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EDM-MA-FILE-3\Apps\PYTHON_UTIL\scripts\officials_data.py3\data\xlsx\"/>
    </mc:Choice>
  </mc:AlternateContent>
  <xr:revisionPtr revIDLastSave="0" documentId="8_{E718432E-2627-4726-AAF6-8652D3C83B45}" xr6:coauthVersionLast="47" xr6:coauthVersionMax="47" xr10:uidLastSave="{00000000-0000-0000-0000-000000000000}"/>
  <bookViews>
    <workbookView xWindow="25080" yWindow="-120" windowWidth="25440" windowHeight="15270" xr2:uid="{BC477DF5-C869-4F7D-8954-09E543531BA0}"/>
  </bookViews>
  <sheets>
    <sheet name="Index" sheetId="1" r:id="rId1"/>
    <sheet name="A(1)-Total" sheetId="2" r:id="rId2"/>
    <sheet name="AA(1)-Debt" sheetId="3" r:id="rId3"/>
    <sheet name="B(1)-Unrestricted" sheetId="4" r:id="rId4"/>
    <sheet name="B(2)-Restricted" sheetId="5" r:id="rId5"/>
    <sheet name="B(3)-Equity" sheetId="6" r:id="rId6"/>
    <sheet name="B(4)-Total" sheetId="7" r:id="rId7"/>
    <sheet name="C(1)-Revenue" sheetId="8" r:id="rId8"/>
    <sheet name="D(1)-Total" sheetId="9" r:id="rId9"/>
    <sheet name="E(1)-Sales" sheetId="10" r:id="rId10"/>
    <sheet name="E(2)-Transfers" sheetId="11" r:id="rId11"/>
    <sheet name="E(3)-Amortization" sheetId="12" r:id="rId12"/>
    <sheet name="E(4)-Capital Long Term Interest" sheetId="13" r:id="rId13"/>
    <sheet name="EA(1)-Assessment" sheetId="14" r:id="rId14"/>
    <sheet name="F(1)-Purchased" sheetId="15" r:id="rId15"/>
    <sheet name="F(2)-Donated" sheetId="16" r:id="rId16"/>
    <sheet name="F(3)-Additions" sheetId="17" r:id="rId17"/>
    <sheet name="F(4)-Reductions" sheetId="18" r:id="rId18"/>
    <sheet name="G(1)-StartBalance" sheetId="19" r:id="rId19"/>
    <sheet name="G(2)-Additions" sheetId="20" r:id="rId20"/>
    <sheet name="G(3)-Reductions" sheetId="21" r:id="rId21"/>
    <sheet name="G(4)-EndBalance" sheetId="22" r:id="rId22"/>
    <sheet name="H(1)-Operating" sheetId="23" r:id="rId23"/>
    <sheet name="H(2)-Capital" sheetId="24" r:id="rId24"/>
    <sheet name="H(3)-Total" sheetId="25" r:id="rId25"/>
    <sheet name="I(1)-Operating" sheetId="26" r:id="rId26"/>
    <sheet name="I(2)-Capital" sheetId="27" r:id="rId27"/>
    <sheet name="I(3)-Total" sheetId="28" r:id="rId28"/>
    <sheet name="J(1)-Operating" sheetId="29" r:id="rId29"/>
    <sheet name="J(2)-Capital" sheetId="30" r:id="rId30"/>
    <sheet name="J(3)-Total" sheetId="31" r:id="rId31"/>
    <sheet name="K(1)-Taxes" sheetId="32" r:id="rId32"/>
    <sheet name="K(2)-Grants" sheetId="33" r:id="rId33"/>
    <sheet name="K(3)-Total" sheetId="34" r:id="rId34"/>
    <sheet name="L(1)-Property" sheetId="35" r:id="rId35"/>
    <sheet name="L(2)-Business" sheetId="36" r:id="rId36"/>
    <sheet name="L(3)-Other" sheetId="37" r:id="rId37"/>
    <sheet name="L(4)-Total" sheetId="38" r:id="rId38"/>
    <sheet name="MR(3)-Mill Rate" sheetId="39" r:id="rId39"/>
    <sheet name="POPL(1)-Population" sheetId="40" r:id="rId40"/>
    <sheet name="ST(1)-Stat" sheetId="41" r:id="rId41"/>
  </sheets>
  <definedNames>
    <definedName name="_xlnm.Print_Area" localSheetId="0">Index!$A$1:$D$97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41" l="1"/>
  <c r="A1" i="40"/>
  <c r="A1" i="39"/>
  <c r="A1" i="38"/>
  <c r="A1" i="37"/>
  <c r="A1" i="36"/>
  <c r="A1" i="35"/>
  <c r="A1" i="34"/>
  <c r="A1" i="33"/>
  <c r="A1" i="32"/>
  <c r="A1" i="31"/>
  <c r="A1" i="30"/>
  <c r="A1" i="29"/>
  <c r="A1" i="28"/>
  <c r="A1" i="27"/>
  <c r="A1" i="26"/>
  <c r="A1" i="25"/>
  <c r="A1" i="24"/>
  <c r="A1" i="23"/>
  <c r="A1" i="22"/>
  <c r="A1" i="21"/>
  <c r="A1" i="20"/>
  <c r="A1" i="19"/>
  <c r="A1" i="18"/>
  <c r="A1" i="17"/>
  <c r="A1" i="16"/>
  <c r="A1" i="15"/>
  <c r="A1" i="14"/>
  <c r="A1" i="13"/>
  <c r="A1" i="12"/>
  <c r="A1" i="11"/>
  <c r="A1" i="10"/>
  <c r="A1" i="9"/>
  <c r="A1" i="8"/>
  <c r="A1" i="7"/>
  <c r="A1" i="6"/>
  <c r="A1" i="5"/>
  <c r="A1" i="4"/>
  <c r="A1" i="3"/>
  <c r="A1" i="2"/>
  <c r="C93" i="1"/>
  <c r="C90" i="1"/>
  <c r="C87" i="1"/>
  <c r="C84" i="1"/>
  <c r="C81" i="1"/>
  <c r="C80" i="1"/>
  <c r="C79" i="1"/>
  <c r="C76" i="1"/>
  <c r="C75" i="1"/>
  <c r="C74" i="1"/>
  <c r="C73" i="1"/>
  <c r="C70" i="1"/>
  <c r="C69" i="1"/>
  <c r="C68" i="1"/>
  <c r="C67" i="1"/>
  <c r="C64" i="1"/>
  <c r="C63" i="1"/>
  <c r="C62" i="1"/>
  <c r="C59" i="1"/>
  <c r="C58" i="1"/>
  <c r="C57" i="1"/>
  <c r="C54" i="1"/>
  <c r="C53" i="1"/>
  <c r="C52" i="1"/>
  <c r="C49" i="1"/>
  <c r="C48" i="1"/>
  <c r="C47" i="1"/>
  <c r="C44" i="1"/>
  <c r="C43" i="1"/>
  <c r="C42" i="1"/>
  <c r="C41" i="1"/>
  <c r="C38" i="1"/>
  <c r="C37" i="1"/>
  <c r="C35" i="1"/>
  <c r="C34" i="1"/>
  <c r="C31" i="1"/>
  <c r="C28" i="1"/>
  <c r="C27" i="1"/>
  <c r="C25" i="1"/>
  <c r="C24" i="1"/>
  <c r="C20" i="1"/>
  <c r="C17" i="1"/>
  <c r="C13" i="1"/>
  <c r="C12" i="1"/>
  <c r="C11" i="1"/>
  <c r="C10" i="1"/>
  <c r="G9" i="1"/>
  <c r="G7" i="1"/>
  <c r="G8" i="1" s="1"/>
  <c r="C7" i="1"/>
  <c r="C4" i="1"/>
</calcChain>
</file>

<file path=xl/sharedStrings.xml><?xml version="1.0" encoding="utf-8"?>
<sst xmlns="http://schemas.openxmlformats.org/spreadsheetml/2006/main" count="57824" uniqueCount="1914">
  <si>
    <t>Worksheet</t>
  </si>
  <si>
    <t>Description</t>
  </si>
  <si>
    <t>A - Financial Position</t>
  </si>
  <si>
    <t>2015 Financial and Statistical Data</t>
  </si>
  <si>
    <t>AA - Debt Limit</t>
  </si>
  <si>
    <t>Financial Information Returns:</t>
  </si>
  <si>
    <t>Statistical Information Returns:</t>
  </si>
  <si>
    <t>B - Change In Accumulated Surplus</t>
  </si>
  <si>
    <t>Tax Rate Bylaws:</t>
  </si>
  <si>
    <t>C - Financial Activities by Function</t>
  </si>
  <si>
    <t>Revenue/Expense</t>
  </si>
  <si>
    <t>D - Financial Activities by Type/Object</t>
  </si>
  <si>
    <t>E - Revenue And Expense Supplementary Detail</t>
  </si>
  <si>
    <t>Revenue</t>
  </si>
  <si>
    <t>Sales and User Charges</t>
  </si>
  <si>
    <t>Provincial Capital Transfers</t>
  </si>
  <si>
    <t>Expense</t>
  </si>
  <si>
    <t>Annual Amortization Expense</t>
  </si>
  <si>
    <t>Long Term Debt Interest Expense</t>
  </si>
  <si>
    <t>EA - Equalized Assessment</t>
  </si>
  <si>
    <t>Equalized Assessment</t>
  </si>
  <si>
    <t>F - Tangible Capital Assets Supplementary Detail</t>
  </si>
  <si>
    <t>Tangible Capital Assets (Purchased)</t>
  </si>
  <si>
    <t>Tangible Capital Assets (Donated or Contributed)</t>
  </si>
  <si>
    <t>Capital Fund Long Term Debt</t>
  </si>
  <si>
    <t>Long Term Debt (Principal Additions)</t>
  </si>
  <si>
    <t>Long Term Debt (Principal Reductions)</t>
  </si>
  <si>
    <t>G -  Change In Tangible Capital Assets</t>
  </si>
  <si>
    <t>Balance at Beginning of Year</t>
  </si>
  <si>
    <t>Balance at End of Year</t>
  </si>
  <si>
    <t>H -  Long Term Deb Support</t>
  </si>
  <si>
    <t>I -  Long Term Deb Sources</t>
  </si>
  <si>
    <t>J -  Future Long Term Debt Sources</t>
  </si>
  <si>
    <t>K - Property Taxes and Grants in Place</t>
  </si>
  <si>
    <t>Property Taxes</t>
  </si>
  <si>
    <t>Grants in Place of Property Taxes</t>
  </si>
  <si>
    <t>L - Grants in Place of Taxes</t>
  </si>
  <si>
    <t>M - Salaries and Benefits</t>
  </si>
  <si>
    <t>Added in 2023</t>
  </si>
  <si>
    <t>MR - Tax Rates</t>
  </si>
  <si>
    <t xml:space="preserve">Expressed in mills (one mill is equal to one dollar </t>
  </si>
  <si>
    <t>per $1,000 of assessed value)</t>
  </si>
  <si>
    <t>MR Schedule revised in 2022</t>
  </si>
  <si>
    <t>P - Grant and Deferred Revenue</t>
  </si>
  <si>
    <t>Added in 2020</t>
  </si>
  <si>
    <t>POPL - Population</t>
  </si>
  <si>
    <t>Q - Remeasurement Gains and Losses</t>
  </si>
  <si>
    <t>Added in 2022</t>
  </si>
  <si>
    <t>ST - General Statistics</t>
  </si>
  <si>
    <t>Municipal Statistics</t>
  </si>
  <si>
    <t>Schedule A</t>
  </si>
  <si>
    <t>Financial Position - TOTAL</t>
  </si>
  <si>
    <t>YEAR</t>
  </si>
  <si>
    <t>STATUS</t>
  </si>
  <si>
    <t>CODE</t>
  </si>
  <si>
    <t>MUNICIPALITY</t>
  </si>
  <si>
    <t>Cash and Temporary Investments</t>
  </si>
  <si>
    <t>Current</t>
  </si>
  <si>
    <t>Arrears</t>
  </si>
  <si>
    <t>Allowance</t>
  </si>
  <si>
    <t>Receivable From Other Governments</t>
  </si>
  <si>
    <t>Loans Receivable</t>
  </si>
  <si>
    <t>Trade and Other Receivables</t>
  </si>
  <si>
    <t>Debt Charges Recoverable</t>
  </si>
  <si>
    <t>Land</t>
  </si>
  <si>
    <t>Other</t>
  </si>
  <si>
    <t>Federal Government</t>
  </si>
  <si>
    <t>Provincial Government</t>
  </si>
  <si>
    <t>Local Governments</t>
  </si>
  <si>
    <t>Other Current Assets</t>
  </si>
  <si>
    <t>Other Long Term Assets</t>
  </si>
  <si>
    <t>Total Financial Assets</t>
  </si>
  <si>
    <t>Temporary Loans Payable</t>
  </si>
  <si>
    <t>Payable to Other Governments</t>
  </si>
  <si>
    <t>Accounts Payable &amp; Accrued Liabilities</t>
  </si>
  <si>
    <t>Deposit Liabilities</t>
  </si>
  <si>
    <t>Deferred Revenue</t>
  </si>
  <si>
    <t>Long Term Debt</t>
  </si>
  <si>
    <t>Other Current Liabilities</t>
  </si>
  <si>
    <t>Other Long Term Liabilities</t>
  </si>
  <si>
    <t>Total Liabilities</t>
  </si>
  <si>
    <t>Net Financial Assets (Net Debt)</t>
  </si>
  <si>
    <t>Tangible Capital Assets</t>
  </si>
  <si>
    <t>Inventory for Consumption</t>
  </si>
  <si>
    <t>Prepaid Expenses</t>
  </si>
  <si>
    <t>Other Added</t>
  </si>
  <si>
    <t>Total Non-Financial Assets</t>
  </si>
  <si>
    <t>Accumulated Surplus</t>
  </si>
  <si>
    <t>(* Includes AB &amp; SK)</t>
  </si>
  <si>
    <t>00020</t>
  </si>
  <si>
    <t>00040</t>
  </si>
  <si>
    <t>00050</t>
  </si>
  <si>
    <t>00060</t>
  </si>
  <si>
    <t>00070</t>
  </si>
  <si>
    <t>00080</t>
  </si>
  <si>
    <t>00090</t>
  </si>
  <si>
    <t>00095</t>
  </si>
  <si>
    <t>00140</t>
  </si>
  <si>
    <t>00150</t>
  </si>
  <si>
    <t>00180</t>
  </si>
  <si>
    <t>00190</t>
  </si>
  <si>
    <t>00200</t>
  </si>
  <si>
    <t>00210</t>
  </si>
  <si>
    <t>00230</t>
  </si>
  <si>
    <t>00240</t>
  </si>
  <si>
    <t>00260</t>
  </si>
  <si>
    <t>00280</t>
  </si>
  <si>
    <t>00290</t>
  </si>
  <si>
    <t>00300</t>
  </si>
  <si>
    <t>00310</t>
  </si>
  <si>
    <t>00340</t>
  </si>
  <si>
    <t>00350</t>
  </si>
  <si>
    <t>00360</t>
  </si>
  <si>
    <t>00370</t>
  </si>
  <si>
    <t>00390</t>
  </si>
  <si>
    <t>00395</t>
  </si>
  <si>
    <t>00400</t>
  </si>
  <si>
    <t>00410</t>
  </si>
  <si>
    <t>00420</t>
  </si>
  <si>
    <t>00430</t>
  </si>
  <si>
    <t>00440</t>
  </si>
  <si>
    <t>00450</t>
  </si>
  <si>
    <t>2015</t>
  </si>
  <si>
    <t>City</t>
  </si>
  <si>
    <t>0003</t>
  </si>
  <si>
    <t>AIRDRIE</t>
  </si>
  <si>
    <t>0043</t>
  </si>
  <si>
    <t>BROOKS</t>
  </si>
  <si>
    <t>0046</t>
  </si>
  <si>
    <t>CALGARY</t>
  </si>
  <si>
    <t>0048</t>
  </si>
  <si>
    <t>CAMROSE</t>
  </si>
  <si>
    <t>0356</t>
  </si>
  <si>
    <t>CHESTERMERE</t>
  </si>
  <si>
    <t>0525</t>
  </si>
  <si>
    <t>COLD LAKE</t>
  </si>
  <si>
    <t>0098</t>
  </si>
  <si>
    <t>EDMONTON</t>
  </si>
  <si>
    <t>0117</t>
  </si>
  <si>
    <t>FORT SASKATCHEWAN</t>
  </si>
  <si>
    <t>0132</t>
  </si>
  <si>
    <t>GRANDE PRAIRIE</t>
  </si>
  <si>
    <t>0194</t>
  </si>
  <si>
    <t>LACOMBE</t>
  </si>
  <si>
    <t>0200</t>
  </si>
  <si>
    <t>LEDUC</t>
  </si>
  <si>
    <t>0203</t>
  </si>
  <si>
    <t>LETHBRIDGE</t>
  </si>
  <si>
    <t>0206</t>
  </si>
  <si>
    <t>LLOYDMINSTER</t>
  </si>
  <si>
    <t>0217</t>
  </si>
  <si>
    <t>MEDICINE HAT</t>
  </si>
  <si>
    <t>0262</t>
  </si>
  <si>
    <t>RED DEER</t>
  </si>
  <si>
    <t>0291</t>
  </si>
  <si>
    <t>SPRUCE GROVE</t>
  </si>
  <si>
    <t>0292</t>
  </si>
  <si>
    <t>ST. ALBERT</t>
  </si>
  <si>
    <t>0347</t>
  </si>
  <si>
    <t>WETASKIWIN</t>
  </si>
  <si>
    <t>Specialized Municipality</t>
  </si>
  <si>
    <t>0361</t>
  </si>
  <si>
    <t>CROWSNEST PASS, MUNICIPALITY OF</t>
  </si>
  <si>
    <t>0418</t>
  </si>
  <si>
    <t>JASPER, MUNICIPALITY OF</t>
  </si>
  <si>
    <t>0505</t>
  </si>
  <si>
    <t>MACKENZIE COUNTY</t>
  </si>
  <si>
    <t>0302</t>
  </si>
  <si>
    <t>STRATHCONA COUNTY</t>
  </si>
  <si>
    <t>0508</t>
  </si>
  <si>
    <t>WOOD BUFFALO, REGIONAL MUNICIPALITY OF</t>
  </si>
  <si>
    <t>Municipal District</t>
  </si>
  <si>
    <t>0001</t>
  </si>
  <si>
    <t>ACADIA NO. 34, M.D. OF</t>
  </si>
  <si>
    <t>0012</t>
  </si>
  <si>
    <t>ATHABASCA COUNTY</t>
  </si>
  <si>
    <t>0015</t>
  </si>
  <si>
    <t>BARRHEAD NO. 11, COUNTY OF</t>
  </si>
  <si>
    <t>0020</t>
  </si>
  <si>
    <t>BEAVER COUNTY</t>
  </si>
  <si>
    <t>0506</t>
  </si>
  <si>
    <t>BIG LAKES COUNTY</t>
  </si>
  <si>
    <t>0382</t>
  </si>
  <si>
    <t>BIGHORN NO. 8, M.D. OF</t>
  </si>
  <si>
    <t>0502</t>
  </si>
  <si>
    <t>BIRCH HILLS COUNTY</t>
  </si>
  <si>
    <t>0036</t>
  </si>
  <si>
    <t>BONNYVILLE NO. 87, M.D. OF</t>
  </si>
  <si>
    <t>0383</t>
  </si>
  <si>
    <t>BRAZEAU COUNTY</t>
  </si>
  <si>
    <t>0049</t>
  </si>
  <si>
    <t>CAMROSE COUNTY</t>
  </si>
  <si>
    <t>0053</t>
  </si>
  <si>
    <t>CARDSTON COUNTY</t>
  </si>
  <si>
    <t>0504</t>
  </si>
  <si>
    <t>CLEAR HILLS COUNTY</t>
  </si>
  <si>
    <t>0377</t>
  </si>
  <si>
    <t>CLEARWATER COUNTY</t>
  </si>
  <si>
    <t>0376</t>
  </si>
  <si>
    <t>CYPRESS COUNTY</t>
  </si>
  <si>
    <t>0107</t>
  </si>
  <si>
    <t>FAIRVIEW NO. 136, M.D. OF</t>
  </si>
  <si>
    <t>0110</t>
  </si>
  <si>
    <t>FLAGSTAFF COUNTY</t>
  </si>
  <si>
    <t>0111</t>
  </si>
  <si>
    <t>FOOTHILLS COUNTY</t>
  </si>
  <si>
    <t>0118</t>
  </si>
  <si>
    <t>FORTY MILE NO. 8, COUNTY OF</t>
  </si>
  <si>
    <t>0133</t>
  </si>
  <si>
    <t>GRANDE PRAIRIE NO. 1, COUNTY OF</t>
  </si>
  <si>
    <t>0481</t>
  </si>
  <si>
    <t>GREENVIEW NO. 16, M.D. OF</t>
  </si>
  <si>
    <t>0191</t>
  </si>
  <si>
    <t>KNEEHILL COUNTY</t>
  </si>
  <si>
    <t>4353</t>
  </si>
  <si>
    <t>LAC LA BICHE COUNTY</t>
  </si>
  <si>
    <t>0193</t>
  </si>
  <si>
    <t>LAC STE. ANNE COUNTY</t>
  </si>
  <si>
    <t>0195</t>
  </si>
  <si>
    <t>LACOMBE COUNTY</t>
  </si>
  <si>
    <t>0198</t>
  </si>
  <si>
    <t>LAMONT COUNTY</t>
  </si>
  <si>
    <t>0201</t>
  </si>
  <si>
    <t>LEDUC COUNTY</t>
  </si>
  <si>
    <t>0507</t>
  </si>
  <si>
    <t>LESSER SLAVE RIVER NO. 124, M.D. OF</t>
  </si>
  <si>
    <t>0204</t>
  </si>
  <si>
    <t>LETHBRIDGE COUNTY</t>
  </si>
  <si>
    <t>0222</t>
  </si>
  <si>
    <t>MINBURN NO. 27, COUNTY OF</t>
  </si>
  <si>
    <t>0226</t>
  </si>
  <si>
    <t>MOUNTAIN VIEW COUNTY</t>
  </si>
  <si>
    <t>0235</t>
  </si>
  <si>
    <t>NEWELL, COUNTY OF</t>
  </si>
  <si>
    <t>0511</t>
  </si>
  <si>
    <t>NORTHERN LIGHTS, COUNTY OF</t>
  </si>
  <si>
    <t>0496</t>
  </si>
  <si>
    <t>NORTHERN SUNRISE COUNTY</t>
  </si>
  <si>
    <t>0512</t>
  </si>
  <si>
    <t>OPPORTUNITY NO. 17, M.D. OF</t>
  </si>
  <si>
    <t>0243</t>
  </si>
  <si>
    <t>PAINTEARTH NO. 18, COUNTY OF</t>
  </si>
  <si>
    <t>0245</t>
  </si>
  <si>
    <t>PARKLAND COUNTY</t>
  </si>
  <si>
    <t>0246</t>
  </si>
  <si>
    <t>PEACE NO. 135, M.D. OF</t>
  </si>
  <si>
    <t>0251</t>
  </si>
  <si>
    <t>PINCHER CREEK NO. 9, M.D. OF</t>
  </si>
  <si>
    <t>0255</t>
  </si>
  <si>
    <t>PONOKA COUNTY</t>
  </si>
  <si>
    <t>0258</t>
  </si>
  <si>
    <t>PROVOST NO. 52, M.D. OF</t>
  </si>
  <si>
    <t>0501</t>
  </si>
  <si>
    <t>RANCHLAND NO. 66, M.D. OF</t>
  </si>
  <si>
    <t>0263</t>
  </si>
  <si>
    <t>RED DEER COUNTY</t>
  </si>
  <si>
    <t>0269</t>
  </si>
  <si>
    <t>ROCKY VIEW COUNTY</t>
  </si>
  <si>
    <t>0503</t>
  </si>
  <si>
    <t>SADDLE HILLS COUNTY</t>
  </si>
  <si>
    <t>0286</t>
  </si>
  <si>
    <t>SMOKY LAKE COUNTY</t>
  </si>
  <si>
    <t>0287</t>
  </si>
  <si>
    <t>SMOKY RIVER NO. 130, M.D. OF</t>
  </si>
  <si>
    <t>0290</t>
  </si>
  <si>
    <t>SPIRIT RIVER NO. 133, M.D. OF</t>
  </si>
  <si>
    <t>0294</t>
  </si>
  <si>
    <t>ST. PAUL NO. 19, COUNTY OF</t>
  </si>
  <si>
    <t>0296</t>
  </si>
  <si>
    <t>STARLAND COUNTY</t>
  </si>
  <si>
    <t>0299</t>
  </si>
  <si>
    <t>STETTLER NO. 6, COUNTY OF</t>
  </si>
  <si>
    <t>0305</t>
  </si>
  <si>
    <t>STURGEON COUNTY</t>
  </si>
  <si>
    <t>0312</t>
  </si>
  <si>
    <t>TABER, M.D. OF</t>
  </si>
  <si>
    <t>0314</t>
  </si>
  <si>
    <t>THORHILD COUNTY</t>
  </si>
  <si>
    <t>0323</t>
  </si>
  <si>
    <t>TWO HILLS NO. 21, COUNTY OF</t>
  </si>
  <si>
    <t>0329</t>
  </si>
  <si>
    <t>VERMILION RIVER, COUNTY OF</t>
  </si>
  <si>
    <t>0334</t>
  </si>
  <si>
    <t>VULCAN COUNTY</t>
  </si>
  <si>
    <t>0336</t>
  </si>
  <si>
    <t>WAINWRIGHT NO. 61, M.D. OF</t>
  </si>
  <si>
    <t>0340</t>
  </si>
  <si>
    <t>WARNER NO. 5, COUNTY OF</t>
  </si>
  <si>
    <t>0346</t>
  </si>
  <si>
    <t>WESTLOCK COUNTY</t>
  </si>
  <si>
    <t>0348</t>
  </si>
  <si>
    <t>WETASKIWIN NO. 10, COUNTY OF</t>
  </si>
  <si>
    <t>0349</t>
  </si>
  <si>
    <t>WHEATLAND COUNTY</t>
  </si>
  <si>
    <t>0353</t>
  </si>
  <si>
    <t>WILLOW CREEK NO. 26, M.D. OF</t>
  </si>
  <si>
    <t>0480</t>
  </si>
  <si>
    <t>WOODLANDS COUNTY</t>
  </si>
  <si>
    <t>0482</t>
  </si>
  <si>
    <t>YELLOWHEAD COUNTY</t>
  </si>
  <si>
    <t>Town</t>
  </si>
  <si>
    <t>0011</t>
  </si>
  <si>
    <t>ATHABASCA</t>
  </si>
  <si>
    <t>0387</t>
  </si>
  <si>
    <t>BANFF</t>
  </si>
  <si>
    <t>0014</t>
  </si>
  <si>
    <t>BARRHEAD</t>
  </si>
  <si>
    <t>0016</t>
  </si>
  <si>
    <t>BASHAW</t>
  </si>
  <si>
    <t>0017</t>
  </si>
  <si>
    <t>BASSANO</t>
  </si>
  <si>
    <t>0019</t>
  </si>
  <si>
    <t>BEAUMONT</t>
  </si>
  <si>
    <t>0021</t>
  </si>
  <si>
    <t>BEAVERLODGE</t>
  </si>
  <si>
    <t>0024</t>
  </si>
  <si>
    <t>BENTLEY</t>
  </si>
  <si>
    <t>0031</t>
  </si>
  <si>
    <t>BLACKFALDS</t>
  </si>
  <si>
    <t>0034</t>
  </si>
  <si>
    <t>BON ACCORD</t>
  </si>
  <si>
    <t>0035</t>
  </si>
  <si>
    <t>BONNYVILLE</t>
  </si>
  <si>
    <t>0039</t>
  </si>
  <si>
    <t>BOW ISLAND</t>
  </si>
  <si>
    <t>0040</t>
  </si>
  <si>
    <t>BOWDEN</t>
  </si>
  <si>
    <t>0044</t>
  </si>
  <si>
    <t>BRUDERHEIM</t>
  </si>
  <si>
    <t>0030</t>
  </si>
  <si>
    <t>Black Diamond</t>
  </si>
  <si>
    <t>0047</t>
  </si>
  <si>
    <t>CALMAR</t>
  </si>
  <si>
    <t>0050</t>
  </si>
  <si>
    <t>CANMORE</t>
  </si>
  <si>
    <t>0052</t>
  </si>
  <si>
    <t>CARDSTON</t>
  </si>
  <si>
    <t>0056</t>
  </si>
  <si>
    <t>CARSTAIRS</t>
  </si>
  <si>
    <t>0058</t>
  </si>
  <si>
    <t>CASTOR</t>
  </si>
  <si>
    <t>0065</t>
  </si>
  <si>
    <t>CLARESHOLM</t>
  </si>
  <si>
    <t>0069</t>
  </si>
  <si>
    <t>COALDALE</t>
  </si>
  <si>
    <t>0360</t>
  </si>
  <si>
    <t>COALHURST</t>
  </si>
  <si>
    <t>0070</t>
  </si>
  <si>
    <t>COCHRANE</t>
  </si>
  <si>
    <t>0075</t>
  </si>
  <si>
    <t>CORONATION</t>
  </si>
  <si>
    <t>0079</t>
  </si>
  <si>
    <t>CROSSFIELD</t>
  </si>
  <si>
    <t>0082</t>
  </si>
  <si>
    <t>DAYSLAND</t>
  </si>
  <si>
    <t>0086</t>
  </si>
  <si>
    <t>DEVON</t>
  </si>
  <si>
    <t>0088</t>
  </si>
  <si>
    <t>DIDSBURY</t>
  </si>
  <si>
    <t>0091</t>
  </si>
  <si>
    <t>DRAYTON VALLEY</t>
  </si>
  <si>
    <t>0532</t>
  </si>
  <si>
    <t>DRUMHELLER</t>
  </si>
  <si>
    <t>0095</t>
  </si>
  <si>
    <t>ECKVILLE</t>
  </si>
  <si>
    <t>0100</t>
  </si>
  <si>
    <t>EDSON</t>
  </si>
  <si>
    <t>0101</t>
  </si>
  <si>
    <t>ELK POINT</t>
  </si>
  <si>
    <t>0106</t>
  </si>
  <si>
    <t>FAIRVIEW</t>
  </si>
  <si>
    <t>0108</t>
  </si>
  <si>
    <t>FALHER</t>
  </si>
  <si>
    <t>0115</t>
  </si>
  <si>
    <t>FORT MACLEOD</t>
  </si>
  <si>
    <t>0119</t>
  </si>
  <si>
    <t>FOX CREEK</t>
  </si>
  <si>
    <t>0124</t>
  </si>
  <si>
    <t>GIBBONS</t>
  </si>
  <si>
    <t>0137</t>
  </si>
  <si>
    <t>GRIMSHAW</t>
  </si>
  <si>
    <t>0131</t>
  </si>
  <si>
    <t>Grande Cache</t>
  </si>
  <si>
    <t>0135</t>
  </si>
  <si>
    <t>Granum</t>
  </si>
  <si>
    <t>0141</t>
  </si>
  <si>
    <t>HANNA</t>
  </si>
  <si>
    <t>0143</t>
  </si>
  <si>
    <t>HARDISTY</t>
  </si>
  <si>
    <t>0146</t>
  </si>
  <si>
    <t>HIGH LEVEL</t>
  </si>
  <si>
    <t>0147</t>
  </si>
  <si>
    <t>HIGH PRAIRIE</t>
  </si>
  <si>
    <t>0148</t>
  </si>
  <si>
    <t>HIGH RIVER</t>
  </si>
  <si>
    <t>0151</t>
  </si>
  <si>
    <t>HINTON</t>
  </si>
  <si>
    <t>0180</t>
  </si>
  <si>
    <t>INNISFAIL</t>
  </si>
  <si>
    <t>0183</t>
  </si>
  <si>
    <t>IRRICANA</t>
  </si>
  <si>
    <t>0188</t>
  </si>
  <si>
    <t>KILLAM</t>
  </si>
  <si>
    <t>0197</t>
  </si>
  <si>
    <t>LAMONT</t>
  </si>
  <si>
    <t>0202</t>
  </si>
  <si>
    <t>LEGAL</t>
  </si>
  <si>
    <t>0211</t>
  </si>
  <si>
    <t>MAGRATH</t>
  </si>
  <si>
    <t>0212</t>
  </si>
  <si>
    <t>MANNING</t>
  </si>
  <si>
    <t>0215</t>
  </si>
  <si>
    <t>MAYERTHORPE</t>
  </si>
  <si>
    <t>0216</t>
  </si>
  <si>
    <t>MCLENNAN</t>
  </si>
  <si>
    <t>0218</t>
  </si>
  <si>
    <t>MILK RIVER</t>
  </si>
  <si>
    <t>0219</t>
  </si>
  <si>
    <t>MILLET</t>
  </si>
  <si>
    <t>0224</t>
  </si>
  <si>
    <t>MORINVILLE</t>
  </si>
  <si>
    <t>0227</t>
  </si>
  <si>
    <t>MUNDARE</t>
  </si>
  <si>
    <t>0232</t>
  </si>
  <si>
    <t>NANTON</t>
  </si>
  <si>
    <t>0238</t>
  </si>
  <si>
    <t>OKOTOKS</t>
  </si>
  <si>
    <t>0239</t>
  </si>
  <si>
    <t>OLDS</t>
  </si>
  <si>
    <t>0240</t>
  </si>
  <si>
    <t>ONOWAY</t>
  </si>
  <si>
    <t>0241</t>
  </si>
  <si>
    <t>OYEN</t>
  </si>
  <si>
    <t>0247</t>
  </si>
  <si>
    <t>PEACE RIVER</t>
  </si>
  <si>
    <t>0248</t>
  </si>
  <si>
    <t>PENHOLD</t>
  </si>
  <si>
    <t>0249</t>
  </si>
  <si>
    <t>PICTURE BUTTE</t>
  </si>
  <si>
    <t>0250</t>
  </si>
  <si>
    <t>PINCHER CREEK</t>
  </si>
  <si>
    <t>0254</t>
  </si>
  <si>
    <t>PONOKA</t>
  </si>
  <si>
    <t>0257</t>
  </si>
  <si>
    <t>PROVOST</t>
  </si>
  <si>
    <t>0260</t>
  </si>
  <si>
    <t>RAINBOW LAKE</t>
  </si>
  <si>
    <t>0261</t>
  </si>
  <si>
    <t>RAYMOND</t>
  </si>
  <si>
    <t>0264</t>
  </si>
  <si>
    <t>REDCLIFF</t>
  </si>
  <si>
    <t>0265</t>
  </si>
  <si>
    <t>REDWATER</t>
  </si>
  <si>
    <t>0266</t>
  </si>
  <si>
    <t>RIMBEY</t>
  </si>
  <si>
    <t>0268</t>
  </si>
  <si>
    <t>ROCKY MOUNTAIN HOUSE</t>
  </si>
  <si>
    <t>0280</t>
  </si>
  <si>
    <t>SEDGEWICK</t>
  </si>
  <si>
    <t>0281</t>
  </si>
  <si>
    <t>SEXSMITH</t>
  </si>
  <si>
    <t>0284</t>
  </si>
  <si>
    <t>SLAVE LAKE</t>
  </si>
  <si>
    <t>0285</t>
  </si>
  <si>
    <t>SMOKY LAKE</t>
  </si>
  <si>
    <t>0289</t>
  </si>
  <si>
    <t>SPIRIT RIVER</t>
  </si>
  <si>
    <t>0293</t>
  </si>
  <si>
    <t>ST. PAUL</t>
  </si>
  <si>
    <t>0297</t>
  </si>
  <si>
    <t>STAVELY</t>
  </si>
  <si>
    <t>0298</t>
  </si>
  <si>
    <t>STETTLER</t>
  </si>
  <si>
    <t>0301</t>
  </si>
  <si>
    <t>STONY PLAIN</t>
  </si>
  <si>
    <t>0303</t>
  </si>
  <si>
    <t>STRATHMORE</t>
  </si>
  <si>
    <t>0307</t>
  </si>
  <si>
    <t>SUNDRE</t>
  </si>
  <si>
    <t>0309</t>
  </si>
  <si>
    <t>SWAN HILLS</t>
  </si>
  <si>
    <t>0310</t>
  </si>
  <si>
    <t>SYLVAN LAKE</t>
  </si>
  <si>
    <t>0311</t>
  </si>
  <si>
    <t>TABER</t>
  </si>
  <si>
    <t>0316</t>
  </si>
  <si>
    <t>THREE HILLS</t>
  </si>
  <si>
    <t>0318</t>
  </si>
  <si>
    <t>TOFIELD</t>
  </si>
  <si>
    <t>0320</t>
  </si>
  <si>
    <t>TROCHU</t>
  </si>
  <si>
    <t>0322</t>
  </si>
  <si>
    <t>TWO HILLS</t>
  </si>
  <si>
    <t>0321</t>
  </si>
  <si>
    <t>Turner Valley</t>
  </si>
  <si>
    <t>0325</t>
  </si>
  <si>
    <t>VALLEYVIEW</t>
  </si>
  <si>
    <t>0326</t>
  </si>
  <si>
    <t>VAUXHALL</t>
  </si>
  <si>
    <t>0327</t>
  </si>
  <si>
    <t>VEGREVILLE</t>
  </si>
  <si>
    <t>0328</t>
  </si>
  <si>
    <t>VERMILION</t>
  </si>
  <si>
    <t>0331</t>
  </si>
  <si>
    <t>VIKING</t>
  </si>
  <si>
    <t>0333</t>
  </si>
  <si>
    <t>VULCAN</t>
  </si>
  <si>
    <t>0335</t>
  </si>
  <si>
    <t>WAINWRIGHT</t>
  </si>
  <si>
    <t>0343</t>
  </si>
  <si>
    <t>WEMBLEY</t>
  </si>
  <si>
    <t>0345</t>
  </si>
  <si>
    <t>WESTLOCK</t>
  </si>
  <si>
    <t>0350</t>
  </si>
  <si>
    <t>WHITECOURT</t>
  </si>
  <si>
    <t>Village</t>
  </si>
  <si>
    <t>0002</t>
  </si>
  <si>
    <t>ACME</t>
  </si>
  <si>
    <t>0004</t>
  </si>
  <si>
    <t>ALBERTA BEACH</t>
  </si>
  <si>
    <t>0005</t>
  </si>
  <si>
    <t>ALIX</t>
  </si>
  <si>
    <t>0006</t>
  </si>
  <si>
    <t>ALLIANCE</t>
  </si>
  <si>
    <t>0007</t>
  </si>
  <si>
    <t>AMISK</t>
  </si>
  <si>
    <t>0008</t>
  </si>
  <si>
    <t>ANDREW</t>
  </si>
  <si>
    <t>0010</t>
  </si>
  <si>
    <t>ARROWWOOD</t>
  </si>
  <si>
    <t>0363</t>
  </si>
  <si>
    <t>BARNWELL</t>
  </si>
  <si>
    <t>0013</t>
  </si>
  <si>
    <t>BARONS</t>
  </si>
  <si>
    <t>0018</t>
  </si>
  <si>
    <t>BAWLF</t>
  </si>
  <si>
    <t>0022</t>
  </si>
  <si>
    <t>BEISEKER</t>
  </si>
  <si>
    <t>0025</t>
  </si>
  <si>
    <t>BERWYN</t>
  </si>
  <si>
    <t>0027</t>
  </si>
  <si>
    <t>BIG VALLEY</t>
  </si>
  <si>
    <t>0029</t>
  </si>
  <si>
    <t>BITTERN LAKE</t>
  </si>
  <si>
    <t>0041</t>
  </si>
  <si>
    <t>BOYLE</t>
  </si>
  <si>
    <t>0042</t>
  </si>
  <si>
    <t>BRETON</t>
  </si>
  <si>
    <t>0038</t>
  </si>
  <si>
    <t>Botha</t>
  </si>
  <si>
    <t>0051</t>
  </si>
  <si>
    <t>CARBON</t>
  </si>
  <si>
    <t>0054</t>
  </si>
  <si>
    <t>CARMANGAY</t>
  </si>
  <si>
    <t>0055</t>
  </si>
  <si>
    <t>CAROLINE</t>
  </si>
  <si>
    <t>0061</t>
  </si>
  <si>
    <t>CHAMPION</t>
  </si>
  <si>
    <t>0062</t>
  </si>
  <si>
    <t>CHAUVIN</t>
  </si>
  <si>
    <t>0064</t>
  </si>
  <si>
    <t>CHIPMAN</t>
  </si>
  <si>
    <t>0066</t>
  </si>
  <si>
    <t>CLIVE</t>
  </si>
  <si>
    <t>0068</t>
  </si>
  <si>
    <t>CLYDE</t>
  </si>
  <si>
    <t>0073</t>
  </si>
  <si>
    <t>CONSORT</t>
  </si>
  <si>
    <t>0076</t>
  </si>
  <si>
    <t>COUTTS</t>
  </si>
  <si>
    <t>0077</t>
  </si>
  <si>
    <t>COWLEY</t>
  </si>
  <si>
    <t>0078</t>
  </si>
  <si>
    <t>CREMONA</t>
  </si>
  <si>
    <t>0081</t>
  </si>
  <si>
    <t>CZAR</t>
  </si>
  <si>
    <t>0060</t>
  </si>
  <si>
    <t>Cereal</t>
  </si>
  <si>
    <t>0083</t>
  </si>
  <si>
    <t>DELBURNE</t>
  </si>
  <si>
    <t>0084</t>
  </si>
  <si>
    <t>DELIA</t>
  </si>
  <si>
    <t>0089</t>
  </si>
  <si>
    <t>DONALDA</t>
  </si>
  <si>
    <t>0090</t>
  </si>
  <si>
    <t>DONNELLY</t>
  </si>
  <si>
    <t>0093</t>
  </si>
  <si>
    <t>DUCHESS</t>
  </si>
  <si>
    <t>0087</t>
  </si>
  <si>
    <t>Dewberry</t>
  </si>
  <si>
    <t>0096</t>
  </si>
  <si>
    <t>EDBERG</t>
  </si>
  <si>
    <t>0097</t>
  </si>
  <si>
    <t>EDGERTON</t>
  </si>
  <si>
    <t>0102</t>
  </si>
  <si>
    <t>ELNORA</t>
  </si>
  <si>
    <t>0103</t>
  </si>
  <si>
    <t>EMPRESS</t>
  </si>
  <si>
    <t>0112</t>
  </si>
  <si>
    <t>FOREMOST</t>
  </si>
  <si>
    <t>0113</t>
  </si>
  <si>
    <t>FORESTBURG</t>
  </si>
  <si>
    <t>0109</t>
  </si>
  <si>
    <t>Ferintosh</t>
  </si>
  <si>
    <t>0125</t>
  </si>
  <si>
    <t>GIROUXVILLE</t>
  </si>
  <si>
    <t>0127</t>
  </si>
  <si>
    <t>GLENDON</t>
  </si>
  <si>
    <t>0128</t>
  </si>
  <si>
    <t>GLENWOOD</t>
  </si>
  <si>
    <t>0121</t>
  </si>
  <si>
    <t>Gadsby</t>
  </si>
  <si>
    <t>0122</t>
  </si>
  <si>
    <t>Galahad</t>
  </si>
  <si>
    <t>0140</t>
  </si>
  <si>
    <t>HALKIRK</t>
  </si>
  <si>
    <t>0144</t>
  </si>
  <si>
    <t>HAY LAKES</t>
  </si>
  <si>
    <t>0145</t>
  </si>
  <si>
    <t>HEISLER</t>
  </si>
  <si>
    <t>0149</t>
  </si>
  <si>
    <t>HILL SPRING</t>
  </si>
  <si>
    <t>0150</t>
  </si>
  <si>
    <t>HINES CREEK</t>
  </si>
  <si>
    <t>0152</t>
  </si>
  <si>
    <t>HOLDEN</t>
  </si>
  <si>
    <t>0153</t>
  </si>
  <si>
    <t>HUGHENDEN</t>
  </si>
  <si>
    <t>0154</t>
  </si>
  <si>
    <t>HUSSAR</t>
  </si>
  <si>
    <t>0155</t>
  </si>
  <si>
    <t>Hythe</t>
  </si>
  <si>
    <t>0181</t>
  </si>
  <si>
    <t>INNISFREE</t>
  </si>
  <si>
    <t>0182</t>
  </si>
  <si>
    <t>IRMA</t>
  </si>
  <si>
    <t>0190</t>
  </si>
  <si>
    <t>KITSCOTY</t>
  </si>
  <si>
    <t>0205</t>
  </si>
  <si>
    <t>LINDEN</t>
  </si>
  <si>
    <t>0207</t>
  </si>
  <si>
    <t>LOMOND</t>
  </si>
  <si>
    <t>0208</t>
  </si>
  <si>
    <t>LONGVIEW</t>
  </si>
  <si>
    <t>0209</t>
  </si>
  <si>
    <t>LOUGHEED</t>
  </si>
  <si>
    <t>0213</t>
  </si>
  <si>
    <t>MANNVILLE</t>
  </si>
  <si>
    <t>0214</t>
  </si>
  <si>
    <t>MARWAYNE</t>
  </si>
  <si>
    <t>0220</t>
  </si>
  <si>
    <t>MILO</t>
  </si>
  <si>
    <t>0225</t>
  </si>
  <si>
    <t>MORRIN</t>
  </si>
  <si>
    <t>0228</t>
  </si>
  <si>
    <t>MUNSON</t>
  </si>
  <si>
    <t>0229</t>
  </si>
  <si>
    <t>MYRNAM</t>
  </si>
  <si>
    <t>0231</t>
  </si>
  <si>
    <t>NAMPA</t>
  </si>
  <si>
    <t>0236</t>
  </si>
  <si>
    <t>NOBLEFORD</t>
  </si>
  <si>
    <t>0244</t>
  </si>
  <si>
    <t>PARADISE VALLEY</t>
  </si>
  <si>
    <t>0270</t>
  </si>
  <si>
    <t>ROCKYFORD</t>
  </si>
  <si>
    <t>0271</t>
  </si>
  <si>
    <t>ROSALIND</t>
  </si>
  <si>
    <t>0272</t>
  </si>
  <si>
    <t>ROSEMARY</t>
  </si>
  <si>
    <t>0275</t>
  </si>
  <si>
    <t>RYCROFT</t>
  </si>
  <si>
    <t>0276</t>
  </si>
  <si>
    <t>RYLEY</t>
  </si>
  <si>
    <t>0099</t>
  </si>
  <si>
    <t>SPRING LAKE</t>
  </si>
  <si>
    <t>0295</t>
  </si>
  <si>
    <t>STANDARD</t>
  </si>
  <si>
    <t>0300</t>
  </si>
  <si>
    <t>STIRLING</t>
  </si>
  <si>
    <t>0304</t>
  </si>
  <si>
    <t>Strome</t>
  </si>
  <si>
    <t>0315</t>
  </si>
  <si>
    <t>THORSBY</t>
  </si>
  <si>
    <t>0330</t>
  </si>
  <si>
    <t>VETERAN</t>
  </si>
  <si>
    <t>0332</t>
  </si>
  <si>
    <t>VILNA</t>
  </si>
  <si>
    <t>0338</t>
  </si>
  <si>
    <t>WARBURG</t>
  </si>
  <si>
    <t>0339</t>
  </si>
  <si>
    <t>WARNER</t>
  </si>
  <si>
    <t>0342</t>
  </si>
  <si>
    <t>WASKATENAU</t>
  </si>
  <si>
    <t>0364</t>
  </si>
  <si>
    <t>Wabamun</t>
  </si>
  <si>
    <t>0352</t>
  </si>
  <si>
    <t>Willingdon</t>
  </si>
  <si>
    <t>0355</t>
  </si>
  <si>
    <t>YOUNGSTOWN</t>
  </si>
  <si>
    <t>Summer Village</t>
  </si>
  <si>
    <t>0009</t>
  </si>
  <si>
    <t>ARGENTIA BEACH</t>
  </si>
  <si>
    <t>0026</t>
  </si>
  <si>
    <t>BETULA BEACH</t>
  </si>
  <si>
    <t>0384</t>
  </si>
  <si>
    <t>BIRCH COVE</t>
  </si>
  <si>
    <t>0028</t>
  </si>
  <si>
    <t>BIRCHCLIFF</t>
  </si>
  <si>
    <t>0367</t>
  </si>
  <si>
    <t>BONDISS</t>
  </si>
  <si>
    <t>0037</t>
  </si>
  <si>
    <t>BONNYVILLE BEACH</t>
  </si>
  <si>
    <t>0414</t>
  </si>
  <si>
    <t>BURNSTICK LAKE</t>
  </si>
  <si>
    <t>0057</t>
  </si>
  <si>
    <t>CASTLE ISLAND</t>
  </si>
  <si>
    <t>0080</t>
  </si>
  <si>
    <t>CRYSTAL SPRINGS</t>
  </si>
  <si>
    <t>0123</t>
  </si>
  <si>
    <t>GHOST LAKE</t>
  </si>
  <si>
    <t>0129</t>
  </si>
  <si>
    <t>GOLDEN DAYS</t>
  </si>
  <si>
    <t>0134</t>
  </si>
  <si>
    <t>GRANDVIEW</t>
  </si>
  <si>
    <t>0138</t>
  </si>
  <si>
    <t>GULL LAKE</t>
  </si>
  <si>
    <t>0358</t>
  </si>
  <si>
    <t>HALF MOON BAY</t>
  </si>
  <si>
    <t>0375</t>
  </si>
  <si>
    <t>HORSESHOE BAY</t>
  </si>
  <si>
    <t>0185</t>
  </si>
  <si>
    <t>ISLAND LAKE</t>
  </si>
  <si>
    <t>0368</t>
  </si>
  <si>
    <t>ISLAND LAKE SOUTH</t>
  </si>
  <si>
    <t>0186</t>
  </si>
  <si>
    <t>ITASKA BEACH</t>
  </si>
  <si>
    <t>0379</t>
  </si>
  <si>
    <t>JARVIS BAY</t>
  </si>
  <si>
    <t>0187</t>
  </si>
  <si>
    <t>KAPASIWIN</t>
  </si>
  <si>
    <t>0196</t>
  </si>
  <si>
    <t>LAKEVIEW</t>
  </si>
  <si>
    <t>0378</t>
  </si>
  <si>
    <t>LARKSPUR</t>
  </si>
  <si>
    <t>0210</t>
  </si>
  <si>
    <t>MA-ME-O BEACH</t>
  </si>
  <si>
    <t>0359</t>
  </si>
  <si>
    <t>MEWATHA BEACH</t>
  </si>
  <si>
    <t>0230</t>
  </si>
  <si>
    <t>NAKAMUN PARK</t>
  </si>
  <si>
    <t>0237</t>
  </si>
  <si>
    <t>NORGLENWOLD</t>
  </si>
  <si>
    <t>0385</t>
  </si>
  <si>
    <t>NORRIS BEACH</t>
  </si>
  <si>
    <t>0374</t>
  </si>
  <si>
    <t>PARKLAND BEACH</t>
  </si>
  <si>
    <t>0362</t>
  </si>
  <si>
    <t>PELICAN NARROWS</t>
  </si>
  <si>
    <t>0253</t>
  </si>
  <si>
    <t>POINT ALISON</t>
  </si>
  <si>
    <t>0256</t>
  </si>
  <si>
    <t>POPLAR BAY</t>
  </si>
  <si>
    <t>0267</t>
  </si>
  <si>
    <t>ROCHON SANDS</t>
  </si>
  <si>
    <t>0273</t>
  </si>
  <si>
    <t>ROSS HAVEN</t>
  </si>
  <si>
    <t>0277</t>
  </si>
  <si>
    <t>SANDY BEACH</t>
  </si>
  <si>
    <t>0279</t>
  </si>
  <si>
    <t>SEBA BEACH</t>
  </si>
  <si>
    <t>0282</t>
  </si>
  <si>
    <t>SILVER BEACH</t>
  </si>
  <si>
    <t>0283</t>
  </si>
  <si>
    <t>SILVER SANDS</t>
  </si>
  <si>
    <t>0369</t>
  </si>
  <si>
    <t>SOUTH BAPTISTE</t>
  </si>
  <si>
    <t>0288</t>
  </si>
  <si>
    <t>SOUTH VIEW</t>
  </si>
  <si>
    <t>0388</t>
  </si>
  <si>
    <t>SUNBREAKER COVE</t>
  </si>
  <si>
    <t>0306</t>
  </si>
  <si>
    <t>SUNDANCE BEACH</t>
  </si>
  <si>
    <t>0386</t>
  </si>
  <si>
    <t>SUNRISE BEACH</t>
  </si>
  <si>
    <t>0357</t>
  </si>
  <si>
    <t>SUNSET BEACH</t>
  </si>
  <si>
    <t>0308</t>
  </si>
  <si>
    <t>SUNSET POINT</t>
  </si>
  <si>
    <t>0324</t>
  </si>
  <si>
    <t>VAL QUENTIN</t>
  </si>
  <si>
    <t>0380</t>
  </si>
  <si>
    <t>WAIPAROUS</t>
  </si>
  <si>
    <t>0370</t>
  </si>
  <si>
    <t>WEST BAPTISTE</t>
  </si>
  <si>
    <t>0344</t>
  </si>
  <si>
    <t>WEST COVE</t>
  </si>
  <si>
    <t>0371</t>
  </si>
  <si>
    <t>WHISPERING HILLS</t>
  </si>
  <si>
    <t>0365</t>
  </si>
  <si>
    <t>WHITE SANDS</t>
  </si>
  <si>
    <t>0354</t>
  </si>
  <si>
    <t>YELLOWSTONE</t>
  </si>
  <si>
    <t>Improvement District</t>
  </si>
  <si>
    <t>0159</t>
  </si>
  <si>
    <t>I.D. NO. 04 (WATERTON)</t>
  </si>
  <si>
    <t>0164</t>
  </si>
  <si>
    <t>I.D. NO. 09 (BANFF)</t>
  </si>
  <si>
    <t>0167</t>
  </si>
  <si>
    <t>I.D. NO. 12 (JASPER NATIONAL PARK)</t>
  </si>
  <si>
    <t>0168</t>
  </si>
  <si>
    <t>I.D. NO. 13 (ELK ISLAND)</t>
  </si>
  <si>
    <t>0179</t>
  </si>
  <si>
    <t>I.D. NO. 24 (WOOD BUFFALO)</t>
  </si>
  <si>
    <t>0479</t>
  </si>
  <si>
    <t>I.D. NO. 25 (WILLMORE WILDERNESS)</t>
  </si>
  <si>
    <t>5411</t>
  </si>
  <si>
    <t>Improvement District No. 349</t>
  </si>
  <si>
    <t>0373</t>
  </si>
  <si>
    <t>KANANASKIS IMPROVEMENT DISTRICT</t>
  </si>
  <si>
    <t>Special Area</t>
  </si>
  <si>
    <t>0142</t>
  </si>
  <si>
    <t>SPECIAL AREAS BOARD</t>
  </si>
  <si>
    <t>Hamlet</t>
  </si>
  <si>
    <t>0791</t>
  </si>
  <si>
    <t>Mountain View</t>
  </si>
  <si>
    <t>347 out of 347</t>
  </si>
  <si>
    <t>Schedule AA</t>
  </si>
  <si>
    <t>Debt Limit - Debt Info</t>
  </si>
  <si>
    <t>Debt Limit</t>
  </si>
  <si>
    <t>Total Debt</t>
  </si>
  <si>
    <t>Debt Service Limit</t>
  </si>
  <si>
    <t>Total Debt Service Costs</t>
  </si>
  <si>
    <t>05700</t>
  </si>
  <si>
    <t>05710</t>
  </si>
  <si>
    <t>05720</t>
  </si>
  <si>
    <t>05730</t>
  </si>
  <si>
    <t>Schedule B</t>
  </si>
  <si>
    <t>Change In Accumulated Surplus - Unrestricted</t>
  </si>
  <si>
    <t>Accumulated Operating Surplus - Beginning of Year</t>
  </si>
  <si>
    <t>Net Revenue (Expense)</t>
  </si>
  <si>
    <t>Funds Designated For Future Use</t>
  </si>
  <si>
    <t>Restricted Funds - Used for Operations</t>
  </si>
  <si>
    <t>Restricted Funds - Used for TCA</t>
  </si>
  <si>
    <t>Current Year Funds Used for TCA</t>
  </si>
  <si>
    <t>Donated and Contributed TCA</t>
  </si>
  <si>
    <t>Disposals of TCA</t>
  </si>
  <si>
    <t>Long Term Debt - Issued</t>
  </si>
  <si>
    <t>Long Term Debt - Repaid</t>
  </si>
  <si>
    <t>Capital Debt - Used for TCA</t>
  </si>
  <si>
    <t>Other Adjustments</t>
  </si>
  <si>
    <t>Accumulated Operating Surplus - End of Year</t>
  </si>
  <si>
    <t>00500</t>
  </si>
  <si>
    <t>00505</t>
  </si>
  <si>
    <t>00511</t>
  </si>
  <si>
    <t>00512</t>
  </si>
  <si>
    <t>00513</t>
  </si>
  <si>
    <t>00514</t>
  </si>
  <si>
    <t>00516</t>
  </si>
  <si>
    <t>00517</t>
  </si>
  <si>
    <t>00518</t>
  </si>
  <si>
    <t>00519</t>
  </si>
  <si>
    <t>00521</t>
  </si>
  <si>
    <t>00522</t>
  </si>
  <si>
    <t>00524</t>
  </si>
  <si>
    <t>00525</t>
  </si>
  <si>
    <t>Change In Accumulated Surplus - Restricted</t>
  </si>
  <si>
    <t>Change In Accumulated Surplus - Equity in TCA</t>
  </si>
  <si>
    <t>Change In Accumulated Surplus - TOTAL</t>
  </si>
  <si>
    <t>Schedule C</t>
  </si>
  <si>
    <t>Financial Activities by Function REVENUE/EXPENSE - TOTAL</t>
  </si>
  <si>
    <t>Total General</t>
  </si>
  <si>
    <t>Council and Other Legislative</t>
  </si>
  <si>
    <t>General Administration</t>
  </si>
  <si>
    <t>Other General Government</t>
  </si>
  <si>
    <t>Police</t>
  </si>
  <si>
    <t>Fire</t>
  </si>
  <si>
    <t>Disaster and Emergency Measures</t>
  </si>
  <si>
    <t>Ambulance and First Aid</t>
  </si>
  <si>
    <t>Bylaws Enforcement</t>
  </si>
  <si>
    <t>Other Protective Services</t>
  </si>
  <si>
    <t>Common and Equipment Pool</t>
  </si>
  <si>
    <t>Roads, Streets, Walks, Lighting</t>
  </si>
  <si>
    <t>Airport</t>
  </si>
  <si>
    <t>Public Transit</t>
  </si>
  <si>
    <t>Storm Sewers and Drainage</t>
  </si>
  <si>
    <t>Other Transportation</t>
  </si>
  <si>
    <t>Water Supply and Distribution</t>
  </si>
  <si>
    <t>Wastewater Treatment and Disposal</t>
  </si>
  <si>
    <t>Waste Management</t>
  </si>
  <si>
    <t>Other Environmental Use and Protection</t>
  </si>
  <si>
    <t>Family and Community Support</t>
  </si>
  <si>
    <t>Day Care</t>
  </si>
  <si>
    <t>Cemeteries and Crematoriums</t>
  </si>
  <si>
    <t>Other Public Health and Welfare</t>
  </si>
  <si>
    <t>Land Use Planning, Zoning and Development</t>
  </si>
  <si>
    <t>Economic/Agricultural Development</t>
  </si>
  <si>
    <t>Subdivision Land and Development</t>
  </si>
  <si>
    <t>Public Housing Operations</t>
  </si>
  <si>
    <t>Land, Housing and Building Rentals</t>
  </si>
  <si>
    <t>Other Planning and Development</t>
  </si>
  <si>
    <t>Recreation Boards</t>
  </si>
  <si>
    <t>Parks and Recreation</t>
  </si>
  <si>
    <t>Culture: Libraries, Museums, Halls</t>
  </si>
  <si>
    <t>Convention Centres</t>
  </si>
  <si>
    <t>Other Recreation and Culture</t>
  </si>
  <si>
    <t>Gas</t>
  </si>
  <si>
    <t>Electric</t>
  </si>
  <si>
    <t>Total Revenue</t>
  </si>
  <si>
    <t>Total Expense</t>
  </si>
  <si>
    <t>Net Revenue/Expense</t>
  </si>
  <si>
    <t>00700</t>
  </si>
  <si>
    <t>00730</t>
  </si>
  <si>
    <t>00740</t>
  </si>
  <si>
    <t>00750</t>
  </si>
  <si>
    <t>00770</t>
  </si>
  <si>
    <t>00780</t>
  </si>
  <si>
    <t>00790</t>
  </si>
  <si>
    <t>00800</t>
  </si>
  <si>
    <t>00810</t>
  </si>
  <si>
    <t>00820</t>
  </si>
  <si>
    <t>00840</t>
  </si>
  <si>
    <t>00850</t>
  </si>
  <si>
    <t>00860</t>
  </si>
  <si>
    <t>00870</t>
  </si>
  <si>
    <t>00880</t>
  </si>
  <si>
    <t>00890</t>
  </si>
  <si>
    <t>00910</t>
  </si>
  <si>
    <t>00920</t>
  </si>
  <si>
    <t>00930</t>
  </si>
  <si>
    <t>00940</t>
  </si>
  <si>
    <t>00960</t>
  </si>
  <si>
    <t>00970</t>
  </si>
  <si>
    <t>00980</t>
  </si>
  <si>
    <t>00990</t>
  </si>
  <si>
    <t>01010</t>
  </si>
  <si>
    <t>01020</t>
  </si>
  <si>
    <t>01030</t>
  </si>
  <si>
    <t>01040</t>
  </si>
  <si>
    <t>01050</t>
  </si>
  <si>
    <t>01060</t>
  </si>
  <si>
    <t>01080</t>
  </si>
  <si>
    <t>01090</t>
  </si>
  <si>
    <t>01100</t>
  </si>
  <si>
    <t>01110</t>
  </si>
  <si>
    <t>01120</t>
  </si>
  <si>
    <t>01126</t>
  </si>
  <si>
    <t>01127</t>
  </si>
  <si>
    <t>01130</t>
  </si>
  <si>
    <t>01140</t>
  </si>
  <si>
    <t>01170</t>
  </si>
  <si>
    <t>01180</t>
  </si>
  <si>
    <t>01190</t>
  </si>
  <si>
    <t>01210</t>
  </si>
  <si>
    <t>01220</t>
  </si>
  <si>
    <t>01230</t>
  </si>
  <si>
    <t>01240</t>
  </si>
  <si>
    <t>01250</t>
  </si>
  <si>
    <t>01260</t>
  </si>
  <si>
    <t>01280</t>
  </si>
  <si>
    <t>01290</t>
  </si>
  <si>
    <t>01300</t>
  </si>
  <si>
    <t>01310</t>
  </si>
  <si>
    <t>01320</t>
  </si>
  <si>
    <t>01330</t>
  </si>
  <si>
    <t>01350</t>
  </si>
  <si>
    <t>01360</t>
  </si>
  <si>
    <t>01370</t>
  </si>
  <si>
    <t>01380</t>
  </si>
  <si>
    <t>01400</t>
  </si>
  <si>
    <t>01410</t>
  </si>
  <si>
    <t>01420</t>
  </si>
  <si>
    <t>01430</t>
  </si>
  <si>
    <t>01450</t>
  </si>
  <si>
    <t>01460</t>
  </si>
  <si>
    <t>01470</t>
  </si>
  <si>
    <t>01480</t>
  </si>
  <si>
    <t>01490</t>
  </si>
  <si>
    <t>01500</t>
  </si>
  <si>
    <t>01520</t>
  </si>
  <si>
    <t>01530</t>
  </si>
  <si>
    <t>01540</t>
  </si>
  <si>
    <t>01550</t>
  </si>
  <si>
    <t>01560</t>
  </si>
  <si>
    <t>01566</t>
  </si>
  <si>
    <t>01567</t>
  </si>
  <si>
    <t>01570</t>
  </si>
  <si>
    <t>01580</t>
  </si>
  <si>
    <t>01590</t>
  </si>
  <si>
    <t>Schedule D</t>
  </si>
  <si>
    <t>Financial Activities by Type/Object - TOTAL</t>
  </si>
  <si>
    <t>Property (Net Municipal)</t>
  </si>
  <si>
    <t>Business</t>
  </si>
  <si>
    <t>Business Revitalization Zone</t>
  </si>
  <si>
    <t>Special</t>
  </si>
  <si>
    <t>Well Drilling</t>
  </si>
  <si>
    <t>Local Improvement</t>
  </si>
  <si>
    <t>Sales To Other Governments</t>
  </si>
  <si>
    <t>Penalties and Costs on Taxes</t>
  </si>
  <si>
    <t>Licenses and Permits</t>
  </si>
  <si>
    <t>Fines</t>
  </si>
  <si>
    <t>Franchise and Concession Contracts</t>
  </si>
  <si>
    <t>Returns on Investments (incl. Portfolio Investments)</t>
  </si>
  <si>
    <t>Rentals</t>
  </si>
  <si>
    <t>Insurance Proceeds</t>
  </si>
  <si>
    <t>Net Gain on Sale of Tangible Capital Assets</t>
  </si>
  <si>
    <t>Contributed and Donated Assets</t>
  </si>
  <si>
    <t>Federal Government Unconditional Transfers</t>
  </si>
  <si>
    <t>Federal Government Conditional Transfers</t>
  </si>
  <si>
    <t>Provincial Government Unconditional Transfers</t>
  </si>
  <si>
    <t>Provincial Government Conditional Transfers</t>
  </si>
  <si>
    <t>Local Government Transfers</t>
  </si>
  <si>
    <t>Transfers From Local Boards and Agencies</t>
  </si>
  <si>
    <t>Developer Agreements</t>
  </si>
  <si>
    <t>Other Revenues</t>
  </si>
  <si>
    <t>Salaries, Wages, Benefits and Contracts of Employment</t>
  </si>
  <si>
    <t>Contracted and General Services</t>
  </si>
  <si>
    <t>Purchases from Other Govenments</t>
  </si>
  <si>
    <t>Materials, Goods, Supplies and Utilities</t>
  </si>
  <si>
    <t>Provision For Allowances</t>
  </si>
  <si>
    <t>Transfers to Other Governments</t>
  </si>
  <si>
    <t>Transfers to Local Boards and Agencies</t>
  </si>
  <si>
    <t>Transfers to Individuals and Organizations</t>
  </si>
  <si>
    <t>Bank Charges and Short Term Interest</t>
  </si>
  <si>
    <t>Interest on Operating Long Term Debt</t>
  </si>
  <si>
    <t>Interest on Capital Long Term Debt</t>
  </si>
  <si>
    <t>Amortization of Tangible Capital Assets</t>
  </si>
  <si>
    <t>Net Loss on Sale of Tangible Capital Assets</t>
  </si>
  <si>
    <t>Write down of Tangible Capital Assets</t>
  </si>
  <si>
    <t>Other Expenditures</t>
  </si>
  <si>
    <t>Total Expenses</t>
  </si>
  <si>
    <t>01720</t>
  </si>
  <si>
    <t>01730</t>
  </si>
  <si>
    <t>01740</t>
  </si>
  <si>
    <t>01750</t>
  </si>
  <si>
    <t>01760</t>
  </si>
  <si>
    <t>01770</t>
  </si>
  <si>
    <t>01790</t>
  </si>
  <si>
    <t>01800</t>
  </si>
  <si>
    <t>01810</t>
  </si>
  <si>
    <t>01820</t>
  </si>
  <si>
    <t>01830</t>
  </si>
  <si>
    <t>01840</t>
  </si>
  <si>
    <t>01850</t>
  </si>
  <si>
    <t>01860</t>
  </si>
  <si>
    <t>01870</t>
  </si>
  <si>
    <t>01880</t>
  </si>
  <si>
    <t>01885</t>
  </si>
  <si>
    <t>01890</t>
  </si>
  <si>
    <t>01900</t>
  </si>
  <si>
    <t>01910</t>
  </si>
  <si>
    <t>01920</t>
  </si>
  <si>
    <t>01930</t>
  </si>
  <si>
    <t>01940</t>
  </si>
  <si>
    <t>01960</t>
  </si>
  <si>
    <t>01970</t>
  </si>
  <si>
    <t>01980</t>
  </si>
  <si>
    <t>02000</t>
  </si>
  <si>
    <t>02010</t>
  </si>
  <si>
    <t>02020</t>
  </si>
  <si>
    <t>02030</t>
  </si>
  <si>
    <t>02040</t>
  </si>
  <si>
    <t>02050</t>
  </si>
  <si>
    <t>02060</t>
  </si>
  <si>
    <t>02070</t>
  </si>
  <si>
    <t>02080</t>
  </si>
  <si>
    <t>02090</t>
  </si>
  <si>
    <t>02100</t>
  </si>
  <si>
    <t>02110</t>
  </si>
  <si>
    <t>02125</t>
  </si>
  <si>
    <t>02127</t>
  </si>
  <si>
    <t>02130</t>
  </si>
  <si>
    <t>02140</t>
  </si>
  <si>
    <t>02150</t>
  </si>
  <si>
    <t>Schedule E</t>
  </si>
  <si>
    <t>Revenue And Expense Supplementary Detail - Sales and User Charges</t>
  </si>
  <si>
    <t>Common and  Equipment Pool</t>
  </si>
  <si>
    <t>Cemeteries amd Crematoriums</t>
  </si>
  <si>
    <t>Total</t>
  </si>
  <si>
    <t>02210</t>
  </si>
  <si>
    <t>02220</t>
  </si>
  <si>
    <t>02230</t>
  </si>
  <si>
    <t>02250</t>
  </si>
  <si>
    <t>02260</t>
  </si>
  <si>
    <t>02270</t>
  </si>
  <si>
    <t>02280</t>
  </si>
  <si>
    <t>02290</t>
  </si>
  <si>
    <t>02300</t>
  </si>
  <si>
    <t>02320</t>
  </si>
  <si>
    <t>02330</t>
  </si>
  <si>
    <t>02340</t>
  </si>
  <si>
    <t>02350</t>
  </si>
  <si>
    <t>02360</t>
  </si>
  <si>
    <t>02370</t>
  </si>
  <si>
    <t>02390</t>
  </si>
  <si>
    <t>02400</t>
  </si>
  <si>
    <t>02410</t>
  </si>
  <si>
    <t>02420</t>
  </si>
  <si>
    <t>02440</t>
  </si>
  <si>
    <t>02450</t>
  </si>
  <si>
    <t>02460</t>
  </si>
  <si>
    <t>02470</t>
  </si>
  <si>
    <t>02490</t>
  </si>
  <si>
    <t>02500</t>
  </si>
  <si>
    <t>02510</t>
  </si>
  <si>
    <t>02520</t>
  </si>
  <si>
    <t>02530</t>
  </si>
  <si>
    <t>02540</t>
  </si>
  <si>
    <t>02560</t>
  </si>
  <si>
    <t>02570</t>
  </si>
  <si>
    <t>02580</t>
  </si>
  <si>
    <t>02590</t>
  </si>
  <si>
    <t>02600</t>
  </si>
  <si>
    <t>02606</t>
  </si>
  <si>
    <t>02607</t>
  </si>
  <si>
    <t>02610</t>
  </si>
  <si>
    <t>02620</t>
  </si>
  <si>
    <t>Revenue And Expense Supplementary Detail - Provincial Capital Transfers</t>
  </si>
  <si>
    <t>Revenue And Expense Supplementary Detail - Annual Amortization Expense</t>
  </si>
  <si>
    <t>Revenue And Expense Supplementary Detail - Long Term Debt Interest Expense</t>
  </si>
  <si>
    <t>Schedule EA</t>
  </si>
  <si>
    <t>Equalized Assessment - Equalized Assessment</t>
  </si>
  <si>
    <t>GRAND TOTAL</t>
  </si>
  <si>
    <t>Linear Subtotal</t>
  </si>
  <si>
    <t>Mach &amp; Equip Subtotal</t>
  </si>
  <si>
    <t>Non Residential Subtotal</t>
  </si>
  <si>
    <t>Residential Subtotal</t>
  </si>
  <si>
    <t>Farmland</t>
  </si>
  <si>
    <t>Non Residential Railway</t>
  </si>
  <si>
    <t>NR  Res. Co-generating M&amp;E</t>
  </si>
  <si>
    <t>08260</t>
  </si>
  <si>
    <t>08265</t>
  </si>
  <si>
    <t>08270</t>
  </si>
  <si>
    <t>08275</t>
  </si>
  <si>
    <t>08280</t>
  </si>
  <si>
    <t>08285</t>
  </si>
  <si>
    <t>08290</t>
  </si>
  <si>
    <t>08295</t>
  </si>
  <si>
    <t>0221</t>
  </si>
  <si>
    <t>Minburn</t>
  </si>
  <si>
    <t>Schedule F</t>
  </si>
  <si>
    <t>Tangible Capital Assets Supplementary Detail - Tangible Capital Assets (Purchased)</t>
  </si>
  <si>
    <t>02710</t>
  </si>
  <si>
    <t>02720</t>
  </si>
  <si>
    <t>02730</t>
  </si>
  <si>
    <t>02750</t>
  </si>
  <si>
    <t>02760</t>
  </si>
  <si>
    <t>02770</t>
  </si>
  <si>
    <t>02780</t>
  </si>
  <si>
    <t>02790</t>
  </si>
  <si>
    <t>02800</t>
  </si>
  <si>
    <t>02820</t>
  </si>
  <si>
    <t>02830</t>
  </si>
  <si>
    <t>02840</t>
  </si>
  <si>
    <t>02850</t>
  </si>
  <si>
    <t>02860</t>
  </si>
  <si>
    <t>02870</t>
  </si>
  <si>
    <t>02890</t>
  </si>
  <si>
    <t>02900</t>
  </si>
  <si>
    <t>02910</t>
  </si>
  <si>
    <t>02920</t>
  </si>
  <si>
    <t>02940</t>
  </si>
  <si>
    <t>02950</t>
  </si>
  <si>
    <t>02960</t>
  </si>
  <si>
    <t>02970</t>
  </si>
  <si>
    <t>02990</t>
  </si>
  <si>
    <t>03000</t>
  </si>
  <si>
    <t>03010</t>
  </si>
  <si>
    <t>03020</t>
  </si>
  <si>
    <t>03030</t>
  </si>
  <si>
    <t>03040</t>
  </si>
  <si>
    <t>03060</t>
  </si>
  <si>
    <t>03070</t>
  </si>
  <si>
    <t>03080</t>
  </si>
  <si>
    <t>03090</t>
  </si>
  <si>
    <t>03100</t>
  </si>
  <si>
    <t>03106</t>
  </si>
  <si>
    <t>03107</t>
  </si>
  <si>
    <t>03110</t>
  </si>
  <si>
    <t>03120</t>
  </si>
  <si>
    <t>Tangible Capital Assets Supplementary Detail - Tangible Capital Assets (Donated or Contributed)</t>
  </si>
  <si>
    <t>Tangible Capital Assets Supplementary Detail - Long Term Debt (Principal Additions)</t>
  </si>
  <si>
    <t>Tangible Capital Assets Supplementary Detail - Long Term Debt (Principal Reductions)</t>
  </si>
  <si>
    <t>Schedule G</t>
  </si>
  <si>
    <t>Change In Tangible Capital Assets - Balance at Beginning of Year</t>
  </si>
  <si>
    <t>Roadway Systems</t>
  </si>
  <si>
    <t>Light Rail Transit Systems</t>
  </si>
  <si>
    <t>Water Systems</t>
  </si>
  <si>
    <t>Wastewater Systems</t>
  </si>
  <si>
    <t>Storm Systems</t>
  </si>
  <si>
    <t>Fibre Optics</t>
  </si>
  <si>
    <t>Electricity Systems</t>
  </si>
  <si>
    <t>Gas Distribution Systems</t>
  </si>
  <si>
    <t>Total Engineered Structures</t>
  </si>
  <si>
    <t>Construction in Progress</t>
  </si>
  <si>
    <t>Buildings</t>
  </si>
  <si>
    <t>Machinery and Equipment</t>
  </si>
  <si>
    <t>Land Improvements</t>
  </si>
  <si>
    <t>Vehicles</t>
  </si>
  <si>
    <t>Total Capital Property Cost</t>
  </si>
  <si>
    <t>Engineered Structures</t>
  </si>
  <si>
    <t>Total Accumulated Amortization</t>
  </si>
  <si>
    <t>Net Book Value of Capital Property</t>
  </si>
  <si>
    <t>Capital Long Term Debt (Net)</t>
  </si>
  <si>
    <t>Equity in Tangible Capital Assets</t>
  </si>
  <si>
    <t>03201</t>
  </si>
  <si>
    <t>03202</t>
  </si>
  <si>
    <t>03203</t>
  </si>
  <si>
    <t>03204</t>
  </si>
  <si>
    <t>03205</t>
  </si>
  <si>
    <t>03206</t>
  </si>
  <si>
    <t>03207</t>
  </si>
  <si>
    <t>03208</t>
  </si>
  <si>
    <t>03210</t>
  </si>
  <si>
    <t>03219</t>
  </si>
  <si>
    <t>03220</t>
  </si>
  <si>
    <t>03230</t>
  </si>
  <si>
    <t>03240</t>
  </si>
  <si>
    <t>03245</t>
  </si>
  <si>
    <t>03250</t>
  </si>
  <si>
    <t>03260</t>
  </si>
  <si>
    <t>03271</t>
  </si>
  <si>
    <t>03272</t>
  </si>
  <si>
    <t>03273</t>
  </si>
  <si>
    <t>03274</t>
  </si>
  <si>
    <t>03275</t>
  </si>
  <si>
    <t>03276</t>
  </si>
  <si>
    <t>03277</t>
  </si>
  <si>
    <t>03278</t>
  </si>
  <si>
    <t>03280</t>
  </si>
  <si>
    <t>03290</t>
  </si>
  <si>
    <t>03300</t>
  </si>
  <si>
    <t>03310</t>
  </si>
  <si>
    <t>03315</t>
  </si>
  <si>
    <t>03320</t>
  </si>
  <si>
    <t>03330</t>
  </si>
  <si>
    <t>03340</t>
  </si>
  <si>
    <t>03350</t>
  </si>
  <si>
    <t>03400</t>
  </si>
  <si>
    <t>Change In Tangible Capital Assets - Additions</t>
  </si>
  <si>
    <t>Change In Tangible Capital Assets - Reductions</t>
  </si>
  <si>
    <t>Change In Tangible Capital Assets - Balance at End of Year</t>
  </si>
  <si>
    <t>Schedule H</t>
  </si>
  <si>
    <t>Long Term Debt Support - Operating</t>
  </si>
  <si>
    <t>Supported by General Tax Levies</t>
  </si>
  <si>
    <t>Supported by Special Levies</t>
  </si>
  <si>
    <t>Supported by Utility Rates</t>
  </si>
  <si>
    <t>Total Long Term Debt Principal Balance</t>
  </si>
  <si>
    <t>03410</t>
  </si>
  <si>
    <t>03420</t>
  </si>
  <si>
    <t>03430</t>
  </si>
  <si>
    <t>03440</t>
  </si>
  <si>
    <t>03450</t>
  </si>
  <si>
    <t>Long Term Debt Support - Capital</t>
  </si>
  <si>
    <t>Long Term Debt Support - TOTAL</t>
  </si>
  <si>
    <t>Schedule I</t>
  </si>
  <si>
    <t>Long Term Debt Sources - Operating</t>
  </si>
  <si>
    <t>Alberta Capital Finance Authority</t>
  </si>
  <si>
    <t>Canada Mortgage and Housing Corporation</t>
  </si>
  <si>
    <t>Mortgage Borrowing</t>
  </si>
  <si>
    <t>03500</t>
  </si>
  <si>
    <t>03520</t>
  </si>
  <si>
    <t>03600</t>
  </si>
  <si>
    <t>03610</t>
  </si>
  <si>
    <t>03620</t>
  </si>
  <si>
    <t>Long Term Debt Sources - Capital</t>
  </si>
  <si>
    <t>Long Term Debt Sources - TOTAL</t>
  </si>
  <si>
    <t>Schedule J</t>
  </si>
  <si>
    <t>Future Long Term Debt Repayments - Operating</t>
  </si>
  <si>
    <t>Current + 1</t>
  </si>
  <si>
    <t>Current + 2</t>
  </si>
  <si>
    <t>Current + 3</t>
  </si>
  <si>
    <t>Current + 4</t>
  </si>
  <si>
    <t>Current + 5</t>
  </si>
  <si>
    <t>Thereafter</t>
  </si>
  <si>
    <t>Total Principal</t>
  </si>
  <si>
    <t>Total Interest</t>
  </si>
  <si>
    <t>03710</t>
  </si>
  <si>
    <t>03720</t>
  </si>
  <si>
    <t>03730</t>
  </si>
  <si>
    <t>03740</t>
  </si>
  <si>
    <t>03750</t>
  </si>
  <si>
    <t>03760</t>
  </si>
  <si>
    <t>03770</t>
  </si>
  <si>
    <t>03790</t>
  </si>
  <si>
    <t>03800</t>
  </si>
  <si>
    <t>03810</t>
  </si>
  <si>
    <t>03820</t>
  </si>
  <si>
    <t>03830</t>
  </si>
  <si>
    <t>03840</t>
  </si>
  <si>
    <t>03850</t>
  </si>
  <si>
    <t>Future Long Term Debt Repayments - Capital</t>
  </si>
  <si>
    <t>Future Long Term Debt Repayments - TOTAL</t>
  </si>
  <si>
    <t>Schedule K</t>
  </si>
  <si>
    <t>Property Taxes and Grants in Place - Property Taxes</t>
  </si>
  <si>
    <t>Residential Land and Improvements</t>
  </si>
  <si>
    <t>Land and Improvements (Excluding M &amp; E)</t>
  </si>
  <si>
    <t>Linear Property</t>
  </si>
  <si>
    <t>Railway</t>
  </si>
  <si>
    <t>Farm Land</t>
  </si>
  <si>
    <t>Adjustments to Property Taxes</t>
  </si>
  <si>
    <t>Total Property Taxes and Grants in Place</t>
  </si>
  <si>
    <t>Residential/Farm Land</t>
  </si>
  <si>
    <t>Non-Residential</t>
  </si>
  <si>
    <t>Seniors Lodges</t>
  </si>
  <si>
    <t>Adjustments to Requisition Transfers</t>
  </si>
  <si>
    <t>Total Requisition Transfers</t>
  </si>
  <si>
    <t>Net Municipal Property Taxes and Grants in Place</t>
  </si>
  <si>
    <t>03910</t>
  </si>
  <si>
    <t>03935</t>
  </si>
  <si>
    <t>03950</t>
  </si>
  <si>
    <t>03960</t>
  </si>
  <si>
    <t>03970</t>
  </si>
  <si>
    <t>03980</t>
  </si>
  <si>
    <t>03990</t>
  </si>
  <si>
    <t>04000</t>
  </si>
  <si>
    <t>04031</t>
  </si>
  <si>
    <t>04035</t>
  </si>
  <si>
    <t>04090</t>
  </si>
  <si>
    <t>04100</t>
  </si>
  <si>
    <t>04110</t>
  </si>
  <si>
    <t>04120</t>
  </si>
  <si>
    <t>04130</t>
  </si>
  <si>
    <t>Property Taxes and Grants in Place - Grants in Place of Property Taxes</t>
  </si>
  <si>
    <t>Property Taxes and Grants in Place - TOTAL</t>
  </si>
  <si>
    <t>Schedule L</t>
  </si>
  <si>
    <t>Grants in Place of Taxes - Property Taxes</t>
  </si>
  <si>
    <t>Local Government</t>
  </si>
  <si>
    <t>04200</t>
  </si>
  <si>
    <t>04210</t>
  </si>
  <si>
    <t>04220</t>
  </si>
  <si>
    <t>04230</t>
  </si>
  <si>
    <t>04240</t>
  </si>
  <si>
    <t>Grants in Place of Taxes - Business Taxes</t>
  </si>
  <si>
    <t>Grants in Place of Taxes - Other Taxes</t>
  </si>
  <si>
    <t>Grants in Place of Taxes - TOTAL</t>
  </si>
  <si>
    <t>Schedule MR</t>
  </si>
  <si>
    <t>Tax Rate Data - MILL RATE</t>
  </si>
  <si>
    <t>General Municipal Tax Rates</t>
  </si>
  <si>
    <t>Residential</t>
  </si>
  <si>
    <t>Non-Residential (including linear)</t>
  </si>
  <si>
    <t>Non-Residential (small business)</t>
  </si>
  <si>
    <t>Other (including annexed, vacant, total minimum tax, etc.)</t>
  </si>
  <si>
    <t xml:space="preserve">Requisitions (MGA s. 326(1)) </t>
  </si>
  <si>
    <t>Education (ASSF)</t>
  </si>
  <si>
    <t>Residential and Farmland</t>
  </si>
  <si>
    <t>Education (Separate)</t>
  </si>
  <si>
    <t>Other Education (annexed etc)</t>
  </si>
  <si>
    <t>Seniors</t>
  </si>
  <si>
    <t>Lodge Accommodation</t>
  </si>
  <si>
    <t>Designated Industrial Properties (DIP)</t>
  </si>
  <si>
    <t>Non-Collection Allowance</t>
  </si>
  <si>
    <t>10000</t>
  </si>
  <si>
    <t>10030</t>
  </si>
  <si>
    <t>10032</t>
  </si>
  <si>
    <t>10034</t>
  </si>
  <si>
    <t>10036</t>
  </si>
  <si>
    <t>10038</t>
  </si>
  <si>
    <t>10040</t>
  </si>
  <si>
    <t>10001</t>
  </si>
  <si>
    <t>10002</t>
  </si>
  <si>
    <t>10050</t>
  </si>
  <si>
    <t>10052</t>
  </si>
  <si>
    <t>10003</t>
  </si>
  <si>
    <t>10054</t>
  </si>
  <si>
    <t>10056</t>
  </si>
  <si>
    <t>10057</t>
  </si>
  <si>
    <t>10058</t>
  </si>
  <si>
    <t>10060</t>
  </si>
  <si>
    <t>10062</t>
  </si>
  <si>
    <t>10064</t>
  </si>
  <si>
    <t>Schedule POPL</t>
  </si>
  <si>
    <t>Population of Alberta - Population of Alberta</t>
  </si>
  <si>
    <t>Population</t>
  </si>
  <si>
    <t>POPL</t>
  </si>
  <si>
    <t xml:space="preserve">AIRDRIE </t>
  </si>
  <si>
    <t xml:space="preserve">BROOKS </t>
  </si>
  <si>
    <t xml:space="preserve">CALGARY </t>
  </si>
  <si>
    <t xml:space="preserve">CAMROSE </t>
  </si>
  <si>
    <t xml:space="preserve">CHESTERMERE </t>
  </si>
  <si>
    <t xml:space="preserve">COLD LAKE </t>
  </si>
  <si>
    <t xml:space="preserve">EDMONTON </t>
  </si>
  <si>
    <t xml:space="preserve">FORT SASKATCHEWAN </t>
  </si>
  <si>
    <t xml:space="preserve">GRANDE PRAIRIE </t>
  </si>
  <si>
    <t xml:space="preserve">LACOMBE </t>
  </si>
  <si>
    <t xml:space="preserve">LEDUC </t>
  </si>
  <si>
    <t xml:space="preserve">LETHBRIDGE </t>
  </si>
  <si>
    <t>LLOYDMINSTER *</t>
  </si>
  <si>
    <t xml:space="preserve">MEDICINE HAT </t>
  </si>
  <si>
    <t xml:space="preserve">RED DEER </t>
  </si>
  <si>
    <t xml:space="preserve">SPRUCE GROVE </t>
  </si>
  <si>
    <t xml:space="preserve">ST. ALBERT </t>
  </si>
  <si>
    <t xml:space="preserve">WETASKIWIN </t>
  </si>
  <si>
    <t xml:space="preserve">CROWSNEST PASS, MUNICIPALITY OF </t>
  </si>
  <si>
    <t xml:space="preserve">JASPER, MUNICIPALITY OF </t>
  </si>
  <si>
    <t xml:space="preserve">MACKENZIE COUNTY </t>
  </si>
  <si>
    <t xml:space="preserve">STRATHCONA COUNTY </t>
  </si>
  <si>
    <t xml:space="preserve">WOOD BUFFALO, REGIONAL MUNICIPALITY OF </t>
  </si>
  <si>
    <t xml:space="preserve">ACADIA NO. 34, M.D. OF </t>
  </si>
  <si>
    <t xml:space="preserve">ATHABASCA COUNTY </t>
  </si>
  <si>
    <t xml:space="preserve">BARRHEAD NO. 11, COUNTY OF </t>
  </si>
  <si>
    <t xml:space="preserve">BEAVER COUNTY </t>
  </si>
  <si>
    <t xml:space="preserve">BIG LAKES COUNTY </t>
  </si>
  <si>
    <t xml:space="preserve">BIGHORN NO. 8, M.D. OF </t>
  </si>
  <si>
    <t xml:space="preserve">BIRCH HILLS COUNTY </t>
  </si>
  <si>
    <t xml:space="preserve">BONNYVILLE NO. 87, M.D. OF </t>
  </si>
  <si>
    <t xml:space="preserve">BRAZEAU COUNTY </t>
  </si>
  <si>
    <t xml:space="preserve">CAMROSE COUNTY </t>
  </si>
  <si>
    <t xml:space="preserve">CARDSTON COUNTY </t>
  </si>
  <si>
    <t xml:space="preserve">CLEAR HILLS COUNTY </t>
  </si>
  <si>
    <t xml:space="preserve">CLEARWATER COUNTY </t>
  </si>
  <si>
    <t xml:space="preserve">CYPRESS COUNTY </t>
  </si>
  <si>
    <t xml:space="preserve">FAIRVIEW NO. 136, M.D. OF </t>
  </si>
  <si>
    <t xml:space="preserve">FLAGSTAFF COUNTY </t>
  </si>
  <si>
    <t xml:space="preserve">FOOTHILLS COUNTY </t>
  </si>
  <si>
    <t xml:space="preserve">FORTY MILE NO. 8, COUNTY OF </t>
  </si>
  <si>
    <t xml:space="preserve">GRANDE PRAIRIE NO. 1, COUNTY OF </t>
  </si>
  <si>
    <t xml:space="preserve">GREENVIEW NO. 16, M.D. OF </t>
  </si>
  <si>
    <t xml:space="preserve">KNEEHILL COUNTY </t>
  </si>
  <si>
    <t xml:space="preserve">LAC LA BICHE COUNTY </t>
  </si>
  <si>
    <t xml:space="preserve">LAC STE. ANNE COUNTY </t>
  </si>
  <si>
    <t xml:space="preserve">LACOMBE COUNTY </t>
  </si>
  <si>
    <t xml:space="preserve">LAMONT COUNTY </t>
  </si>
  <si>
    <t xml:space="preserve">LEDUC COUNTY </t>
  </si>
  <si>
    <t xml:space="preserve">LESSER SLAVE RIVER NO. 124, M.D. OF </t>
  </si>
  <si>
    <t xml:space="preserve">LETHBRIDGE COUNTY </t>
  </si>
  <si>
    <t xml:space="preserve">MINBURN NO. 27, COUNTY OF </t>
  </si>
  <si>
    <t xml:space="preserve">MOUNTAIN VIEW COUNTY </t>
  </si>
  <si>
    <t xml:space="preserve">NEWELL, COUNTY OF </t>
  </si>
  <si>
    <t xml:space="preserve">NORTHERN LIGHTS, COUNTY OF </t>
  </si>
  <si>
    <t xml:space="preserve">NORTHERN SUNRISE COUNTY </t>
  </si>
  <si>
    <t xml:space="preserve">OPPORTUNITY NO. 17, M.D. OF </t>
  </si>
  <si>
    <t xml:space="preserve">PAINTEARTH NO. 18, COUNTY OF </t>
  </si>
  <si>
    <t xml:space="preserve">PARKLAND COUNTY </t>
  </si>
  <si>
    <t xml:space="preserve">PEACE NO. 135, M.D. OF </t>
  </si>
  <si>
    <t xml:space="preserve">PINCHER CREEK NO. 9, M.D. OF </t>
  </si>
  <si>
    <t xml:space="preserve">PONOKA COUNTY </t>
  </si>
  <si>
    <t xml:space="preserve">PROVOST NO. 52, M.D. OF </t>
  </si>
  <si>
    <t xml:space="preserve">RANCHLAND NO. 66, M.D. OF </t>
  </si>
  <si>
    <t xml:space="preserve">RED DEER COUNTY </t>
  </si>
  <si>
    <t xml:space="preserve">ROCKY VIEW COUNTY </t>
  </si>
  <si>
    <t xml:space="preserve">SADDLE HILLS COUNTY </t>
  </si>
  <si>
    <t xml:space="preserve">SMOKY LAKE COUNTY </t>
  </si>
  <si>
    <t xml:space="preserve">SMOKY RIVER NO. 130, M.D. OF </t>
  </si>
  <si>
    <t xml:space="preserve">SPIRIT RIVER NO. 133, M.D. OF </t>
  </si>
  <si>
    <t xml:space="preserve">ST. PAUL NO. 19, COUNTY OF </t>
  </si>
  <si>
    <t xml:space="preserve">STARLAND COUNTY </t>
  </si>
  <si>
    <t xml:space="preserve">STETTLER NO. 6, COUNTY OF </t>
  </si>
  <si>
    <t xml:space="preserve">STURGEON COUNTY </t>
  </si>
  <si>
    <t xml:space="preserve">TABER, M.D. OF </t>
  </si>
  <si>
    <t xml:space="preserve">THORHILD COUNTY </t>
  </si>
  <si>
    <t xml:space="preserve">TWO HILLS NO. 21, COUNTY OF </t>
  </si>
  <si>
    <t xml:space="preserve">VERMILION RIVER, COUNTY OF </t>
  </si>
  <si>
    <t xml:space="preserve">VULCAN COUNTY </t>
  </si>
  <si>
    <t xml:space="preserve">WAINWRIGHT NO. 61, M.D. OF </t>
  </si>
  <si>
    <t xml:space="preserve">WARNER NO. 5, COUNTY OF </t>
  </si>
  <si>
    <t xml:space="preserve">WESTLOCK COUNTY </t>
  </si>
  <si>
    <t xml:space="preserve">WETASKIWIN NO. 10, COUNTY OF </t>
  </si>
  <si>
    <t xml:space="preserve">WHEATLAND COUNTY </t>
  </si>
  <si>
    <t xml:space="preserve">WILLOW CREEK NO. 26, M.D. OF </t>
  </si>
  <si>
    <t xml:space="preserve">WOODLANDS COUNTY </t>
  </si>
  <si>
    <t xml:space="preserve">YELLOWHEAD COUNTY </t>
  </si>
  <si>
    <t xml:space="preserve">ATHABASCA </t>
  </si>
  <si>
    <t xml:space="preserve">BANFF </t>
  </si>
  <si>
    <t xml:space="preserve">BARRHEAD </t>
  </si>
  <si>
    <t xml:space="preserve">BASHAW </t>
  </si>
  <si>
    <t xml:space="preserve">BASSANO </t>
  </si>
  <si>
    <t xml:space="preserve">BEAUMONT </t>
  </si>
  <si>
    <t xml:space="preserve">BEAVERLODGE </t>
  </si>
  <si>
    <t xml:space="preserve">BENTLEY </t>
  </si>
  <si>
    <t xml:space="preserve">BLACKFALDS </t>
  </si>
  <si>
    <t xml:space="preserve">BON ACCORD </t>
  </si>
  <si>
    <t xml:space="preserve">BONNYVILLE </t>
  </si>
  <si>
    <t xml:space="preserve">BOW ISLAND </t>
  </si>
  <si>
    <t xml:space="preserve">BOWDEN </t>
  </si>
  <si>
    <t xml:space="preserve">BRUDERHEIM </t>
  </si>
  <si>
    <t xml:space="preserve">Black Diamond </t>
  </si>
  <si>
    <t xml:space="preserve">CALMAR </t>
  </si>
  <si>
    <t xml:space="preserve">CANMORE </t>
  </si>
  <si>
    <t xml:space="preserve">CARDSTON </t>
  </si>
  <si>
    <t xml:space="preserve">CARSTAIRS </t>
  </si>
  <si>
    <t xml:space="preserve">CASTOR </t>
  </si>
  <si>
    <t xml:space="preserve">CLARESHOLM </t>
  </si>
  <si>
    <t xml:space="preserve">COALDALE </t>
  </si>
  <si>
    <t xml:space="preserve">COALHURST </t>
  </si>
  <si>
    <t xml:space="preserve">COCHRANE </t>
  </si>
  <si>
    <t xml:space="preserve">CORONATION </t>
  </si>
  <si>
    <t xml:space="preserve">CROSSFIELD </t>
  </si>
  <si>
    <t xml:space="preserve">DAYSLAND </t>
  </si>
  <si>
    <t xml:space="preserve">DEVON </t>
  </si>
  <si>
    <t xml:space="preserve">DIDSBURY </t>
  </si>
  <si>
    <t xml:space="preserve">DRAYTON VALLEY </t>
  </si>
  <si>
    <t xml:space="preserve">DRUMHELLER </t>
  </si>
  <si>
    <t xml:space="preserve">ECKVILLE </t>
  </si>
  <si>
    <t xml:space="preserve">EDSON </t>
  </si>
  <si>
    <t xml:space="preserve">ELK POINT </t>
  </si>
  <si>
    <t xml:space="preserve">FAIRVIEW </t>
  </si>
  <si>
    <t xml:space="preserve">FALHER </t>
  </si>
  <si>
    <t xml:space="preserve">FORT MACLEOD </t>
  </si>
  <si>
    <t xml:space="preserve">FOX CREEK </t>
  </si>
  <si>
    <t xml:space="preserve">GIBBONS </t>
  </si>
  <si>
    <t xml:space="preserve">GRIMSHAW </t>
  </si>
  <si>
    <t xml:space="preserve">Grande Cache </t>
  </si>
  <si>
    <t xml:space="preserve">Granum </t>
  </si>
  <si>
    <t xml:space="preserve">HANNA </t>
  </si>
  <si>
    <t xml:space="preserve">HARDISTY </t>
  </si>
  <si>
    <t xml:space="preserve">HIGH LEVEL </t>
  </si>
  <si>
    <t xml:space="preserve">HIGH PRAIRIE </t>
  </si>
  <si>
    <t xml:space="preserve">HIGH RIVER </t>
  </si>
  <si>
    <t xml:space="preserve">HINTON </t>
  </si>
  <si>
    <t xml:space="preserve">INNISFAIL </t>
  </si>
  <si>
    <t xml:space="preserve">IRRICANA </t>
  </si>
  <si>
    <t xml:space="preserve">KILLAM </t>
  </si>
  <si>
    <t xml:space="preserve">LAMONT </t>
  </si>
  <si>
    <t xml:space="preserve">LEGAL </t>
  </si>
  <si>
    <t xml:space="preserve">MAGRATH </t>
  </si>
  <si>
    <t xml:space="preserve">MANNING </t>
  </si>
  <si>
    <t xml:space="preserve">MAYERTHORPE </t>
  </si>
  <si>
    <t xml:space="preserve">MCLENNAN </t>
  </si>
  <si>
    <t xml:space="preserve">MILK RIVER </t>
  </si>
  <si>
    <t xml:space="preserve">MILLET </t>
  </si>
  <si>
    <t xml:space="preserve">MORINVILLE </t>
  </si>
  <si>
    <t xml:space="preserve">MUNDARE </t>
  </si>
  <si>
    <t xml:space="preserve">NANTON </t>
  </si>
  <si>
    <t xml:space="preserve">OKOTOKS </t>
  </si>
  <si>
    <t xml:space="preserve">OLDS </t>
  </si>
  <si>
    <t xml:space="preserve">ONOWAY </t>
  </si>
  <si>
    <t xml:space="preserve">OYEN </t>
  </si>
  <si>
    <t xml:space="preserve">PEACE RIVER </t>
  </si>
  <si>
    <t xml:space="preserve">PENHOLD </t>
  </si>
  <si>
    <t xml:space="preserve">PICTURE BUTTE </t>
  </si>
  <si>
    <t xml:space="preserve">PINCHER CREEK </t>
  </si>
  <si>
    <t xml:space="preserve">PONOKA </t>
  </si>
  <si>
    <t xml:space="preserve">PROVOST </t>
  </si>
  <si>
    <t xml:space="preserve">RAINBOW LAKE </t>
  </si>
  <si>
    <t xml:space="preserve">RAYMOND </t>
  </si>
  <si>
    <t xml:space="preserve">REDCLIFF </t>
  </si>
  <si>
    <t xml:space="preserve">REDWATER </t>
  </si>
  <si>
    <t xml:space="preserve">RIMBEY </t>
  </si>
  <si>
    <t xml:space="preserve">ROCKY MOUNTAIN HOUSE </t>
  </si>
  <si>
    <t xml:space="preserve">SEDGEWICK </t>
  </si>
  <si>
    <t xml:space="preserve">SEXSMITH </t>
  </si>
  <si>
    <t xml:space="preserve">SLAVE LAKE </t>
  </si>
  <si>
    <t xml:space="preserve">SMOKY LAKE </t>
  </si>
  <si>
    <t xml:space="preserve">SPIRIT RIVER </t>
  </si>
  <si>
    <t xml:space="preserve">ST. PAUL </t>
  </si>
  <si>
    <t xml:space="preserve">STAVELY </t>
  </si>
  <si>
    <t xml:space="preserve">STETTLER </t>
  </si>
  <si>
    <t xml:space="preserve">STONY PLAIN </t>
  </si>
  <si>
    <t xml:space="preserve">STRATHMORE </t>
  </si>
  <si>
    <t xml:space="preserve">SUNDRE </t>
  </si>
  <si>
    <t xml:space="preserve">SWAN HILLS </t>
  </si>
  <si>
    <t xml:space="preserve">SYLVAN LAKE </t>
  </si>
  <si>
    <t xml:space="preserve">TABER </t>
  </si>
  <si>
    <t xml:space="preserve">THREE HILLS </t>
  </si>
  <si>
    <t xml:space="preserve">TOFIELD </t>
  </si>
  <si>
    <t xml:space="preserve">TROCHU </t>
  </si>
  <si>
    <t xml:space="preserve">TWO HILLS </t>
  </si>
  <si>
    <t xml:space="preserve">Turner Valley </t>
  </si>
  <si>
    <t xml:space="preserve">VALLEYVIEW </t>
  </si>
  <si>
    <t xml:space="preserve">VAUXHALL </t>
  </si>
  <si>
    <t xml:space="preserve">VEGREVILLE </t>
  </si>
  <si>
    <t xml:space="preserve">VERMILION </t>
  </si>
  <si>
    <t xml:space="preserve">VIKING </t>
  </si>
  <si>
    <t xml:space="preserve">VULCAN </t>
  </si>
  <si>
    <t xml:space="preserve">WAINWRIGHT </t>
  </si>
  <si>
    <t xml:space="preserve">WEMBLEY </t>
  </si>
  <si>
    <t xml:space="preserve">WESTLOCK </t>
  </si>
  <si>
    <t xml:space="preserve">WHITECOURT </t>
  </si>
  <si>
    <t xml:space="preserve">ACME </t>
  </si>
  <si>
    <t xml:space="preserve">ALBERTA BEACH </t>
  </si>
  <si>
    <t xml:space="preserve">ALIX </t>
  </si>
  <si>
    <t xml:space="preserve">ALLIANCE </t>
  </si>
  <si>
    <t xml:space="preserve">AMISK </t>
  </si>
  <si>
    <t xml:space="preserve">ANDREW </t>
  </si>
  <si>
    <t xml:space="preserve">ARROWWOOD </t>
  </si>
  <si>
    <t xml:space="preserve">BARNWELL </t>
  </si>
  <si>
    <t xml:space="preserve">BARONS </t>
  </si>
  <si>
    <t xml:space="preserve">BAWLF </t>
  </si>
  <si>
    <t xml:space="preserve">BEISEKER </t>
  </si>
  <si>
    <t xml:space="preserve">BERWYN </t>
  </si>
  <si>
    <t xml:space="preserve">BIG VALLEY </t>
  </si>
  <si>
    <t xml:space="preserve">BITTERN LAKE </t>
  </si>
  <si>
    <t xml:space="preserve">BOYLE </t>
  </si>
  <si>
    <t xml:space="preserve">BRETON </t>
  </si>
  <si>
    <t xml:space="preserve">Botha </t>
  </si>
  <si>
    <t xml:space="preserve">CARBON </t>
  </si>
  <si>
    <t xml:space="preserve">CARMANGAY </t>
  </si>
  <si>
    <t xml:space="preserve">CAROLINE </t>
  </si>
  <si>
    <t xml:space="preserve">CHAMPION </t>
  </si>
  <si>
    <t xml:space="preserve">CHAUVIN </t>
  </si>
  <si>
    <t xml:space="preserve">CHIPMAN </t>
  </si>
  <si>
    <t xml:space="preserve">CLIVE </t>
  </si>
  <si>
    <t xml:space="preserve">CLYDE </t>
  </si>
  <si>
    <t xml:space="preserve">CONSORT </t>
  </si>
  <si>
    <t xml:space="preserve">COUTTS </t>
  </si>
  <si>
    <t xml:space="preserve">COWLEY </t>
  </si>
  <si>
    <t xml:space="preserve">CREMONA </t>
  </si>
  <si>
    <t xml:space="preserve">CZAR </t>
  </si>
  <si>
    <t xml:space="preserve">Cereal </t>
  </si>
  <si>
    <t xml:space="preserve">DELBURNE </t>
  </si>
  <si>
    <t xml:space="preserve">DELIA </t>
  </si>
  <si>
    <t xml:space="preserve">DONALDA </t>
  </si>
  <si>
    <t xml:space="preserve">DONNELLY </t>
  </si>
  <si>
    <t xml:space="preserve">DUCHESS </t>
  </si>
  <si>
    <t xml:space="preserve">Dewberry </t>
  </si>
  <si>
    <t xml:space="preserve">EDBERG </t>
  </si>
  <si>
    <t xml:space="preserve">EDGERTON </t>
  </si>
  <si>
    <t xml:space="preserve">ELNORA </t>
  </si>
  <si>
    <t xml:space="preserve">EMPRESS </t>
  </si>
  <si>
    <t xml:space="preserve">FOREMOST </t>
  </si>
  <si>
    <t xml:space="preserve">FORESTBURG </t>
  </si>
  <si>
    <t xml:space="preserve">Ferintosh </t>
  </si>
  <si>
    <t xml:space="preserve">GIROUXVILLE </t>
  </si>
  <si>
    <t xml:space="preserve">GLENDON </t>
  </si>
  <si>
    <t xml:space="preserve">GLENWOOD </t>
  </si>
  <si>
    <t xml:space="preserve">Gadsby </t>
  </si>
  <si>
    <t xml:space="preserve">Galahad </t>
  </si>
  <si>
    <t xml:space="preserve">HALKIRK </t>
  </si>
  <si>
    <t xml:space="preserve">HAY LAKES </t>
  </si>
  <si>
    <t xml:space="preserve">HEISLER </t>
  </si>
  <si>
    <t xml:space="preserve">HILL SPRING </t>
  </si>
  <si>
    <t xml:space="preserve">HINES CREEK </t>
  </si>
  <si>
    <t xml:space="preserve">HOLDEN </t>
  </si>
  <si>
    <t xml:space="preserve">HUGHENDEN </t>
  </si>
  <si>
    <t xml:space="preserve">HUSSAR </t>
  </si>
  <si>
    <t xml:space="preserve">Hythe </t>
  </si>
  <si>
    <t xml:space="preserve">INNISFREE </t>
  </si>
  <si>
    <t xml:space="preserve">IRMA </t>
  </si>
  <si>
    <t xml:space="preserve">KITSCOTY </t>
  </si>
  <si>
    <t xml:space="preserve">LINDEN </t>
  </si>
  <si>
    <t xml:space="preserve">LOMOND </t>
  </si>
  <si>
    <t xml:space="preserve">LONGVIEW </t>
  </si>
  <si>
    <t xml:space="preserve">LOUGHEED </t>
  </si>
  <si>
    <t xml:space="preserve">MANNVILLE </t>
  </si>
  <si>
    <t xml:space="preserve">MARWAYNE </t>
  </si>
  <si>
    <t xml:space="preserve">MILO </t>
  </si>
  <si>
    <t xml:space="preserve">MORRIN </t>
  </si>
  <si>
    <t xml:space="preserve">MUNSON </t>
  </si>
  <si>
    <t xml:space="preserve">MYRNAM </t>
  </si>
  <si>
    <t xml:space="preserve">NAMPA </t>
  </si>
  <si>
    <t xml:space="preserve">NOBLEFORD </t>
  </si>
  <si>
    <t xml:space="preserve">PARADISE VALLEY </t>
  </si>
  <si>
    <t xml:space="preserve">ROCKYFORD </t>
  </si>
  <si>
    <t xml:space="preserve">ROSALIND </t>
  </si>
  <si>
    <t xml:space="preserve">ROSEMARY </t>
  </si>
  <si>
    <t xml:space="preserve">RYCROFT </t>
  </si>
  <si>
    <t xml:space="preserve">RYLEY </t>
  </si>
  <si>
    <t xml:space="preserve">SPRING LAKE </t>
  </si>
  <si>
    <t xml:space="preserve">STANDARD </t>
  </si>
  <si>
    <t xml:space="preserve">STIRLING </t>
  </si>
  <si>
    <t xml:space="preserve">Strome </t>
  </si>
  <si>
    <t xml:space="preserve">THORSBY </t>
  </si>
  <si>
    <t xml:space="preserve">VETERAN </t>
  </si>
  <si>
    <t xml:space="preserve">VILNA </t>
  </si>
  <si>
    <t xml:space="preserve">WARBURG </t>
  </si>
  <si>
    <t xml:space="preserve">WARNER </t>
  </si>
  <si>
    <t xml:space="preserve">WASKATENAU </t>
  </si>
  <si>
    <t xml:space="preserve">Wabamun </t>
  </si>
  <si>
    <t xml:space="preserve">Willingdon </t>
  </si>
  <si>
    <t xml:space="preserve">YOUNGSTOWN </t>
  </si>
  <si>
    <t xml:space="preserve">ARGENTIA BEACH </t>
  </si>
  <si>
    <t xml:space="preserve">BETULA BEACH </t>
  </si>
  <si>
    <t xml:space="preserve">BIRCH COVE </t>
  </si>
  <si>
    <t xml:space="preserve">BIRCHCLIFF </t>
  </si>
  <si>
    <t xml:space="preserve">BONDISS </t>
  </si>
  <si>
    <t xml:space="preserve">BONNYVILLE BEACH </t>
  </si>
  <si>
    <t xml:space="preserve">BURNSTICK LAKE </t>
  </si>
  <si>
    <t xml:space="preserve">CASTLE ISLAND </t>
  </si>
  <si>
    <t xml:space="preserve">CRYSTAL SPRINGS </t>
  </si>
  <si>
    <t xml:space="preserve">GHOST LAKE </t>
  </si>
  <si>
    <t xml:space="preserve">GOLDEN DAYS </t>
  </si>
  <si>
    <t xml:space="preserve">GRANDVIEW </t>
  </si>
  <si>
    <t xml:space="preserve">GULL LAKE </t>
  </si>
  <si>
    <t xml:space="preserve">HALF MOON BAY </t>
  </si>
  <si>
    <t xml:space="preserve">HORSESHOE BAY </t>
  </si>
  <si>
    <t xml:space="preserve">ISLAND LAKE </t>
  </si>
  <si>
    <t xml:space="preserve">ISLAND LAKE SOUTH </t>
  </si>
  <si>
    <t xml:space="preserve">ITASKA BEACH </t>
  </si>
  <si>
    <t xml:space="preserve">JARVIS BAY </t>
  </si>
  <si>
    <t xml:space="preserve">KAPASIWIN </t>
  </si>
  <si>
    <t xml:space="preserve">LAKEVIEW </t>
  </si>
  <si>
    <t xml:space="preserve">LARKSPUR </t>
  </si>
  <si>
    <t xml:space="preserve">MA-ME-O BEACH </t>
  </si>
  <si>
    <t xml:space="preserve">MEWATHA BEACH </t>
  </si>
  <si>
    <t xml:space="preserve">NAKAMUN PARK </t>
  </si>
  <si>
    <t xml:space="preserve">NORGLENWOLD </t>
  </si>
  <si>
    <t xml:space="preserve">NORRIS BEACH </t>
  </si>
  <si>
    <t xml:space="preserve">PARKLAND BEACH </t>
  </si>
  <si>
    <t xml:space="preserve">PELICAN NARROWS </t>
  </si>
  <si>
    <t xml:space="preserve">POINT ALISON </t>
  </si>
  <si>
    <t xml:space="preserve">POPLAR BAY </t>
  </si>
  <si>
    <t xml:space="preserve">ROCHON SANDS </t>
  </si>
  <si>
    <t xml:space="preserve">ROSS HAVEN </t>
  </si>
  <si>
    <t xml:space="preserve">SANDY BEACH </t>
  </si>
  <si>
    <t xml:space="preserve">SEBA BEACH </t>
  </si>
  <si>
    <t xml:space="preserve">SILVER BEACH </t>
  </si>
  <si>
    <t xml:space="preserve">SILVER SANDS </t>
  </si>
  <si>
    <t xml:space="preserve">SOUTH BAPTISTE </t>
  </si>
  <si>
    <t xml:space="preserve">SOUTH VIEW </t>
  </si>
  <si>
    <t xml:space="preserve">SUNBREAKER COVE </t>
  </si>
  <si>
    <t xml:space="preserve">SUNDANCE BEACH </t>
  </si>
  <si>
    <t xml:space="preserve">SUNRISE BEACH </t>
  </si>
  <si>
    <t xml:space="preserve">SUNSET BEACH </t>
  </si>
  <si>
    <t xml:space="preserve">SUNSET POINT </t>
  </si>
  <si>
    <t xml:space="preserve">VAL QUENTIN </t>
  </si>
  <si>
    <t xml:space="preserve">WAIPAROUS </t>
  </si>
  <si>
    <t xml:space="preserve">WEST BAPTISTE </t>
  </si>
  <si>
    <t xml:space="preserve">WEST COVE </t>
  </si>
  <si>
    <t xml:space="preserve">WHISPERING HILLS </t>
  </si>
  <si>
    <t xml:space="preserve">WHITE SANDS </t>
  </si>
  <si>
    <t xml:space="preserve">YELLOWSTONE </t>
  </si>
  <si>
    <t xml:space="preserve">I.D. NO. 04 (WATERTON) </t>
  </si>
  <si>
    <t xml:space="preserve">I.D. NO. 09 (BANFF) </t>
  </si>
  <si>
    <t xml:space="preserve">I.D. NO. 12 (JASPER NATIONAL PARK) </t>
  </si>
  <si>
    <t xml:space="preserve">I.D. NO. 13 (ELK ISLAND) </t>
  </si>
  <si>
    <t xml:space="preserve">I.D. NO. 24 (WOOD BUFFALO) </t>
  </si>
  <si>
    <t xml:space="preserve">I.D. NO. 25 (WILLMORE WILDERNESS) </t>
  </si>
  <si>
    <t xml:space="preserve">Improvement District No. 349 </t>
  </si>
  <si>
    <t xml:space="preserve">KANANASKIS IMPROVEMENT DISTRICT </t>
  </si>
  <si>
    <t xml:space="preserve">SPECIAL AREAS BOARD </t>
  </si>
  <si>
    <t>Metis Settlement</t>
  </si>
  <si>
    <t>0406</t>
  </si>
  <si>
    <t xml:space="preserve">BUFFALO LAKE METIS SETTLEMENT </t>
  </si>
  <si>
    <t>0407</t>
  </si>
  <si>
    <t xml:space="preserve">EAST PRAIRIE METIS SETTLEMENT </t>
  </si>
  <si>
    <t>0408</t>
  </si>
  <si>
    <t xml:space="preserve">ELIZABETH METIS SETTLEMENT </t>
  </si>
  <si>
    <t>0409</t>
  </si>
  <si>
    <t xml:space="preserve">FISHING LAKE METIS SETTLEMENT </t>
  </si>
  <si>
    <t>0410</t>
  </si>
  <si>
    <t xml:space="preserve">GIFT LAKE METIS SETTLEMENT </t>
  </si>
  <si>
    <t>0411</t>
  </si>
  <si>
    <t xml:space="preserve">KIKINO METIS SETTLEMENT </t>
  </si>
  <si>
    <t>0412</t>
  </si>
  <si>
    <t xml:space="preserve">PADDLE PRAIRIE METIS SETTLEMENT </t>
  </si>
  <si>
    <t>0413</t>
  </si>
  <si>
    <t xml:space="preserve">PEAVINE METIS SETTLEMENT </t>
  </si>
  <si>
    <t>First Nation</t>
  </si>
  <si>
    <t>0466</t>
  </si>
  <si>
    <t xml:space="preserve">ALEXANDER FIRST NATION </t>
  </si>
  <si>
    <t>0467</t>
  </si>
  <si>
    <t xml:space="preserve">ALEXIS NAKOTA SIOUX NATION </t>
  </si>
  <si>
    <t>0428</t>
  </si>
  <si>
    <t xml:space="preserve">ATHABASCA CHIPEWYAN FIRST NATION </t>
  </si>
  <si>
    <t>0421</t>
  </si>
  <si>
    <t xml:space="preserve">BEAVER FIRST NATION </t>
  </si>
  <si>
    <t>0468</t>
  </si>
  <si>
    <t xml:space="preserve">BEAVER LAKE CREE  NATION </t>
  </si>
  <si>
    <t>0469</t>
  </si>
  <si>
    <t xml:space="preserve">BIGSTONE CREE NATION </t>
  </si>
  <si>
    <t>0420</t>
  </si>
  <si>
    <t xml:space="preserve">BLOOD TRIBE </t>
  </si>
  <si>
    <t>0437</t>
  </si>
  <si>
    <t xml:space="preserve">CHIPEWYAN PRAIRIE FIRST NATION </t>
  </si>
  <si>
    <t>0423</t>
  </si>
  <si>
    <t xml:space="preserve">COLD LAKE FIRST NATIONS </t>
  </si>
  <si>
    <t>0472</t>
  </si>
  <si>
    <t xml:space="preserve">DENE THA' FIRST NATION </t>
  </si>
  <si>
    <t>0424</t>
  </si>
  <si>
    <t xml:space="preserve">DRIFTPILE CREE NATION </t>
  </si>
  <si>
    <t>0425</t>
  </si>
  <si>
    <t xml:space="preserve">DUNCAN'S FIRST NATION </t>
  </si>
  <si>
    <t>0426</t>
  </si>
  <si>
    <t xml:space="preserve">ENOCH CREE NATION #440 </t>
  </si>
  <si>
    <t>0427</t>
  </si>
  <si>
    <t xml:space="preserve">ERMINESKIN TRIBE </t>
  </si>
  <si>
    <t>0429</t>
  </si>
  <si>
    <t xml:space="preserve">FORT MCKAY FIRST NATION </t>
  </si>
  <si>
    <t>0430</t>
  </si>
  <si>
    <t xml:space="preserve">FORT MCMURRAY #468 FIRST NATION </t>
  </si>
  <si>
    <t>0431</t>
  </si>
  <si>
    <t xml:space="preserve">FROG LAKE FIRST NATION </t>
  </si>
  <si>
    <t>3438</t>
  </si>
  <si>
    <t xml:space="preserve">First Nation - General list (population. </t>
  </si>
  <si>
    <t>0435</t>
  </si>
  <si>
    <t xml:space="preserve">HEART LAKE FIRST NATION </t>
  </si>
  <si>
    <t>0436</t>
  </si>
  <si>
    <t xml:space="preserve">HORSE LAKE FIRST NATION </t>
  </si>
  <si>
    <t>0433</t>
  </si>
  <si>
    <t xml:space="preserve">KAPAWE'NO FIRST NATION </t>
  </si>
  <si>
    <t>0438</t>
  </si>
  <si>
    <t xml:space="preserve">KEHEWIN CREE NATION </t>
  </si>
  <si>
    <t>0439</t>
  </si>
  <si>
    <t xml:space="preserve">LITTLE RED RIVER CREE NATION </t>
  </si>
  <si>
    <t>0473</t>
  </si>
  <si>
    <t xml:space="preserve">LOON RIVER CREE </t>
  </si>
  <si>
    <t>0440</t>
  </si>
  <si>
    <t xml:space="preserve">LOUIS BULL TRIBE </t>
  </si>
  <si>
    <t>0474</t>
  </si>
  <si>
    <t xml:space="preserve">LUBICON LAKE BAND </t>
  </si>
  <si>
    <t>0478</t>
  </si>
  <si>
    <t xml:space="preserve">MIKISEW CREE FIRST NATION </t>
  </si>
  <si>
    <t>0441</t>
  </si>
  <si>
    <t xml:space="preserve">MONTANA FIRST NATION </t>
  </si>
  <si>
    <t>0442</t>
  </si>
  <si>
    <t xml:space="preserve">O'CHIESE FIRST NATION </t>
  </si>
  <si>
    <t>0444</t>
  </si>
  <si>
    <t xml:space="preserve">PAUL FIRST NATION </t>
  </si>
  <si>
    <t>5385</t>
  </si>
  <si>
    <t xml:space="preserve">PEERLESS TROUT FIRST NATION </t>
  </si>
  <si>
    <t>0445</t>
  </si>
  <si>
    <t xml:space="preserve">PIIKANI NATION </t>
  </si>
  <si>
    <t>0446</t>
  </si>
  <si>
    <t xml:space="preserve">SADDLE LAKE CREE NATION </t>
  </si>
  <si>
    <t>0447</t>
  </si>
  <si>
    <t xml:space="preserve">SAMSON CREE NATION </t>
  </si>
  <si>
    <t>0449</t>
  </si>
  <si>
    <t xml:space="preserve">SAWRIDGE FIRST NATION </t>
  </si>
  <si>
    <t>0419</t>
  </si>
  <si>
    <t xml:space="preserve">SIKSIKA NATION </t>
  </si>
  <si>
    <t>1070</t>
  </si>
  <si>
    <t xml:space="preserve">SMITH'S LANDING FIRST NATION </t>
  </si>
  <si>
    <t>0451</t>
  </si>
  <si>
    <t xml:space="preserve">STONEY (BEARSPAW) FIRST NATION </t>
  </si>
  <si>
    <t>0476</t>
  </si>
  <si>
    <t xml:space="preserve">STONEY (CHINIKI) FIRST NATION </t>
  </si>
  <si>
    <t>0477</t>
  </si>
  <si>
    <t xml:space="preserve">STONEY (GOODSTONEY) FIRST NATION </t>
  </si>
  <si>
    <t>0452</t>
  </si>
  <si>
    <t xml:space="preserve">STURGEON LAKE CREE NATION </t>
  </si>
  <si>
    <t>0453</t>
  </si>
  <si>
    <t xml:space="preserve">SUCKER CREEK FIRST NATION </t>
  </si>
  <si>
    <t>0454</t>
  </si>
  <si>
    <t xml:space="preserve">SUNCHILD FIRST NATION </t>
  </si>
  <si>
    <t>0455</t>
  </si>
  <si>
    <t xml:space="preserve">SWAN RIVER FIRST NATION </t>
  </si>
  <si>
    <t>0456</t>
  </si>
  <si>
    <t xml:space="preserve">TALLCREE TRIBAL GOVERNMENT </t>
  </si>
  <si>
    <t>0448</t>
  </si>
  <si>
    <t xml:space="preserve">TSUUT'INA NATION </t>
  </si>
  <si>
    <t>0457</t>
  </si>
  <si>
    <t xml:space="preserve">WHITEFISH LAKE FIRST NATION </t>
  </si>
  <si>
    <t>0475</t>
  </si>
  <si>
    <t xml:space="preserve">WOODLAND CREE FIRST NATION </t>
  </si>
  <si>
    <t>0462</t>
  </si>
  <si>
    <t xml:space="preserve">TOWNSITE OF REDWOOD MEADOWS ADMIN SOC </t>
  </si>
  <si>
    <t>Schedule ST</t>
  </si>
  <si>
    <t>General Statistics - General Statistics</t>
  </si>
  <si>
    <t>Total Full-Time Municipal Positions</t>
  </si>
  <si>
    <t>Total Area of Municipality (Hectares)</t>
  </si>
  <si>
    <t>Number of Hamlets (Specialized Municipalities and Municipal Districts Only)</t>
  </si>
  <si>
    <t>Length of all Open Roads Maintained (km)</t>
  </si>
  <si>
    <t>Municipality Owned Systems</t>
  </si>
  <si>
    <t>Service Providers</t>
  </si>
  <si>
    <t>Co-ops</t>
  </si>
  <si>
    <t>Regional Systems</t>
  </si>
  <si>
    <t>Municipality Owned System</t>
  </si>
  <si>
    <t>Length of Storm Drainage Mains (km)</t>
  </si>
  <si>
    <t>Number of Residences (Summer Villages Only)</t>
  </si>
  <si>
    <t>Number of Dwelling Units</t>
  </si>
  <si>
    <t>Total Assessment Services Cost</t>
  </si>
  <si>
    <t>Number of residential or farm land complaints filed</t>
  </si>
  <si>
    <t>Number of residential or farm land complaints withdrawn</t>
  </si>
  <si>
    <t>Number of residential or farm complaints heard by the LARB</t>
  </si>
  <si>
    <t>Number of assessment adjustments made by the LARB</t>
  </si>
  <si>
    <t>Number of assessment adjustments (Section 477) made by the assessor</t>
  </si>
  <si>
    <t>Number of complaints filed about a tax notice - other than a property tax notice</t>
  </si>
  <si>
    <t>Assessment Complaints LARB - Total</t>
  </si>
  <si>
    <t>Number of non-residential complaints filed</t>
  </si>
  <si>
    <t>Number of non-residential complaints withdrawn</t>
  </si>
  <si>
    <t>Number of non-residential complaints heard by the CARB</t>
  </si>
  <si>
    <t>Number of assessment adjustmetns made by the CARB</t>
  </si>
  <si>
    <t>Number of CARB residential (4 or more dwelling units) complaints filed</t>
  </si>
  <si>
    <t>Number of CARB residential (4 or more dwelling units) complaints withdrawn</t>
  </si>
  <si>
    <t>Number of residential (4 or more dwelling units) complaints heard by the CARB</t>
  </si>
  <si>
    <t>Number of Complaints heard by CARB</t>
  </si>
  <si>
    <t>Total Number of Asst. Complaints Heard by Assessment Review Boards</t>
  </si>
  <si>
    <t>Number of development permits applications received</t>
  </si>
  <si>
    <t>Number of subdivision applications received</t>
  </si>
  <si>
    <t>Number of amendments to the land use bylaw</t>
  </si>
  <si>
    <t>Number of Subdivision and Development Appeal Board appeals heard</t>
  </si>
  <si>
    <t>05500</t>
  </si>
  <si>
    <t>05510</t>
  </si>
  <si>
    <t>05515</t>
  </si>
  <si>
    <t>05520</t>
  </si>
  <si>
    <t>05555</t>
  </si>
  <si>
    <t>05556</t>
  </si>
  <si>
    <t>05557</t>
  </si>
  <si>
    <t>05558</t>
  </si>
  <si>
    <t>05559</t>
  </si>
  <si>
    <t>05560</t>
  </si>
  <si>
    <t>05565</t>
  </si>
  <si>
    <t>05566</t>
  </si>
  <si>
    <t>05567</t>
  </si>
  <si>
    <t>05568</t>
  </si>
  <si>
    <t>05569</t>
  </si>
  <si>
    <t>05570</t>
  </si>
  <si>
    <t>05580</t>
  </si>
  <si>
    <t>05590</t>
  </si>
  <si>
    <t>05595</t>
  </si>
  <si>
    <t>05596</t>
  </si>
  <si>
    <t>05602</t>
  </si>
  <si>
    <t>05604</t>
  </si>
  <si>
    <t>05606</t>
  </si>
  <si>
    <t>05608</t>
  </si>
  <si>
    <t>05609</t>
  </si>
  <si>
    <t>05612</t>
  </si>
  <si>
    <t>05620</t>
  </si>
  <si>
    <t>05622</t>
  </si>
  <si>
    <t>05624</t>
  </si>
  <si>
    <t>05626</t>
  </si>
  <si>
    <t>05628</t>
  </si>
  <si>
    <t>05632</t>
  </si>
  <si>
    <t>05634</t>
  </si>
  <si>
    <t>05636</t>
  </si>
  <si>
    <t>05638</t>
  </si>
  <si>
    <t>05640</t>
  </si>
  <si>
    <t>05650</t>
  </si>
  <si>
    <t>05660</t>
  </si>
  <si>
    <t>05670</t>
  </si>
  <si>
    <t>05680</t>
  </si>
  <si>
    <t>05690</t>
  </si>
  <si>
    <t>346 out of 347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</si>
</sst>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ptos Narrow"/>
      <family val="2"/>
      <scheme val="minor"/>
    </font>
    <font>
      <b/>
      <sz val="9"/>
      <color rgb="FF000000"/>
      <name val="Arial"/>
      <family val="2"/>
    </font>
    <font>
      <b/>
      <i/>
      <sz val="11"/>
      <color theme="1"/>
      <name val="Aptos Narrow"/>
      <family val="2"/>
      <scheme val="minor"/>
    </font>
    <font>
      <sz val="9"/>
      <color rgb="FF000000"/>
      <name val="Arial"/>
      <family val="2"/>
    </font>
    <font>
      <b/>
      <sz val="13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0" fontId="3" fillId="0" borderId="1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0" applyFont="1"/>
    <xf numFmtId="0" fontId="4" fillId="0" borderId="0" xfId="2"/>
    <xf numFmtId="0" fontId="0" fillId="0" borderId="0" xfId="0" applyAlignment="1">
      <alignment horizontal="left"/>
    </xf>
    <xf numFmtId="0" fontId="0" fillId="2" borderId="2" xfId="0" applyFill="1" applyBorder="1"/>
    <xf numFmtId="0" fontId="1" fillId="2" borderId="3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5" fillId="0" borderId="0" xfId="0" applyFont="1"/>
    <xf numFmtId="0" fontId="0" fillId="0" borderId="5" xfId="0" applyBorder="1"/>
    <xf numFmtId="0" fontId="0" fillId="0" borderId="6" xfId="0" applyBorder="1"/>
    <xf numFmtId="0" fontId="1" fillId="0" borderId="0" xfId="0" applyFont="1" applyAlignment="1">
      <alignment horizontal="left" indent="1"/>
    </xf>
    <xf numFmtId="3" fontId="0" fillId="0" borderId="0" xfId="0" applyNumberFormat="1" applyAlignment="1">
      <alignment horizontal="right" indent="1"/>
    </xf>
    <xf numFmtId="0" fontId="0" fillId="0" borderId="7" xfId="0" applyBorder="1"/>
    <xf numFmtId="0" fontId="0" fillId="0" borderId="1" xfId="0" applyBorder="1"/>
    <xf numFmtId="0" fontId="0" fillId="0" borderId="8" xfId="0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3" borderId="9" xfId="0" applyFont="1" applyFill="1" applyBorder="1" applyAlignment="1">
      <alignment horizontal="center" vertical="center" wrapText="1"/>
    </xf>
    <xf numFmtId="3" fontId="10" fillId="0" borderId="0" xfId="0" applyNumberFormat="1" applyFont="1"/>
    <xf numFmtId="164" fontId="10" fillId="0" borderId="0" xfId="0" applyNumberFormat="1" applyFont="1"/>
    <xf numFmtId="2" fontId="10" fillId="0" borderId="0" xfId="0" applyNumberFormat="1" applyFont="1"/>
  </cellXfs>
  <cellStyles count="3">
    <cellStyle name="Hyperlink" xfId="2" builtinId="8"/>
    <cellStyle name="Normal" xfId="0" builtinId="0"/>
    <cellStyle name="Normal 2" xfId="1" xr:uid="{FB0E6D1B-5A43-4FE0-A2F4-8756F41D1F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FF5AA-A503-4E48-AF28-5B2ED8339B45}">
  <sheetPr codeName="Sheet1">
    <pageSetUpPr fitToPage="1"/>
  </sheetPr>
  <dimension ref="A1:H93"/>
  <sheetViews>
    <sheetView tabSelected="1" topLeftCell="A66" workbookViewId="0"/>
  </sheetViews>
  <sheetFormatPr defaultRowHeight="15" x14ac:dyDescent="0.25"/>
  <cols>
    <col min="1" max="1" width="2.85546875" customWidth="1"/>
    <col min="2" max="2" width="3" customWidth="1"/>
    <col min="3" max="3" width="33.5703125" customWidth="1"/>
    <col min="4" max="4" width="45.28515625" bestFit="1" customWidth="1"/>
    <col min="5" max="5" width="2.28515625" customWidth="1"/>
    <col min="6" max="6" width="31.42578125" customWidth="1"/>
    <col min="7" max="7" width="16.42578125" customWidth="1"/>
    <col min="8" max="8" width="2.28515625" customWidth="1"/>
  </cols>
  <sheetData>
    <row r="1" spans="1:8" ht="15.75" thickBot="1" x14ac:dyDescent="0.3">
      <c r="A1" s="1"/>
      <c r="B1" s="1"/>
      <c r="C1" s="1" t="s">
        <v>0</v>
      </c>
      <c r="D1" s="1" t="s">
        <v>1</v>
      </c>
    </row>
    <row r="2" spans="1:8" x14ac:dyDescent="0.25">
      <c r="A2" s="2"/>
      <c r="B2" s="2"/>
      <c r="C2" s="2"/>
      <c r="D2" s="2"/>
    </row>
    <row r="3" spans="1:8" x14ac:dyDescent="0.25">
      <c r="A3" s="3" t="s">
        <v>2</v>
      </c>
      <c r="B3" s="3"/>
      <c r="E3" s="4"/>
    </row>
    <row r="4" spans="1:8" ht="15.75" thickBot="1" x14ac:dyDescent="0.3">
      <c r="A4" s="5"/>
      <c r="B4" s="5"/>
      <c r="C4" s="4" t="str">
        <f>HYPERLINK("#'A(1)-Total'!A1","A(1)-Total")</f>
        <v>A(1)-Total</v>
      </c>
    </row>
    <row r="5" spans="1:8" ht="15.75" thickBot="1" x14ac:dyDescent="0.3">
      <c r="A5" s="5"/>
      <c r="B5" s="5"/>
      <c r="E5" s="6"/>
      <c r="F5" s="7" t="s">
        <v>3</v>
      </c>
      <c r="G5" s="8"/>
      <c r="H5" s="9"/>
    </row>
    <row r="6" spans="1:8" x14ac:dyDescent="0.25">
      <c r="A6" s="10" t="s">
        <v>4</v>
      </c>
      <c r="E6" s="11"/>
      <c r="H6" s="12"/>
    </row>
    <row r="7" spans="1:8" x14ac:dyDescent="0.25">
      <c r="C7" s="4" t="str">
        <f>HYPERLINK("#'AA(1)-Debt'!A1","AA(1)-Debt")</f>
        <v>AA(1)-Debt</v>
      </c>
      <c r="E7" s="11"/>
      <c r="F7" s="13" t="s">
        <v>5</v>
      </c>
      <c r="G7" s="14" t="str">
        <f>IFERROR(INDEX('A(1)-Total'!A:D,COUNTA('A(1)-Total'!D:D),4),"")</f>
        <v>347 out of 347</v>
      </c>
      <c r="H7" s="12"/>
    </row>
    <row r="8" spans="1:8" x14ac:dyDescent="0.25">
      <c r="E8" s="11"/>
      <c r="F8" s="13" t="s">
        <v>6</v>
      </c>
      <c r="G8" s="14" t="str">
        <f>IFERROR(COUNTIF('ST(1)-Stat'!E:E,"&gt;0") &amp; " out of " &amp; RIGHT(G7,3),"")</f>
        <v>345 out of 347</v>
      </c>
      <c r="H8" s="12"/>
    </row>
    <row r="9" spans="1:8" x14ac:dyDescent="0.25">
      <c r="A9" s="3" t="s">
        <v>7</v>
      </c>
      <c r="B9" s="3"/>
      <c r="E9" s="11"/>
      <c r="F9" s="13" t="s">
        <v>8</v>
      </c>
      <c r="G9" s="14" t="str">
        <f>IFERROR(INDEX('MR(3)-Mill Rate'!A:D,COUNTA('MR(3)-Mill Rate'!D:D),4),"")</f>
        <v>347 out of 347</v>
      </c>
      <c r="H9" s="12"/>
    </row>
    <row r="10" spans="1:8" ht="15.75" thickBot="1" x14ac:dyDescent="0.3">
      <c r="C10" s="4" t="str">
        <f>HYPERLINK("#'B(1)-Unrestricted'!A1","B(1)-Unrestricted")</f>
        <v>B(1)-Unrestricted</v>
      </c>
      <c r="E10" s="15"/>
      <c r="F10" s="16"/>
      <c r="G10" s="16"/>
      <c r="H10" s="17"/>
    </row>
    <row r="11" spans="1:8" x14ac:dyDescent="0.25">
      <c r="C11" s="4" t="str">
        <f>HYPERLINK("#'B(2)-Restricted'!A1","B(2)-Restricted")</f>
        <v>B(2)-Restricted</v>
      </c>
    </row>
    <row r="12" spans="1:8" x14ac:dyDescent="0.25">
      <c r="C12" s="4" t="str">
        <f>HYPERLINK("#'B(3)-Equity'!A1","B(3)-Equity")</f>
        <v>B(3)-Equity</v>
      </c>
    </row>
    <row r="13" spans="1:8" x14ac:dyDescent="0.25">
      <c r="C13" s="4" t="str">
        <f>HYPERLINK("#'B(4)-Total'!A1","B(4)-Total")</f>
        <v>B(4)-Total</v>
      </c>
    </row>
    <row r="15" spans="1:8" x14ac:dyDescent="0.25">
      <c r="A15" s="10" t="s">
        <v>9</v>
      </c>
      <c r="B15" s="10"/>
    </row>
    <row r="16" spans="1:8" x14ac:dyDescent="0.25">
      <c r="A16" s="10"/>
      <c r="B16" s="18" t="s">
        <v>10</v>
      </c>
    </row>
    <row r="17" spans="1:4" x14ac:dyDescent="0.25">
      <c r="C17" s="4" t="str">
        <f>HYPERLINK("#'C(1)-Revenue'!A1","C(1)-Revenue")</f>
        <v>C(1)-Revenue</v>
      </c>
    </row>
    <row r="19" spans="1:4" x14ac:dyDescent="0.25">
      <c r="A19" s="10" t="s">
        <v>11</v>
      </c>
      <c r="B19" s="10"/>
    </row>
    <row r="20" spans="1:4" x14ac:dyDescent="0.25">
      <c r="C20" s="4" t="str">
        <f>HYPERLINK("#'D(1)-Total'!A1","D(1)-Total")</f>
        <v>D(1)-Total</v>
      </c>
    </row>
    <row r="22" spans="1:4" x14ac:dyDescent="0.25">
      <c r="A22" s="10" t="s">
        <v>12</v>
      </c>
      <c r="B22" s="10"/>
    </row>
    <row r="23" spans="1:4" x14ac:dyDescent="0.25">
      <c r="A23" s="10"/>
      <c r="B23" s="18" t="s">
        <v>13</v>
      </c>
    </row>
    <row r="24" spans="1:4" x14ac:dyDescent="0.25">
      <c r="C24" s="4" t="str">
        <f>HYPERLINK("#'E(1)-Sales'!A1","E(1)-Sales")</f>
        <v>E(1)-Sales</v>
      </c>
      <c r="D24" t="s">
        <v>14</v>
      </c>
    </row>
    <row r="25" spans="1:4" x14ac:dyDescent="0.25">
      <c r="C25" s="4" t="str">
        <f>HYPERLINK("#'E(2)-Transfers'!A1","E(2)-Transfers")</f>
        <v>E(2)-Transfers</v>
      </c>
      <c r="D25" t="s">
        <v>15</v>
      </c>
    </row>
    <row r="26" spans="1:4" x14ac:dyDescent="0.25">
      <c r="B26" s="18" t="s">
        <v>16</v>
      </c>
    </row>
    <row r="27" spans="1:4" x14ac:dyDescent="0.25">
      <c r="C27" s="4" t="str">
        <f>HYPERLINK("#'E(3)-Amortization'!A1","E(3)-Amortization")</f>
        <v>E(3)-Amortization</v>
      </c>
      <c r="D27" t="s">
        <v>17</v>
      </c>
    </row>
    <row r="28" spans="1:4" x14ac:dyDescent="0.25">
      <c r="C28" s="4" t="str">
        <f>HYPERLINK("#'E(4)-Capital Long Term Interest'!A1","E(4)-Capital Long Term Interest")</f>
        <v>E(4)-Capital Long Term Interest</v>
      </c>
      <c r="D28" t="s">
        <v>18</v>
      </c>
    </row>
    <row r="30" spans="1:4" x14ac:dyDescent="0.25">
      <c r="A30" s="10" t="s">
        <v>19</v>
      </c>
    </row>
    <row r="31" spans="1:4" x14ac:dyDescent="0.25">
      <c r="C31" s="4" t="str">
        <f>HYPERLINK("#'EA(1)-Assessment'!A1","EA(1)-Assessment")</f>
        <v>EA(1)-Assessment</v>
      </c>
      <c r="D31" t="s">
        <v>20</v>
      </c>
    </row>
    <row r="33" spans="1:4" x14ac:dyDescent="0.25">
      <c r="A33" s="10" t="s">
        <v>21</v>
      </c>
    </row>
    <row r="34" spans="1:4" x14ac:dyDescent="0.25">
      <c r="C34" s="4" t="str">
        <f>HYPERLINK("#'F(1)-Purchased'!A1","F(1)-Purchased")</f>
        <v>F(1)-Purchased</v>
      </c>
      <c r="D34" s="19" t="s">
        <v>22</v>
      </c>
    </row>
    <row r="35" spans="1:4" x14ac:dyDescent="0.25">
      <c r="C35" s="4" t="str">
        <f>HYPERLINK("#'F(2)-Donated'!A1","F(2)-Donated")</f>
        <v>F(2)-Donated</v>
      </c>
      <c r="D35" t="s">
        <v>23</v>
      </c>
    </row>
    <row r="36" spans="1:4" x14ac:dyDescent="0.25">
      <c r="B36" s="18" t="s">
        <v>24</v>
      </c>
    </row>
    <row r="37" spans="1:4" x14ac:dyDescent="0.25">
      <c r="C37" s="4" t="str">
        <f>HYPERLINK("#'F(3)-Additions'!A1","F(3)-Additions")</f>
        <v>F(3)-Additions</v>
      </c>
      <c r="D37" t="s">
        <v>25</v>
      </c>
    </row>
    <row r="38" spans="1:4" x14ac:dyDescent="0.25">
      <c r="C38" s="4" t="str">
        <f>HYPERLINK("#'F(4)-Reductions'!A1","F(4)-Reductions")</f>
        <v>F(4)-Reductions</v>
      </c>
      <c r="D38" t="s">
        <v>26</v>
      </c>
    </row>
    <row r="40" spans="1:4" x14ac:dyDescent="0.25">
      <c r="A40" s="10" t="s">
        <v>27</v>
      </c>
    </row>
    <row r="41" spans="1:4" x14ac:dyDescent="0.25">
      <c r="C41" s="4" t="str">
        <f>HYPERLINK("#'G(1)-StartBalance'!A1","G(1)-StartBalance")</f>
        <v>G(1)-StartBalance</v>
      </c>
      <c r="D41" t="s">
        <v>28</v>
      </c>
    </row>
    <row r="42" spans="1:4" x14ac:dyDescent="0.25">
      <c r="C42" s="4" t="str">
        <f>HYPERLINK("#'G(2)-Additions'!A1","G(2)-Additions")</f>
        <v>G(2)-Additions</v>
      </c>
    </row>
    <row r="43" spans="1:4" x14ac:dyDescent="0.25">
      <c r="C43" s="4" t="str">
        <f>HYPERLINK("#'G(3)-Reductions'!A1","G(3)-Reductions")</f>
        <v>G(3)-Reductions</v>
      </c>
    </row>
    <row r="44" spans="1:4" x14ac:dyDescent="0.25">
      <c r="C44" s="4" t="str">
        <f>HYPERLINK("#'G(4)-EndBalance'!A1","G(4)-EndBalance")</f>
        <v>G(4)-EndBalance</v>
      </c>
      <c r="D44" t="s">
        <v>29</v>
      </c>
    </row>
    <row r="46" spans="1:4" x14ac:dyDescent="0.25">
      <c r="A46" s="10" t="s">
        <v>30</v>
      </c>
    </row>
    <row r="47" spans="1:4" x14ac:dyDescent="0.25">
      <c r="C47" s="4" t="str">
        <f>HYPERLINK("#'H(1)-Operating'!A1","H(1)-Operating")</f>
        <v>H(1)-Operating</v>
      </c>
    </row>
    <row r="48" spans="1:4" x14ac:dyDescent="0.25">
      <c r="C48" s="4" t="str">
        <f>HYPERLINK("#'H(2)-Capital'!A1","H(2)-Capital")</f>
        <v>H(2)-Capital</v>
      </c>
    </row>
    <row r="49" spans="1:4" x14ac:dyDescent="0.25">
      <c r="C49" s="4" t="str">
        <f>HYPERLINK("#'H(3)-Total'!A1","H(3)-Total")</f>
        <v>H(3)-Total</v>
      </c>
    </row>
    <row r="51" spans="1:4" x14ac:dyDescent="0.25">
      <c r="A51" s="10" t="s">
        <v>31</v>
      </c>
    </row>
    <row r="52" spans="1:4" x14ac:dyDescent="0.25">
      <c r="C52" s="4" t="str">
        <f>HYPERLINK("#'I(1)-Operating'!A1","I(1)-Operating")</f>
        <v>I(1)-Operating</v>
      </c>
    </row>
    <row r="53" spans="1:4" x14ac:dyDescent="0.25">
      <c r="C53" s="4" t="str">
        <f>HYPERLINK("#'I(2)-Capital'!A1","I(2)-Capital")</f>
        <v>I(2)-Capital</v>
      </c>
    </row>
    <row r="54" spans="1:4" x14ac:dyDescent="0.25">
      <c r="C54" s="4" t="str">
        <f>HYPERLINK("#'I(3)-Total'!A1","I(3)-Total")</f>
        <v>I(3)-Total</v>
      </c>
    </row>
    <row r="56" spans="1:4" x14ac:dyDescent="0.25">
      <c r="A56" s="10" t="s">
        <v>32</v>
      </c>
    </row>
    <row r="57" spans="1:4" x14ac:dyDescent="0.25">
      <c r="C57" s="4" t="str">
        <f>HYPERLINK("#'J(1)-Operating'!A1","J(1)-Operating")</f>
        <v>J(1)-Operating</v>
      </c>
    </row>
    <row r="58" spans="1:4" x14ac:dyDescent="0.25">
      <c r="C58" s="4" t="str">
        <f>HYPERLINK("#'J(2)-Capital'!A1","J(2)-Capital")</f>
        <v>J(2)-Capital</v>
      </c>
    </row>
    <row r="59" spans="1:4" x14ac:dyDescent="0.25">
      <c r="C59" s="4" t="str">
        <f>HYPERLINK("#'J(3)-Total'!A1","J(3)-Total")</f>
        <v>J(3)-Total</v>
      </c>
    </row>
    <row r="61" spans="1:4" x14ac:dyDescent="0.25">
      <c r="A61" s="10" t="s">
        <v>33</v>
      </c>
    </row>
    <row r="62" spans="1:4" x14ac:dyDescent="0.25">
      <c r="C62" s="4" t="str">
        <f>HYPERLINK("#'K(1)-Taxes'!A1","K(1)-Taxes")</f>
        <v>K(1)-Taxes</v>
      </c>
      <c r="D62" t="s">
        <v>34</v>
      </c>
    </row>
    <row r="63" spans="1:4" x14ac:dyDescent="0.25">
      <c r="C63" s="4" t="str">
        <f>HYPERLINK("#'K(2)-Grants'!A1","K(2)-Grants")</f>
        <v>K(2)-Grants</v>
      </c>
      <c r="D63" t="s">
        <v>35</v>
      </c>
    </row>
    <row r="64" spans="1:4" x14ac:dyDescent="0.25">
      <c r="C64" s="4" t="str">
        <f>HYPERLINK("#'K(3)-Total'!A1","K(3)-Total")</f>
        <v>K(3)-Total</v>
      </c>
    </row>
    <row r="66" spans="1:4" x14ac:dyDescent="0.25">
      <c r="A66" s="10" t="s">
        <v>36</v>
      </c>
    </row>
    <row r="67" spans="1:4" x14ac:dyDescent="0.25">
      <c r="C67" s="4" t="str">
        <f>HYPERLINK("#'L(1)-Property'!A1","L(1)-Property")</f>
        <v>L(1)-Property</v>
      </c>
    </row>
    <row r="68" spans="1:4" x14ac:dyDescent="0.25">
      <c r="C68" s="4" t="str">
        <f>HYPERLINK("#'L(2)-Business'!A1","L(2)-Business")</f>
        <v>L(2)-Business</v>
      </c>
    </row>
    <row r="69" spans="1:4" x14ac:dyDescent="0.25">
      <c r="C69" s="4" t="str">
        <f>HYPERLINK("#'L(3)-Other'!A1","L(3)-Other")</f>
        <v>L(3)-Other</v>
      </c>
    </row>
    <row r="70" spans="1:4" x14ac:dyDescent="0.25">
      <c r="C70" s="4" t="str">
        <f>HYPERLINK("#'L(4)-Total'!A1","L(4)-Total")</f>
        <v>L(4)-Total</v>
      </c>
    </row>
    <row r="71" spans="1:4" x14ac:dyDescent="0.25">
      <c r="C71" s="4"/>
    </row>
    <row r="72" spans="1:4" hidden="1" x14ac:dyDescent="0.25">
      <c r="A72" s="10" t="s">
        <v>37</v>
      </c>
      <c r="D72" t="s">
        <v>38</v>
      </c>
    </row>
    <row r="73" spans="1:4" hidden="1" x14ac:dyDescent="0.25">
      <c r="C73" s="4" t="str">
        <f>HYPERLINK("#'M(1)-Salaries'!A1","M(1)-Salaries")</f>
        <v>M(1)-Salaries</v>
      </c>
    </row>
    <row r="74" spans="1:4" hidden="1" x14ac:dyDescent="0.25">
      <c r="C74" s="4" t="str">
        <f>HYPERLINK("#'M(2)-Benefits and Allowances'!A1","M(2)-Benefits and Allowances")</f>
        <v>M(2)-Benefits and Allowances</v>
      </c>
    </row>
    <row r="75" spans="1:4" hidden="1" x14ac:dyDescent="0.25">
      <c r="C75" s="4" t="str">
        <f>HYPERLINK("#'M(3)-Severance'!A1","M(3)-Severance")</f>
        <v>M(3)-Severance</v>
      </c>
    </row>
    <row r="76" spans="1:4" hidden="1" x14ac:dyDescent="0.25">
      <c r="C76" s="4" t="str">
        <f>HYPERLINK("#'M(4)-Total'!A1","MR(4)-Total")</f>
        <v>MR(4)-Total</v>
      </c>
    </row>
    <row r="77" spans="1:4" hidden="1" x14ac:dyDescent="0.25">
      <c r="C77" s="4"/>
    </row>
    <row r="78" spans="1:4" x14ac:dyDescent="0.25">
      <c r="A78" s="10" t="s">
        <v>39</v>
      </c>
      <c r="D78" t="s">
        <v>40</v>
      </c>
    </row>
    <row r="79" spans="1:4" x14ac:dyDescent="0.25">
      <c r="C79" s="4" t="str">
        <f>HYPERLINK("#'MR(1)-Tax Levy'!A1","MR(1)-Tax Levy")</f>
        <v>MR(1)-Tax Levy</v>
      </c>
      <c r="D79" t="s">
        <v>41</v>
      </c>
    </row>
    <row r="80" spans="1:4" x14ac:dyDescent="0.25">
      <c r="C80" s="4" t="str">
        <f>HYPERLINK("#'MR(2)-Assessment'!A1","MR(2)-Assessment")</f>
        <v>MR(2)-Assessment</v>
      </c>
      <c r="D80" t="s">
        <v>42</v>
      </c>
    </row>
    <row r="81" spans="1:4" x14ac:dyDescent="0.25">
      <c r="C81" s="4" t="str">
        <f>HYPERLINK("#'MR(3)-Mill Rate'!A1","MR(3)-Mill Rate")</f>
        <v>MR(3)-Mill Rate</v>
      </c>
    </row>
    <row r="82" spans="1:4" x14ac:dyDescent="0.25">
      <c r="C82" s="4"/>
    </row>
    <row r="83" spans="1:4" hidden="1" x14ac:dyDescent="0.25">
      <c r="A83" s="3" t="s">
        <v>43</v>
      </c>
      <c r="D83" t="s">
        <v>44</v>
      </c>
    </row>
    <row r="84" spans="1:4" hidden="1" x14ac:dyDescent="0.25">
      <c r="C84" s="4" t="str">
        <f>HYPERLINK("#'P(1)-Total'!A1","P(1)-Total")</f>
        <v>P(1)-Total</v>
      </c>
    </row>
    <row r="85" spans="1:4" hidden="1" x14ac:dyDescent="0.25">
      <c r="C85" s="4"/>
    </row>
    <row r="86" spans="1:4" x14ac:dyDescent="0.25">
      <c r="A86" s="10" t="s">
        <v>45</v>
      </c>
    </row>
    <row r="87" spans="1:4" x14ac:dyDescent="0.25">
      <c r="C87" s="4" t="str">
        <f>HYPERLINK("#'POPL(1)-Population'!A1","POPL(1)-Population")</f>
        <v>POPL(1)-Population</v>
      </c>
    </row>
    <row r="88" spans="1:4" x14ac:dyDescent="0.25">
      <c r="C88" s="4"/>
    </row>
    <row r="89" spans="1:4" x14ac:dyDescent="0.25">
      <c r="A89" s="3" t="s">
        <v>46</v>
      </c>
      <c r="D89" t="s">
        <v>47</v>
      </c>
    </row>
    <row r="90" spans="1:4" hidden="1" x14ac:dyDescent="0.25">
      <c r="C90" s="4" t="str">
        <f>HYPERLINK("#'Q(1)-Total'!A1","Q(1)-Total")</f>
        <v>Q(1)-Total</v>
      </c>
    </row>
    <row r="91" spans="1:4" hidden="1" x14ac:dyDescent="0.25"/>
    <row r="92" spans="1:4" x14ac:dyDescent="0.25">
      <c r="A92" s="10" t="s">
        <v>48</v>
      </c>
    </row>
    <row r="93" spans="1:4" x14ac:dyDescent="0.25">
      <c r="C93" s="4" t="str">
        <f>HYPERLINK("#'ST(1)-Stat'!A1","ST(1)-Stat")</f>
        <v>ST(1)-Stat</v>
      </c>
      <c r="D93" t="s">
        <v>49</v>
      </c>
    </row>
  </sheetData>
  <dataConsolidate/>
  <pageMargins left="0.7" right="0.7" top="0.75" bottom="0.75" header="0.3" footer="0.3"/>
  <pageSetup scale="60" orientation="portrait" r:id="rId1"/>
  <headerFooter>
    <oddFooter>&amp;L_x000D_&amp;1#&amp;"Calibri"&amp;11&amp;K000000 Classification: Protected 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38912-E179-4D16-916A-EDF99C40D719}">
  <dimension ref="A1:AK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7" width="15.7109375" customWidth="1"/>
  </cols>
  <sheetData>
    <row r="1" spans="1:37" ht="24" customHeight="1" x14ac:dyDescent="0.3">
      <c r="A1" s="4" t="str">
        <f>HYPERLINK("#'Index'!A1", "&lt;&lt; Index")</f>
        <v>&lt;&lt; Index</v>
      </c>
      <c r="B1" s="20" t="s">
        <v>50</v>
      </c>
      <c r="D1" s="20" t="s">
        <v>51</v>
      </c>
    </row>
    <row r="2" spans="1:37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56</v>
      </c>
      <c r="F2" s="21" t="s">
        <v>57</v>
      </c>
      <c r="G2" s="21" t="s">
        <v>58</v>
      </c>
      <c r="H2" s="21" t="s">
        <v>59</v>
      </c>
      <c r="I2" s="21" t="s">
        <v>60</v>
      </c>
      <c r="J2" s="21" t="s">
        <v>61</v>
      </c>
      <c r="K2" s="21" t="s">
        <v>62</v>
      </c>
      <c r="L2" s="21" t="s">
        <v>63</v>
      </c>
      <c r="M2" s="21" t="s">
        <v>64</v>
      </c>
      <c r="N2" s="21" t="s">
        <v>65</v>
      </c>
      <c r="O2" s="21" t="s">
        <v>66</v>
      </c>
      <c r="P2" s="21" t="s">
        <v>67</v>
      </c>
      <c r="Q2" s="21" t="s">
        <v>68</v>
      </c>
      <c r="R2" s="21" t="s">
        <v>65</v>
      </c>
      <c r="S2" s="21" t="s">
        <v>69</v>
      </c>
      <c r="T2" s="21" t="s">
        <v>70</v>
      </c>
      <c r="U2" s="21" t="s">
        <v>71</v>
      </c>
      <c r="V2" s="21" t="s">
        <v>72</v>
      </c>
      <c r="W2" s="21" t="s">
        <v>73</v>
      </c>
      <c r="X2" s="21" t="s">
        <v>74</v>
      </c>
      <c r="Y2" s="21" t="s">
        <v>75</v>
      </c>
      <c r="Z2" s="21" t="s">
        <v>76</v>
      </c>
      <c r="AA2" s="21" t="s">
        <v>77</v>
      </c>
      <c r="AB2" s="21" t="s">
        <v>78</v>
      </c>
      <c r="AC2" s="21" t="s">
        <v>79</v>
      </c>
      <c r="AD2" s="21" t="s">
        <v>80</v>
      </c>
      <c r="AE2" s="21" t="s">
        <v>81</v>
      </c>
      <c r="AF2" s="21" t="s">
        <v>82</v>
      </c>
      <c r="AG2" s="21" t="s">
        <v>83</v>
      </c>
      <c r="AH2" s="21" t="s">
        <v>84</v>
      </c>
      <c r="AI2" s="21" t="s">
        <v>85</v>
      </c>
      <c r="AJ2" s="21" t="s">
        <v>86</v>
      </c>
      <c r="AK2" s="21" t="s">
        <v>87</v>
      </c>
    </row>
    <row r="3" spans="1:37" x14ac:dyDescent="0.25">
      <c r="A3" s="21"/>
      <c r="B3" s="21"/>
      <c r="C3" s="21"/>
      <c r="D3" s="21" t="s">
        <v>88</v>
      </c>
      <c r="E3" s="21" t="s">
        <v>89</v>
      </c>
      <c r="F3" s="21" t="s">
        <v>90</v>
      </c>
      <c r="G3" s="21" t="s">
        <v>91</v>
      </c>
      <c r="H3" s="21" t="s">
        <v>92</v>
      </c>
      <c r="I3" s="21" t="s">
        <v>93</v>
      </c>
      <c r="J3" s="21" t="s">
        <v>94</v>
      </c>
      <c r="K3" s="21" t="s">
        <v>95</v>
      </c>
      <c r="L3" s="21" t="s">
        <v>96</v>
      </c>
      <c r="M3" s="21" t="s">
        <v>97</v>
      </c>
      <c r="N3" s="21" t="s">
        <v>98</v>
      </c>
      <c r="O3" s="21" t="s">
        <v>99</v>
      </c>
      <c r="P3" s="21" t="s">
        <v>100</v>
      </c>
      <c r="Q3" s="21" t="s">
        <v>101</v>
      </c>
      <c r="R3" s="21" t="s">
        <v>102</v>
      </c>
      <c r="S3" s="21" t="s">
        <v>103</v>
      </c>
      <c r="T3" s="21" t="s">
        <v>104</v>
      </c>
      <c r="U3" s="21" t="s">
        <v>105</v>
      </c>
      <c r="V3" s="21" t="s">
        <v>106</v>
      </c>
      <c r="W3" s="21" t="s">
        <v>107</v>
      </c>
      <c r="X3" s="21" t="s">
        <v>108</v>
      </c>
      <c r="Y3" s="21" t="s">
        <v>109</v>
      </c>
      <c r="Z3" s="21" t="s">
        <v>110</v>
      </c>
      <c r="AA3" s="21" t="s">
        <v>111</v>
      </c>
      <c r="AB3" s="21" t="s">
        <v>112</v>
      </c>
      <c r="AC3" s="21" t="s">
        <v>113</v>
      </c>
      <c r="AD3" s="21" t="s">
        <v>114</v>
      </c>
      <c r="AE3" s="21" t="s">
        <v>115</v>
      </c>
      <c r="AF3" s="21" t="s">
        <v>116</v>
      </c>
      <c r="AG3" s="21" t="s">
        <v>117</v>
      </c>
      <c r="AH3" s="21" t="s">
        <v>118</v>
      </c>
      <c r="AI3" s="21" t="s">
        <v>119</v>
      </c>
      <c r="AJ3" s="21" t="s">
        <v>120</v>
      </c>
      <c r="AK3" s="21" t="s">
        <v>121</v>
      </c>
    </row>
    <row r="4" spans="1:37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17925139</v>
      </c>
      <c r="F4" s="22">
        <v>1276684</v>
      </c>
      <c r="G4" s="22">
        <v>613682</v>
      </c>
      <c r="H4" s="22">
        <v>0</v>
      </c>
      <c r="I4" s="22">
        <v>9037141</v>
      </c>
      <c r="J4" s="22">
        <v>24000</v>
      </c>
      <c r="K4" s="22">
        <v>8819348</v>
      </c>
      <c r="L4" s="22">
        <v>0</v>
      </c>
      <c r="M4" s="22">
        <v>0</v>
      </c>
      <c r="N4" s="22">
        <v>0</v>
      </c>
      <c r="O4" s="22">
        <v>10914308</v>
      </c>
      <c r="P4" s="22">
        <v>42332114</v>
      </c>
      <c r="Q4" s="22">
        <v>0</v>
      </c>
      <c r="R4" s="22">
        <v>58900305</v>
      </c>
      <c r="S4" s="22">
        <v>35946</v>
      </c>
      <c r="T4" s="22">
        <v>18750193</v>
      </c>
      <c r="U4" s="22">
        <v>168628860</v>
      </c>
      <c r="V4" s="22">
        <v>0</v>
      </c>
      <c r="W4" s="22">
        <v>366184</v>
      </c>
      <c r="X4" s="22">
        <v>15321332</v>
      </c>
      <c r="Y4" s="22">
        <v>5787484</v>
      </c>
      <c r="Z4" s="22">
        <v>31393649</v>
      </c>
      <c r="AA4" s="22">
        <v>55157944</v>
      </c>
      <c r="AB4" s="22">
        <v>6682499</v>
      </c>
      <c r="AC4" s="22">
        <v>13006067</v>
      </c>
      <c r="AD4" s="22">
        <v>127715159</v>
      </c>
      <c r="AE4" s="22">
        <v>40913701</v>
      </c>
      <c r="AF4" s="22">
        <v>629268797</v>
      </c>
      <c r="AG4" s="22">
        <v>0</v>
      </c>
      <c r="AH4" s="22">
        <v>51320</v>
      </c>
      <c r="AI4" s="22">
        <v>0</v>
      </c>
      <c r="AJ4" s="22">
        <v>629320117</v>
      </c>
      <c r="AK4" s="22">
        <v>670233818</v>
      </c>
    </row>
    <row r="5" spans="1:37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26528554</v>
      </c>
      <c r="F5" s="22">
        <v>638453</v>
      </c>
      <c r="G5" s="22">
        <v>223461</v>
      </c>
      <c r="H5" s="22">
        <v>0</v>
      </c>
      <c r="I5" s="22">
        <v>345632</v>
      </c>
      <c r="J5" s="22">
        <v>0</v>
      </c>
      <c r="K5" s="22">
        <v>8401974</v>
      </c>
      <c r="L5" s="22">
        <v>0</v>
      </c>
      <c r="M5" s="22">
        <v>3261312</v>
      </c>
      <c r="N5" s="22">
        <v>0</v>
      </c>
      <c r="O5" s="22">
        <v>0</v>
      </c>
      <c r="P5" s="22">
        <v>0</v>
      </c>
      <c r="Q5" s="22">
        <v>0</v>
      </c>
      <c r="R5" s="22">
        <v>4986303</v>
      </c>
      <c r="S5" s="22">
        <v>0</v>
      </c>
      <c r="T5" s="22">
        <v>0</v>
      </c>
      <c r="U5" s="22">
        <v>44385689</v>
      </c>
      <c r="V5" s="22">
        <v>0</v>
      </c>
      <c r="W5" s="22">
        <v>0</v>
      </c>
      <c r="X5" s="22">
        <v>5006796</v>
      </c>
      <c r="Y5" s="22">
        <v>457513</v>
      </c>
      <c r="Z5" s="22">
        <v>7359449</v>
      </c>
      <c r="AA5" s="22">
        <v>19244669</v>
      </c>
      <c r="AB5" s="22">
        <v>0</v>
      </c>
      <c r="AC5" s="22">
        <v>0</v>
      </c>
      <c r="AD5" s="22">
        <v>32068427</v>
      </c>
      <c r="AE5" s="22">
        <v>12317262</v>
      </c>
      <c r="AF5" s="22">
        <v>124962420</v>
      </c>
      <c r="AG5" s="22">
        <v>282715</v>
      </c>
      <c r="AH5" s="22">
        <v>424451</v>
      </c>
      <c r="AI5" s="22">
        <v>0</v>
      </c>
      <c r="AJ5" s="22">
        <v>125669586</v>
      </c>
      <c r="AK5" s="22">
        <v>137986848</v>
      </c>
    </row>
    <row r="6" spans="1:37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2171373000</v>
      </c>
      <c r="F6" s="22">
        <v>36873000</v>
      </c>
      <c r="G6" s="22">
        <v>1306000</v>
      </c>
      <c r="H6" s="22">
        <v>-1000000</v>
      </c>
      <c r="I6" s="22">
        <v>41323000</v>
      </c>
      <c r="J6" s="22">
        <v>0</v>
      </c>
      <c r="K6" s="22">
        <v>177015000</v>
      </c>
      <c r="L6" s="22">
        <v>0</v>
      </c>
      <c r="M6" s="22">
        <v>207877000</v>
      </c>
      <c r="N6" s="22">
        <v>0</v>
      </c>
      <c r="O6" s="22">
        <v>354849000</v>
      </c>
      <c r="P6" s="22">
        <v>344614000</v>
      </c>
      <c r="Q6" s="22">
        <v>21288000</v>
      </c>
      <c r="R6" s="22">
        <v>3629568000</v>
      </c>
      <c r="S6" s="22">
        <v>2538000</v>
      </c>
      <c r="T6" s="22">
        <v>95741000</v>
      </c>
      <c r="U6" s="22">
        <v>7083365000</v>
      </c>
      <c r="V6" s="22">
        <v>58424000</v>
      </c>
      <c r="W6" s="22">
        <v>36616000</v>
      </c>
      <c r="X6" s="22">
        <v>640156000</v>
      </c>
      <c r="Y6" s="22">
        <v>51688000</v>
      </c>
      <c r="Z6" s="22">
        <v>89108000</v>
      </c>
      <c r="AA6" s="22">
        <v>3360602000</v>
      </c>
      <c r="AB6" s="22">
        <v>0</v>
      </c>
      <c r="AC6" s="22">
        <v>1597531000</v>
      </c>
      <c r="AD6" s="22">
        <v>5834125000</v>
      </c>
      <c r="AE6" s="22">
        <v>1249240000</v>
      </c>
      <c r="AF6" s="22">
        <v>14909836000</v>
      </c>
      <c r="AG6" s="22">
        <v>60375000</v>
      </c>
      <c r="AH6" s="22">
        <v>30402000</v>
      </c>
      <c r="AI6" s="22">
        <v>0</v>
      </c>
      <c r="AJ6" s="22">
        <v>15000613000</v>
      </c>
      <c r="AK6" s="22">
        <v>16249853000</v>
      </c>
    </row>
    <row r="7" spans="1:37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59510433</v>
      </c>
      <c r="F7" s="22">
        <v>3635630</v>
      </c>
      <c r="G7" s="22">
        <v>0</v>
      </c>
      <c r="H7" s="22">
        <v>-159476</v>
      </c>
      <c r="I7" s="22">
        <v>297102</v>
      </c>
      <c r="J7" s="22">
        <v>0</v>
      </c>
      <c r="K7" s="22">
        <v>3513332</v>
      </c>
      <c r="L7" s="22">
        <v>0</v>
      </c>
      <c r="M7" s="22">
        <v>7166778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73963799</v>
      </c>
      <c r="V7" s="22">
        <v>2135049</v>
      </c>
      <c r="W7" s="22">
        <v>0</v>
      </c>
      <c r="X7" s="22">
        <v>3486596</v>
      </c>
      <c r="Y7" s="22">
        <v>1422796</v>
      </c>
      <c r="Z7" s="22">
        <v>9793858</v>
      </c>
      <c r="AA7" s="22">
        <v>19033005</v>
      </c>
      <c r="AB7" s="22">
        <v>871226</v>
      </c>
      <c r="AC7" s="22">
        <v>3940244</v>
      </c>
      <c r="AD7" s="22">
        <v>40682774</v>
      </c>
      <c r="AE7" s="22">
        <v>33281025</v>
      </c>
      <c r="AF7" s="22">
        <v>215140872</v>
      </c>
      <c r="AG7" s="22">
        <v>1527182</v>
      </c>
      <c r="AH7" s="22">
        <v>111522</v>
      </c>
      <c r="AI7" s="22">
        <v>0</v>
      </c>
      <c r="AJ7" s="22">
        <v>216779576</v>
      </c>
      <c r="AK7" s="22">
        <v>250060601</v>
      </c>
    </row>
    <row r="8" spans="1:37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4955873</v>
      </c>
      <c r="F8" s="22">
        <v>1369871</v>
      </c>
      <c r="G8" s="22">
        <v>311827</v>
      </c>
      <c r="H8" s="22">
        <v>0</v>
      </c>
      <c r="I8" s="22">
        <v>0</v>
      </c>
      <c r="J8" s="22">
        <v>282195</v>
      </c>
      <c r="K8" s="22">
        <v>2578991</v>
      </c>
      <c r="L8" s="22">
        <v>0</v>
      </c>
      <c r="M8" s="22">
        <v>8527084</v>
      </c>
      <c r="N8" s="22">
        <v>0</v>
      </c>
      <c r="O8" s="22">
        <v>0</v>
      </c>
      <c r="P8" s="22">
        <v>0</v>
      </c>
      <c r="Q8" s="22">
        <v>0</v>
      </c>
      <c r="R8" s="22">
        <v>85244972</v>
      </c>
      <c r="S8" s="22">
        <v>17104</v>
      </c>
      <c r="T8" s="22">
        <v>8609283</v>
      </c>
      <c r="U8" s="22">
        <v>111897200</v>
      </c>
      <c r="V8" s="22">
        <v>0</v>
      </c>
      <c r="W8" s="22">
        <v>0</v>
      </c>
      <c r="X8" s="22">
        <v>2950799</v>
      </c>
      <c r="Y8" s="22">
        <v>2815575</v>
      </c>
      <c r="Z8" s="22">
        <v>4382071</v>
      </c>
      <c r="AA8" s="22">
        <v>25515832</v>
      </c>
      <c r="AB8" s="22">
        <v>513157</v>
      </c>
      <c r="AC8" s="22">
        <v>0</v>
      </c>
      <c r="AD8" s="22">
        <v>36177434</v>
      </c>
      <c r="AE8" s="22">
        <v>75719766</v>
      </c>
      <c r="AF8" s="22">
        <v>108932912</v>
      </c>
      <c r="AG8" s="22">
        <v>0</v>
      </c>
      <c r="AH8" s="22">
        <v>87536</v>
      </c>
      <c r="AI8" s="22">
        <v>5900</v>
      </c>
      <c r="AJ8" s="22">
        <v>109026348</v>
      </c>
      <c r="AK8" s="22">
        <v>184746114</v>
      </c>
    </row>
    <row r="9" spans="1:37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6675208</v>
      </c>
      <c r="F9" s="22">
        <v>6845892</v>
      </c>
      <c r="G9" s="22">
        <v>1102006</v>
      </c>
      <c r="H9" s="22">
        <v>-6997674</v>
      </c>
      <c r="I9" s="22">
        <v>2911037</v>
      </c>
      <c r="J9" s="22">
        <v>0</v>
      </c>
      <c r="K9" s="22">
        <v>1852884</v>
      </c>
      <c r="L9" s="22">
        <v>0</v>
      </c>
      <c r="M9" s="22">
        <v>1356100</v>
      </c>
      <c r="N9" s="22">
        <v>0</v>
      </c>
      <c r="O9" s="22">
        <v>0</v>
      </c>
      <c r="P9" s="22">
        <v>0</v>
      </c>
      <c r="Q9" s="22">
        <v>0</v>
      </c>
      <c r="R9" s="22">
        <v>37367798</v>
      </c>
      <c r="S9" s="22">
        <v>0</v>
      </c>
      <c r="T9" s="22">
        <v>0</v>
      </c>
      <c r="U9" s="22">
        <v>51113251</v>
      </c>
      <c r="V9" s="22">
        <v>0</v>
      </c>
      <c r="W9" s="22">
        <v>1856529</v>
      </c>
      <c r="X9" s="22">
        <v>6893775</v>
      </c>
      <c r="Y9" s="22">
        <v>2023226</v>
      </c>
      <c r="Z9" s="22">
        <v>1526671</v>
      </c>
      <c r="AA9" s="22">
        <v>30606398</v>
      </c>
      <c r="AB9" s="22">
        <v>0</v>
      </c>
      <c r="AC9" s="22">
        <v>3970</v>
      </c>
      <c r="AD9" s="22">
        <v>42910569</v>
      </c>
      <c r="AE9" s="22">
        <v>8202682</v>
      </c>
      <c r="AF9" s="22">
        <v>262555460</v>
      </c>
      <c r="AG9" s="22">
        <v>464563</v>
      </c>
      <c r="AH9" s="22">
        <v>11479</v>
      </c>
      <c r="AI9" s="22">
        <v>0</v>
      </c>
      <c r="AJ9" s="22">
        <v>263031502</v>
      </c>
      <c r="AK9" s="22">
        <v>271234184</v>
      </c>
    </row>
    <row r="10" spans="1:37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328225000</v>
      </c>
      <c r="F10" s="22">
        <v>27791000</v>
      </c>
      <c r="G10" s="22">
        <v>28572000</v>
      </c>
      <c r="H10" s="22">
        <v>-1522000</v>
      </c>
      <c r="I10" s="22">
        <v>163645000</v>
      </c>
      <c r="J10" s="22">
        <v>0</v>
      </c>
      <c r="K10" s="22">
        <v>251655000</v>
      </c>
      <c r="L10" s="22">
        <v>60629000</v>
      </c>
      <c r="M10" s="22">
        <v>199543000</v>
      </c>
      <c r="N10" s="22">
        <v>0</v>
      </c>
      <c r="O10" s="22">
        <v>337057000</v>
      </c>
      <c r="P10" s="22">
        <v>252881000</v>
      </c>
      <c r="Q10" s="22">
        <v>25076000</v>
      </c>
      <c r="R10" s="22">
        <v>3648847000</v>
      </c>
      <c r="S10" s="22">
        <v>2834000</v>
      </c>
      <c r="T10" s="22">
        <v>0</v>
      </c>
      <c r="U10" s="22">
        <v>5325233000</v>
      </c>
      <c r="V10" s="22">
        <v>99770000</v>
      </c>
      <c r="W10" s="22">
        <v>0</v>
      </c>
      <c r="X10" s="22">
        <v>793390000</v>
      </c>
      <c r="Y10" s="22">
        <v>54884000</v>
      </c>
      <c r="Z10" s="22">
        <v>200050000</v>
      </c>
      <c r="AA10" s="22">
        <v>3033223000</v>
      </c>
      <c r="AB10" s="22">
        <v>3917000</v>
      </c>
      <c r="AC10" s="22">
        <v>58876000</v>
      </c>
      <c r="AD10" s="22">
        <v>4244110000</v>
      </c>
      <c r="AE10" s="22">
        <v>1081123000</v>
      </c>
      <c r="AF10" s="22">
        <v>12449085000</v>
      </c>
      <c r="AG10" s="22">
        <v>51206000</v>
      </c>
      <c r="AH10" s="22">
        <v>14544000</v>
      </c>
      <c r="AI10" s="22">
        <v>3883000</v>
      </c>
      <c r="AJ10" s="22">
        <v>12518718000</v>
      </c>
      <c r="AK10" s="22">
        <v>13599841000</v>
      </c>
    </row>
    <row r="11" spans="1:37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51181095</v>
      </c>
      <c r="F11" s="22">
        <v>352899</v>
      </c>
      <c r="G11" s="22">
        <v>82679</v>
      </c>
      <c r="H11" s="22">
        <v>0</v>
      </c>
      <c r="I11" s="22">
        <v>2916315</v>
      </c>
      <c r="J11" s="22">
        <v>0</v>
      </c>
      <c r="K11" s="22">
        <v>4185365</v>
      </c>
      <c r="L11" s="22">
        <v>0</v>
      </c>
      <c r="M11" s="22">
        <v>0</v>
      </c>
      <c r="N11" s="22">
        <v>44932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58763285</v>
      </c>
      <c r="V11" s="22">
        <v>0</v>
      </c>
      <c r="W11" s="22">
        <v>0</v>
      </c>
      <c r="X11" s="22">
        <v>5944802</v>
      </c>
      <c r="Y11" s="22">
        <v>2988824</v>
      </c>
      <c r="Z11" s="22">
        <v>9137504</v>
      </c>
      <c r="AA11" s="22">
        <v>41331223</v>
      </c>
      <c r="AB11" s="22">
        <v>0</v>
      </c>
      <c r="AC11" s="22">
        <v>1466869</v>
      </c>
      <c r="AD11" s="22">
        <v>60869222</v>
      </c>
      <c r="AE11" s="22">
        <v>-2105937</v>
      </c>
      <c r="AF11" s="22">
        <v>424124552</v>
      </c>
      <c r="AG11" s="22">
        <v>406654</v>
      </c>
      <c r="AH11" s="22">
        <v>427762</v>
      </c>
      <c r="AI11" s="22">
        <v>0</v>
      </c>
      <c r="AJ11" s="22">
        <v>424958968</v>
      </c>
      <c r="AK11" s="22">
        <v>422853031</v>
      </c>
    </row>
    <row r="12" spans="1:37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97188394</v>
      </c>
      <c r="F12" s="22">
        <v>2805308</v>
      </c>
      <c r="G12" s="22">
        <v>662188</v>
      </c>
      <c r="H12" s="22">
        <v>-214516</v>
      </c>
      <c r="I12" s="22">
        <v>120604</v>
      </c>
      <c r="J12" s="22">
        <v>0</v>
      </c>
      <c r="K12" s="22">
        <v>26291685</v>
      </c>
      <c r="L12" s="22">
        <v>2529467</v>
      </c>
      <c r="M12" s="22">
        <v>752300</v>
      </c>
      <c r="N12" s="22">
        <v>0</v>
      </c>
      <c r="O12" s="22">
        <v>0</v>
      </c>
      <c r="P12" s="22">
        <v>0</v>
      </c>
      <c r="Q12" s="22">
        <v>0</v>
      </c>
      <c r="R12" s="22">
        <v>73748220</v>
      </c>
      <c r="S12" s="22">
        <v>0</v>
      </c>
      <c r="T12" s="22">
        <v>0</v>
      </c>
      <c r="U12" s="22">
        <v>203883650</v>
      </c>
      <c r="V12" s="22">
        <v>0</v>
      </c>
      <c r="W12" s="22">
        <v>0</v>
      </c>
      <c r="X12" s="22">
        <v>7894817</v>
      </c>
      <c r="Y12" s="22">
        <v>0</v>
      </c>
      <c r="Z12" s="22">
        <v>28144114</v>
      </c>
      <c r="AA12" s="22">
        <v>133672371</v>
      </c>
      <c r="AB12" s="22">
        <v>0</v>
      </c>
      <c r="AC12" s="22">
        <v>0</v>
      </c>
      <c r="AD12" s="22">
        <v>169711302</v>
      </c>
      <c r="AE12" s="22">
        <v>34172348</v>
      </c>
      <c r="AF12" s="22">
        <v>593725349</v>
      </c>
      <c r="AG12" s="22">
        <v>963633</v>
      </c>
      <c r="AH12" s="22">
        <v>453036</v>
      </c>
      <c r="AI12" s="22">
        <v>0</v>
      </c>
      <c r="AJ12" s="22">
        <v>595142018</v>
      </c>
      <c r="AK12" s="22">
        <v>629314366</v>
      </c>
    </row>
    <row r="13" spans="1:37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14595690</v>
      </c>
      <c r="F13" s="22">
        <v>319958</v>
      </c>
      <c r="G13" s="22">
        <v>0</v>
      </c>
      <c r="H13" s="22">
        <v>0</v>
      </c>
      <c r="I13" s="22">
        <v>0</v>
      </c>
      <c r="J13" s="22">
        <v>0</v>
      </c>
      <c r="K13" s="22">
        <v>7284282</v>
      </c>
      <c r="L13" s="22">
        <v>0</v>
      </c>
      <c r="M13" s="22">
        <v>3798689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25998619</v>
      </c>
      <c r="V13" s="22">
        <v>0</v>
      </c>
      <c r="W13" s="22">
        <v>0</v>
      </c>
      <c r="X13" s="22">
        <v>6204697</v>
      </c>
      <c r="Y13" s="22">
        <v>2059932</v>
      </c>
      <c r="Z13" s="22">
        <v>9743048</v>
      </c>
      <c r="AA13" s="22">
        <v>5841026</v>
      </c>
      <c r="AB13" s="22">
        <v>0</v>
      </c>
      <c r="AC13" s="22">
        <v>0</v>
      </c>
      <c r="AD13" s="22">
        <v>23848703</v>
      </c>
      <c r="AE13" s="22">
        <v>2149916</v>
      </c>
      <c r="AF13" s="22">
        <v>141826108</v>
      </c>
      <c r="AG13" s="22">
        <v>324231</v>
      </c>
      <c r="AH13" s="22">
        <v>62441</v>
      </c>
      <c r="AI13" s="22">
        <v>0</v>
      </c>
      <c r="AJ13" s="22">
        <v>142212780</v>
      </c>
      <c r="AK13" s="22">
        <v>144362696</v>
      </c>
    </row>
    <row r="14" spans="1:37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15446651</v>
      </c>
      <c r="F14" s="22">
        <v>886920</v>
      </c>
      <c r="G14" s="22">
        <v>156514</v>
      </c>
      <c r="H14" s="22">
        <v>0</v>
      </c>
      <c r="I14" s="22">
        <v>1181196</v>
      </c>
      <c r="J14" s="22">
        <v>0</v>
      </c>
      <c r="K14" s="22">
        <v>6815209</v>
      </c>
      <c r="L14" s="22">
        <v>0</v>
      </c>
      <c r="M14" s="22">
        <v>0</v>
      </c>
      <c r="N14" s="22">
        <v>0</v>
      </c>
      <c r="O14" s="22">
        <v>2916733</v>
      </c>
      <c r="P14" s="22">
        <v>39514914</v>
      </c>
      <c r="Q14" s="22">
        <v>0</v>
      </c>
      <c r="R14" s="22">
        <v>14027141</v>
      </c>
      <c r="S14" s="22">
        <v>0</v>
      </c>
      <c r="T14" s="22">
        <v>0</v>
      </c>
      <c r="U14" s="22">
        <v>80945278</v>
      </c>
      <c r="V14" s="22">
        <v>0</v>
      </c>
      <c r="W14" s="22">
        <v>0</v>
      </c>
      <c r="X14" s="22">
        <v>12216031</v>
      </c>
      <c r="Y14" s="22">
        <v>3893019</v>
      </c>
      <c r="Z14" s="22">
        <v>6955379</v>
      </c>
      <c r="AA14" s="22">
        <v>54977217</v>
      </c>
      <c r="AB14" s="22">
        <v>0</v>
      </c>
      <c r="AC14" s="22">
        <v>0</v>
      </c>
      <c r="AD14" s="22">
        <v>78041646</v>
      </c>
      <c r="AE14" s="22">
        <v>2903632</v>
      </c>
      <c r="AF14" s="22">
        <v>682052106</v>
      </c>
      <c r="AG14" s="22">
        <v>519739</v>
      </c>
      <c r="AH14" s="22">
        <v>109351</v>
      </c>
      <c r="AI14" s="22">
        <v>0</v>
      </c>
      <c r="AJ14" s="22">
        <v>682681196</v>
      </c>
      <c r="AK14" s="22">
        <v>685584828</v>
      </c>
    </row>
    <row r="15" spans="1:37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29901000</v>
      </c>
      <c r="F15" s="22">
        <v>1767000</v>
      </c>
      <c r="G15" s="22">
        <v>701000</v>
      </c>
      <c r="H15" s="22">
        <v>-21000</v>
      </c>
      <c r="I15" s="22">
        <v>3698000</v>
      </c>
      <c r="J15" s="22">
        <v>3951000</v>
      </c>
      <c r="K15" s="22">
        <v>27749000</v>
      </c>
      <c r="L15" s="22">
        <v>0</v>
      </c>
      <c r="M15" s="22">
        <v>947000</v>
      </c>
      <c r="N15" s="22">
        <v>0</v>
      </c>
      <c r="O15" s="22">
        <v>2709000</v>
      </c>
      <c r="P15" s="22">
        <v>35020000</v>
      </c>
      <c r="Q15" s="22">
        <v>3682000</v>
      </c>
      <c r="R15" s="22">
        <v>196202000</v>
      </c>
      <c r="S15" s="22">
        <v>803000</v>
      </c>
      <c r="T15" s="22">
        <v>0</v>
      </c>
      <c r="U15" s="22">
        <v>307109000</v>
      </c>
      <c r="V15" s="22">
        <v>0</v>
      </c>
      <c r="W15" s="22">
        <v>1434000</v>
      </c>
      <c r="X15" s="22">
        <v>57659000</v>
      </c>
      <c r="Y15" s="22">
        <v>19033000</v>
      </c>
      <c r="Z15" s="22">
        <v>82268000</v>
      </c>
      <c r="AA15" s="22">
        <v>90249000</v>
      </c>
      <c r="AB15" s="22">
        <v>-28000</v>
      </c>
      <c r="AC15" s="22">
        <v>0</v>
      </c>
      <c r="AD15" s="22">
        <v>250615000</v>
      </c>
      <c r="AE15" s="22">
        <v>56494000</v>
      </c>
      <c r="AF15" s="22">
        <v>1353162000</v>
      </c>
      <c r="AG15" s="22">
        <v>9940000</v>
      </c>
      <c r="AH15" s="22">
        <v>1623000</v>
      </c>
      <c r="AI15" s="22">
        <v>23526000</v>
      </c>
      <c r="AJ15" s="22">
        <v>1388251000</v>
      </c>
      <c r="AK15" s="22">
        <v>1444745000</v>
      </c>
    </row>
    <row r="16" spans="1:37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11535112</v>
      </c>
      <c r="F16" s="22">
        <v>1084830</v>
      </c>
      <c r="G16" s="22">
        <v>342397</v>
      </c>
      <c r="H16" s="22">
        <v>0</v>
      </c>
      <c r="I16" s="22">
        <v>240200</v>
      </c>
      <c r="J16" s="22">
        <v>0</v>
      </c>
      <c r="K16" s="22">
        <v>5119165</v>
      </c>
      <c r="L16" s="22">
        <v>0</v>
      </c>
      <c r="M16" s="22">
        <v>20350932</v>
      </c>
      <c r="N16" s="22">
        <v>43108</v>
      </c>
      <c r="O16" s="22">
        <v>0</v>
      </c>
      <c r="P16" s="22">
        <v>0</v>
      </c>
      <c r="Q16" s="22">
        <v>0</v>
      </c>
      <c r="R16" s="22">
        <v>9910017</v>
      </c>
      <c r="S16" s="22">
        <v>0</v>
      </c>
      <c r="T16" s="22">
        <v>0</v>
      </c>
      <c r="U16" s="22">
        <v>48625761</v>
      </c>
      <c r="V16" s="22">
        <v>0</v>
      </c>
      <c r="W16" s="22">
        <v>280435</v>
      </c>
      <c r="X16" s="22">
        <v>7291111</v>
      </c>
      <c r="Y16" s="22">
        <v>776595</v>
      </c>
      <c r="Z16" s="22">
        <v>1608097</v>
      </c>
      <c r="AA16" s="22">
        <v>34093090</v>
      </c>
      <c r="AB16" s="22">
        <v>1876653</v>
      </c>
      <c r="AC16" s="22">
        <v>866359</v>
      </c>
      <c r="AD16" s="22">
        <v>46792340</v>
      </c>
      <c r="AE16" s="22">
        <v>1833421</v>
      </c>
      <c r="AF16" s="22">
        <v>463510993</v>
      </c>
      <c r="AG16" s="22">
        <v>695654</v>
      </c>
      <c r="AH16" s="22">
        <v>585980</v>
      </c>
      <c r="AI16" s="22">
        <v>0</v>
      </c>
      <c r="AJ16" s="22">
        <v>464792627</v>
      </c>
      <c r="AK16" s="22">
        <v>466626048</v>
      </c>
    </row>
    <row r="17" spans="1:37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497758000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49696000</v>
      </c>
      <c r="L17" s="22">
        <v>0</v>
      </c>
      <c r="M17" s="22">
        <v>6544000</v>
      </c>
      <c r="N17" s="22">
        <v>66000</v>
      </c>
      <c r="O17" s="22">
        <v>0</v>
      </c>
      <c r="P17" s="22">
        <v>0</v>
      </c>
      <c r="Q17" s="22">
        <v>0</v>
      </c>
      <c r="R17" s="22">
        <v>0</v>
      </c>
      <c r="S17" s="22">
        <v>941000</v>
      </c>
      <c r="T17" s="22">
        <v>0</v>
      </c>
      <c r="U17" s="22">
        <v>555005000</v>
      </c>
      <c r="V17" s="22">
        <v>0</v>
      </c>
      <c r="W17" s="22">
        <v>0</v>
      </c>
      <c r="X17" s="22">
        <v>48718000</v>
      </c>
      <c r="Y17" s="22">
        <v>0</v>
      </c>
      <c r="Z17" s="22">
        <v>39161000</v>
      </c>
      <c r="AA17" s="22">
        <v>268460000</v>
      </c>
      <c r="AB17" s="22">
        <v>263856000</v>
      </c>
      <c r="AC17" s="22">
        <v>0</v>
      </c>
      <c r="AD17" s="22">
        <v>620195000</v>
      </c>
      <c r="AE17" s="22">
        <v>-65190000</v>
      </c>
      <c r="AF17" s="22">
        <v>1236755000</v>
      </c>
      <c r="AG17" s="22">
        <v>24838000</v>
      </c>
      <c r="AH17" s="22">
        <v>2181000</v>
      </c>
      <c r="AI17" s="22">
        <v>108080000</v>
      </c>
      <c r="AJ17" s="22">
        <v>1371854000</v>
      </c>
      <c r="AK17" s="22">
        <v>1306664000</v>
      </c>
    </row>
    <row r="18" spans="1:37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58630776</v>
      </c>
      <c r="F18" s="22">
        <v>6999189</v>
      </c>
      <c r="G18" s="22">
        <v>911153</v>
      </c>
      <c r="H18" s="22">
        <v>-211167</v>
      </c>
      <c r="I18" s="22">
        <v>2261484</v>
      </c>
      <c r="J18" s="22">
        <v>911169</v>
      </c>
      <c r="K18" s="22">
        <v>24286942</v>
      </c>
      <c r="L18" s="22">
        <v>0</v>
      </c>
      <c r="M18" s="22">
        <v>6198193</v>
      </c>
      <c r="N18" s="22">
        <v>0</v>
      </c>
      <c r="O18" s="22">
        <v>12418261</v>
      </c>
      <c r="P18" s="22">
        <v>103967116</v>
      </c>
      <c r="Q18" s="22">
        <v>2240755</v>
      </c>
      <c r="R18" s="22">
        <v>72409738</v>
      </c>
      <c r="S18" s="22">
        <v>0</v>
      </c>
      <c r="T18" s="22">
        <v>0</v>
      </c>
      <c r="U18" s="22">
        <v>291023609</v>
      </c>
      <c r="V18" s="22">
        <v>0</v>
      </c>
      <c r="W18" s="22">
        <v>0</v>
      </c>
      <c r="X18" s="22">
        <v>47744083</v>
      </c>
      <c r="Y18" s="22">
        <v>3531908</v>
      </c>
      <c r="Z18" s="22">
        <v>53680293</v>
      </c>
      <c r="AA18" s="22">
        <v>233877359</v>
      </c>
      <c r="AB18" s="22">
        <v>11506637</v>
      </c>
      <c r="AC18" s="22">
        <v>6955402</v>
      </c>
      <c r="AD18" s="22">
        <v>357295682</v>
      </c>
      <c r="AE18" s="22">
        <v>-66272073</v>
      </c>
      <c r="AF18" s="22">
        <v>1886466905</v>
      </c>
      <c r="AG18" s="22">
        <v>9125760</v>
      </c>
      <c r="AH18" s="22">
        <v>1563283</v>
      </c>
      <c r="AI18" s="22">
        <v>36839246</v>
      </c>
      <c r="AJ18" s="22">
        <v>1933995194</v>
      </c>
      <c r="AK18" s="22">
        <v>1867723121</v>
      </c>
    </row>
    <row r="19" spans="1:37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5595480</v>
      </c>
      <c r="F19" s="22">
        <v>2241300</v>
      </c>
      <c r="G19" s="22">
        <v>0</v>
      </c>
      <c r="H19" s="22">
        <v>-5680</v>
      </c>
      <c r="I19" s="22">
        <v>0</v>
      </c>
      <c r="J19" s="22">
        <v>0</v>
      </c>
      <c r="K19" s="22">
        <v>16916080</v>
      </c>
      <c r="L19" s="22">
        <v>0</v>
      </c>
      <c r="M19" s="22">
        <v>1745780</v>
      </c>
      <c r="N19" s="22">
        <v>0</v>
      </c>
      <c r="O19" s="22">
        <v>0</v>
      </c>
      <c r="P19" s="22">
        <v>0</v>
      </c>
      <c r="Q19" s="22">
        <v>0</v>
      </c>
      <c r="R19" s="22">
        <v>30697300</v>
      </c>
      <c r="S19" s="22">
        <v>0</v>
      </c>
      <c r="T19" s="22">
        <v>0</v>
      </c>
      <c r="U19" s="22">
        <v>57190260</v>
      </c>
      <c r="V19" s="22">
        <v>0</v>
      </c>
      <c r="W19" s="22">
        <v>0</v>
      </c>
      <c r="X19" s="22">
        <v>12768080</v>
      </c>
      <c r="Y19" s="22">
        <v>649130</v>
      </c>
      <c r="Z19" s="22">
        <v>32306720</v>
      </c>
      <c r="AA19" s="22">
        <v>12089044</v>
      </c>
      <c r="AB19" s="22">
        <v>0</v>
      </c>
      <c r="AC19" s="22">
        <v>4450710</v>
      </c>
      <c r="AD19" s="22">
        <v>62263684</v>
      </c>
      <c r="AE19" s="22">
        <v>-5073424</v>
      </c>
      <c r="AF19" s="22">
        <v>430936237</v>
      </c>
      <c r="AG19" s="22">
        <v>580770</v>
      </c>
      <c r="AH19" s="22">
        <v>217670</v>
      </c>
      <c r="AI19" s="22">
        <v>0</v>
      </c>
      <c r="AJ19" s="22">
        <v>431734677</v>
      </c>
      <c r="AK19" s="22">
        <v>426661253</v>
      </c>
    </row>
    <row r="20" spans="1:37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117603653</v>
      </c>
      <c r="F20" s="22">
        <v>2737621</v>
      </c>
      <c r="G20" s="22">
        <v>192833</v>
      </c>
      <c r="H20" s="22">
        <v>0</v>
      </c>
      <c r="I20" s="22">
        <v>0</v>
      </c>
      <c r="J20" s="22">
        <v>0</v>
      </c>
      <c r="K20" s="22">
        <v>12115139</v>
      </c>
      <c r="L20" s="22">
        <v>0</v>
      </c>
      <c r="M20" s="22">
        <v>613811</v>
      </c>
      <c r="N20" s="22">
        <v>21957</v>
      </c>
      <c r="O20" s="22">
        <v>0</v>
      </c>
      <c r="P20" s="22">
        <v>0</v>
      </c>
      <c r="Q20" s="22">
        <v>0</v>
      </c>
      <c r="R20" s="22">
        <v>37856635</v>
      </c>
      <c r="S20" s="22">
        <v>0</v>
      </c>
      <c r="T20" s="22">
        <v>0</v>
      </c>
      <c r="U20" s="22">
        <v>171141649</v>
      </c>
      <c r="V20" s="22">
        <v>0</v>
      </c>
      <c r="W20" s="22">
        <v>57722</v>
      </c>
      <c r="X20" s="22">
        <v>17267671</v>
      </c>
      <c r="Y20" s="22">
        <v>1611953</v>
      </c>
      <c r="Z20" s="22">
        <v>36826292</v>
      </c>
      <c r="AA20" s="22">
        <v>45515135</v>
      </c>
      <c r="AB20" s="22">
        <v>0</v>
      </c>
      <c r="AC20" s="22">
        <v>200000</v>
      </c>
      <c r="AD20" s="22">
        <v>101478773</v>
      </c>
      <c r="AE20" s="22">
        <v>69662876</v>
      </c>
      <c r="AF20" s="22">
        <v>875883926</v>
      </c>
      <c r="AG20" s="22">
        <v>1048619</v>
      </c>
      <c r="AH20" s="22">
        <v>498844</v>
      </c>
      <c r="AI20" s="22">
        <v>0</v>
      </c>
      <c r="AJ20" s="22">
        <v>877431389</v>
      </c>
      <c r="AK20" s="22">
        <v>947094265</v>
      </c>
    </row>
    <row r="21" spans="1:37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5210546</v>
      </c>
      <c r="F21" s="22">
        <v>1203999</v>
      </c>
      <c r="G21" s="22">
        <v>0</v>
      </c>
      <c r="H21" s="22">
        <v>0</v>
      </c>
      <c r="I21" s="22">
        <v>193868</v>
      </c>
      <c r="J21" s="22">
        <v>0</v>
      </c>
      <c r="K21" s="22">
        <v>1517551</v>
      </c>
      <c r="L21" s="22">
        <v>0</v>
      </c>
      <c r="M21" s="22">
        <v>598887</v>
      </c>
      <c r="N21" s="22">
        <v>0</v>
      </c>
      <c r="O21" s="22">
        <v>0</v>
      </c>
      <c r="P21" s="22">
        <v>0</v>
      </c>
      <c r="Q21" s="22">
        <v>0</v>
      </c>
      <c r="R21" s="22">
        <v>4988427</v>
      </c>
      <c r="S21" s="22">
        <v>0</v>
      </c>
      <c r="T21" s="22">
        <v>172127</v>
      </c>
      <c r="U21" s="22">
        <v>13885405</v>
      </c>
      <c r="V21" s="22">
        <v>0</v>
      </c>
      <c r="W21" s="22">
        <v>0</v>
      </c>
      <c r="X21" s="22">
        <v>6096569</v>
      </c>
      <c r="Y21" s="22">
        <v>860999</v>
      </c>
      <c r="Z21" s="22">
        <v>813703</v>
      </c>
      <c r="AA21" s="22">
        <v>28935832</v>
      </c>
      <c r="AB21" s="22">
        <v>0</v>
      </c>
      <c r="AC21" s="22">
        <v>0</v>
      </c>
      <c r="AD21" s="22">
        <v>36707103</v>
      </c>
      <c r="AE21" s="22">
        <v>-22821698</v>
      </c>
      <c r="AF21" s="22">
        <v>134322780</v>
      </c>
      <c r="AG21" s="22">
        <v>606790</v>
      </c>
      <c r="AH21" s="22">
        <v>98080</v>
      </c>
      <c r="AI21" s="22">
        <v>0</v>
      </c>
      <c r="AJ21" s="22">
        <v>135027650</v>
      </c>
      <c r="AK21" s="22">
        <v>112205952</v>
      </c>
    </row>
    <row r="22" spans="1:37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4939469</v>
      </c>
      <c r="F22" s="22">
        <v>294851</v>
      </c>
      <c r="G22" s="22">
        <v>168213</v>
      </c>
      <c r="H22" s="22">
        <v>-44262</v>
      </c>
      <c r="I22" s="22">
        <v>0</v>
      </c>
      <c r="J22" s="22">
        <v>0</v>
      </c>
      <c r="K22" s="22">
        <v>2186245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7544516</v>
      </c>
      <c r="V22" s="22">
        <v>0</v>
      </c>
      <c r="W22" s="22">
        <v>0</v>
      </c>
      <c r="X22" s="22">
        <v>913640</v>
      </c>
      <c r="Y22" s="22">
        <v>0</v>
      </c>
      <c r="Z22" s="22">
        <v>5223833</v>
      </c>
      <c r="AA22" s="22">
        <v>132447</v>
      </c>
      <c r="AB22" s="22">
        <v>0</v>
      </c>
      <c r="AC22" s="22">
        <v>388615</v>
      </c>
      <c r="AD22" s="22">
        <v>6658535</v>
      </c>
      <c r="AE22" s="22">
        <v>885981</v>
      </c>
      <c r="AF22" s="22">
        <v>94354977</v>
      </c>
      <c r="AG22" s="22">
        <v>414230</v>
      </c>
      <c r="AH22" s="22">
        <v>77851</v>
      </c>
      <c r="AI22" s="22">
        <v>0</v>
      </c>
      <c r="AJ22" s="22">
        <v>94847058</v>
      </c>
      <c r="AK22" s="22">
        <v>95733039</v>
      </c>
    </row>
    <row r="23" spans="1:37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9201021</v>
      </c>
      <c r="F23" s="22">
        <v>32649</v>
      </c>
      <c r="G23" s="22">
        <v>116940</v>
      </c>
      <c r="H23" s="22">
        <v>0</v>
      </c>
      <c r="I23" s="22">
        <v>102547</v>
      </c>
      <c r="J23" s="22">
        <v>0</v>
      </c>
      <c r="K23" s="22">
        <v>1185626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295000</v>
      </c>
      <c r="T23" s="22">
        <v>73225</v>
      </c>
      <c r="U23" s="22">
        <v>11007008</v>
      </c>
      <c r="V23" s="22">
        <v>0</v>
      </c>
      <c r="W23" s="22">
        <v>0</v>
      </c>
      <c r="X23" s="22">
        <v>2406765</v>
      </c>
      <c r="Y23" s="22">
        <v>172855</v>
      </c>
      <c r="Z23" s="22">
        <v>2670263</v>
      </c>
      <c r="AA23" s="22">
        <v>4001616</v>
      </c>
      <c r="AB23" s="22">
        <v>0</v>
      </c>
      <c r="AC23" s="22">
        <v>0</v>
      </c>
      <c r="AD23" s="22">
        <v>9251499</v>
      </c>
      <c r="AE23" s="22">
        <v>1755509</v>
      </c>
      <c r="AF23" s="22">
        <v>58114900</v>
      </c>
      <c r="AG23" s="22">
        <v>42589</v>
      </c>
      <c r="AH23" s="22">
        <v>182276</v>
      </c>
      <c r="AI23" s="22">
        <v>0</v>
      </c>
      <c r="AJ23" s="22">
        <v>58339765</v>
      </c>
      <c r="AK23" s="22">
        <v>60095274</v>
      </c>
    </row>
    <row r="24" spans="1:37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18470139</v>
      </c>
      <c r="F24" s="22">
        <v>1878026</v>
      </c>
      <c r="G24" s="22">
        <v>1624898</v>
      </c>
      <c r="H24" s="22">
        <v>-2691387</v>
      </c>
      <c r="I24" s="22">
        <v>2906657</v>
      </c>
      <c r="J24" s="22">
        <v>0</v>
      </c>
      <c r="K24" s="22">
        <v>1115790</v>
      </c>
      <c r="L24" s="22">
        <v>0</v>
      </c>
      <c r="M24" s="22">
        <v>8705</v>
      </c>
      <c r="N24" s="22">
        <v>0</v>
      </c>
      <c r="O24" s="22">
        <v>0</v>
      </c>
      <c r="P24" s="22">
        <v>0</v>
      </c>
      <c r="Q24" s="22">
        <v>0</v>
      </c>
      <c r="R24" s="22">
        <v>11513070</v>
      </c>
      <c r="S24" s="22">
        <v>0</v>
      </c>
      <c r="T24" s="22">
        <v>0</v>
      </c>
      <c r="U24" s="22">
        <v>34825898</v>
      </c>
      <c r="V24" s="22">
        <v>0</v>
      </c>
      <c r="W24" s="22">
        <v>0</v>
      </c>
      <c r="X24" s="22">
        <v>5505820</v>
      </c>
      <c r="Y24" s="22">
        <v>514961</v>
      </c>
      <c r="Z24" s="22">
        <v>793457</v>
      </c>
      <c r="AA24" s="22">
        <v>16235802</v>
      </c>
      <c r="AB24" s="22">
        <v>0</v>
      </c>
      <c r="AC24" s="22">
        <v>0</v>
      </c>
      <c r="AD24" s="22">
        <v>23050040</v>
      </c>
      <c r="AE24" s="22">
        <v>11775858</v>
      </c>
      <c r="AF24" s="22">
        <v>186458708</v>
      </c>
      <c r="AG24" s="22">
        <v>2619015</v>
      </c>
      <c r="AH24" s="22">
        <v>359705</v>
      </c>
      <c r="AI24" s="22">
        <v>0</v>
      </c>
      <c r="AJ24" s="22">
        <v>189437428</v>
      </c>
      <c r="AK24" s="22">
        <v>201213286</v>
      </c>
    </row>
    <row r="25" spans="1:37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4213857</v>
      </c>
      <c r="F25" s="22">
        <v>4234079</v>
      </c>
      <c r="G25" s="22">
        <v>592637</v>
      </c>
      <c r="H25" s="22">
        <v>0</v>
      </c>
      <c r="I25" s="22">
        <v>13613760</v>
      </c>
      <c r="J25" s="22">
        <v>0</v>
      </c>
      <c r="K25" s="22">
        <v>20901566</v>
      </c>
      <c r="L25" s="22">
        <v>0</v>
      </c>
      <c r="M25" s="22">
        <v>2632484</v>
      </c>
      <c r="N25" s="22">
        <v>0</v>
      </c>
      <c r="O25" s="22">
        <v>0</v>
      </c>
      <c r="P25" s="22">
        <v>87765227</v>
      </c>
      <c r="Q25" s="22">
        <v>0</v>
      </c>
      <c r="R25" s="22">
        <v>203528030</v>
      </c>
      <c r="S25" s="22">
        <v>0</v>
      </c>
      <c r="T25" s="22">
        <v>0</v>
      </c>
      <c r="U25" s="22">
        <v>337481640</v>
      </c>
      <c r="V25" s="22">
        <v>0</v>
      </c>
      <c r="W25" s="22">
        <v>4624583</v>
      </c>
      <c r="X25" s="22">
        <v>40152099</v>
      </c>
      <c r="Y25" s="22">
        <v>18638549</v>
      </c>
      <c r="Z25" s="22">
        <v>64088234</v>
      </c>
      <c r="AA25" s="22">
        <v>156653521</v>
      </c>
      <c r="AB25" s="22">
        <v>0</v>
      </c>
      <c r="AC25" s="22">
        <v>0</v>
      </c>
      <c r="AD25" s="22">
        <v>284156986</v>
      </c>
      <c r="AE25" s="22">
        <v>53324654</v>
      </c>
      <c r="AF25" s="22">
        <v>1767590758</v>
      </c>
      <c r="AG25" s="22">
        <v>974674</v>
      </c>
      <c r="AH25" s="22">
        <v>2737506</v>
      </c>
      <c r="AI25" s="22">
        <v>0</v>
      </c>
      <c r="AJ25" s="22">
        <v>1771302938</v>
      </c>
      <c r="AK25" s="22">
        <v>1824627592</v>
      </c>
    </row>
    <row r="26" spans="1:37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236509035</v>
      </c>
      <c r="F26" s="22">
        <v>4285923</v>
      </c>
      <c r="G26" s="22">
        <v>1217629</v>
      </c>
      <c r="H26" s="22">
        <v>-121622</v>
      </c>
      <c r="I26" s="22">
        <v>7287911</v>
      </c>
      <c r="J26" s="22">
        <v>0</v>
      </c>
      <c r="K26" s="22">
        <v>34953913</v>
      </c>
      <c r="L26" s="22">
        <v>0</v>
      </c>
      <c r="M26" s="22">
        <v>0</v>
      </c>
      <c r="N26" s="22">
        <v>2418937</v>
      </c>
      <c r="O26" s="22">
        <v>86077847</v>
      </c>
      <c r="P26" s="22">
        <v>108396005</v>
      </c>
      <c r="Q26" s="22">
        <v>10750902</v>
      </c>
      <c r="R26" s="22">
        <v>168061478</v>
      </c>
      <c r="S26" s="22">
        <v>46049</v>
      </c>
      <c r="T26" s="22">
        <v>8113772</v>
      </c>
      <c r="U26" s="22">
        <v>667997779</v>
      </c>
      <c r="V26" s="22">
        <v>0</v>
      </c>
      <c r="W26" s="22">
        <v>591291</v>
      </c>
      <c r="X26" s="22">
        <v>193670796</v>
      </c>
      <c r="Y26" s="22">
        <v>8529507</v>
      </c>
      <c r="Z26" s="22">
        <v>128394895</v>
      </c>
      <c r="AA26" s="22">
        <v>407063107</v>
      </c>
      <c r="AB26" s="22">
        <v>0</v>
      </c>
      <c r="AC26" s="22">
        <v>0</v>
      </c>
      <c r="AD26" s="22">
        <v>738249596</v>
      </c>
      <c r="AE26" s="22">
        <v>-70251817</v>
      </c>
      <c r="AF26" s="22">
        <v>4030487056</v>
      </c>
      <c r="AG26" s="22">
        <v>2925286</v>
      </c>
      <c r="AH26" s="22">
        <v>8603567</v>
      </c>
      <c r="AI26" s="22">
        <v>0</v>
      </c>
      <c r="AJ26" s="22">
        <v>4042015909</v>
      </c>
      <c r="AK26" s="22">
        <v>3971764092</v>
      </c>
    </row>
    <row r="27" spans="1:37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2544678</v>
      </c>
      <c r="F27" s="22">
        <v>48371</v>
      </c>
      <c r="G27" s="22">
        <v>34452</v>
      </c>
      <c r="H27" s="22">
        <v>-37599</v>
      </c>
      <c r="I27" s="22">
        <v>6912</v>
      </c>
      <c r="J27" s="22">
        <v>0</v>
      </c>
      <c r="K27" s="22">
        <v>486400</v>
      </c>
      <c r="L27" s="22">
        <v>0</v>
      </c>
      <c r="M27" s="22">
        <v>270728</v>
      </c>
      <c r="N27" s="22">
        <v>0</v>
      </c>
      <c r="O27" s="22">
        <v>0</v>
      </c>
      <c r="P27" s="22">
        <v>0</v>
      </c>
      <c r="Q27" s="22">
        <v>0</v>
      </c>
      <c r="R27" s="22">
        <v>6307</v>
      </c>
      <c r="S27" s="22">
        <v>0</v>
      </c>
      <c r="T27" s="22">
        <v>0</v>
      </c>
      <c r="U27" s="22">
        <v>3360249</v>
      </c>
      <c r="V27" s="22">
        <v>0</v>
      </c>
      <c r="W27" s="22">
        <v>0</v>
      </c>
      <c r="X27" s="22">
        <v>104504</v>
      </c>
      <c r="Y27" s="22">
        <v>0</v>
      </c>
      <c r="Z27" s="22">
        <v>466735</v>
      </c>
      <c r="AA27" s="22">
        <v>367380</v>
      </c>
      <c r="AB27" s="22">
        <v>0</v>
      </c>
      <c r="AC27" s="22">
        <v>0</v>
      </c>
      <c r="AD27" s="22">
        <v>938619</v>
      </c>
      <c r="AE27" s="22">
        <v>2421630</v>
      </c>
      <c r="AF27" s="22">
        <v>8873272</v>
      </c>
      <c r="AG27" s="22">
        <v>226900</v>
      </c>
      <c r="AH27" s="22">
        <v>55532</v>
      </c>
      <c r="AI27" s="22">
        <v>0</v>
      </c>
      <c r="AJ27" s="22">
        <v>9155704</v>
      </c>
      <c r="AK27" s="22">
        <v>11577334</v>
      </c>
    </row>
    <row r="28" spans="1:37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21973693</v>
      </c>
      <c r="F28" s="22">
        <v>594366</v>
      </c>
      <c r="G28" s="22">
        <v>309797</v>
      </c>
      <c r="H28" s="22">
        <v>-247100</v>
      </c>
      <c r="I28" s="22">
        <v>219392</v>
      </c>
      <c r="J28" s="22">
        <v>6225890</v>
      </c>
      <c r="K28" s="22">
        <v>555419</v>
      </c>
      <c r="L28" s="22">
        <v>0</v>
      </c>
      <c r="M28" s="22">
        <v>132887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29764344</v>
      </c>
      <c r="V28" s="22">
        <v>0</v>
      </c>
      <c r="W28" s="22">
        <v>0</v>
      </c>
      <c r="X28" s="22">
        <v>6239180</v>
      </c>
      <c r="Y28" s="22">
        <v>333551</v>
      </c>
      <c r="Z28" s="22">
        <v>2821960</v>
      </c>
      <c r="AA28" s="22">
        <v>6163030</v>
      </c>
      <c r="AB28" s="22">
        <v>0</v>
      </c>
      <c r="AC28" s="22">
        <v>0</v>
      </c>
      <c r="AD28" s="22">
        <v>15557721</v>
      </c>
      <c r="AE28" s="22">
        <v>14206623</v>
      </c>
      <c r="AF28" s="22">
        <v>83089510</v>
      </c>
      <c r="AG28" s="22">
        <v>8428640</v>
      </c>
      <c r="AH28" s="22">
        <v>229236</v>
      </c>
      <c r="AI28" s="22">
        <v>0</v>
      </c>
      <c r="AJ28" s="22">
        <v>91747386</v>
      </c>
      <c r="AK28" s="22">
        <v>105954009</v>
      </c>
    </row>
    <row r="29" spans="1:37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14655707</v>
      </c>
      <c r="F29" s="22">
        <v>473878</v>
      </c>
      <c r="G29" s="22">
        <v>300520</v>
      </c>
      <c r="H29" s="22">
        <v>-339818</v>
      </c>
      <c r="I29" s="22">
        <v>257873</v>
      </c>
      <c r="J29" s="22">
        <v>60417</v>
      </c>
      <c r="K29" s="22">
        <v>120699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180</v>
      </c>
      <c r="S29" s="22">
        <v>0</v>
      </c>
      <c r="T29" s="22">
        <v>0</v>
      </c>
      <c r="U29" s="22">
        <v>15529456</v>
      </c>
      <c r="V29" s="22">
        <v>0</v>
      </c>
      <c r="W29" s="22">
        <v>370954</v>
      </c>
      <c r="X29" s="22">
        <v>282641</v>
      </c>
      <c r="Y29" s="22">
        <v>139200</v>
      </c>
      <c r="Z29" s="22">
        <v>2436398</v>
      </c>
      <c r="AA29" s="22">
        <v>0</v>
      </c>
      <c r="AB29" s="22">
        <v>66605</v>
      </c>
      <c r="AC29" s="22">
        <v>152125</v>
      </c>
      <c r="AD29" s="22">
        <v>3447923</v>
      </c>
      <c r="AE29" s="22">
        <v>12081533</v>
      </c>
      <c r="AF29" s="22">
        <v>49885886</v>
      </c>
      <c r="AG29" s="22">
        <v>1403837</v>
      </c>
      <c r="AH29" s="22">
        <v>102333</v>
      </c>
      <c r="AI29" s="22">
        <v>0</v>
      </c>
      <c r="AJ29" s="22">
        <v>51392056</v>
      </c>
      <c r="AK29" s="22">
        <v>63473589</v>
      </c>
    </row>
    <row r="30" spans="1:37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17885952</v>
      </c>
      <c r="F30" s="22">
        <v>238100</v>
      </c>
      <c r="G30" s="22">
        <v>274946</v>
      </c>
      <c r="H30" s="22">
        <v>-203400</v>
      </c>
      <c r="I30" s="22">
        <v>201008</v>
      </c>
      <c r="J30" s="22">
        <v>0</v>
      </c>
      <c r="K30" s="22">
        <v>81750</v>
      </c>
      <c r="L30" s="22">
        <v>3492983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100</v>
      </c>
      <c r="U30" s="22">
        <v>21971439</v>
      </c>
      <c r="V30" s="22">
        <v>0</v>
      </c>
      <c r="W30" s="22">
        <v>450707</v>
      </c>
      <c r="X30" s="22">
        <v>1688748</v>
      </c>
      <c r="Y30" s="22">
        <v>60200</v>
      </c>
      <c r="Z30" s="22">
        <v>673815</v>
      </c>
      <c r="AA30" s="22">
        <v>3492983</v>
      </c>
      <c r="AB30" s="22">
        <v>0</v>
      </c>
      <c r="AC30" s="22">
        <v>600000</v>
      </c>
      <c r="AD30" s="22">
        <v>6966453</v>
      </c>
      <c r="AE30" s="22">
        <v>15004986</v>
      </c>
      <c r="AF30" s="22">
        <v>42086262</v>
      </c>
      <c r="AG30" s="22">
        <v>2652319</v>
      </c>
      <c r="AH30" s="22">
        <v>131978</v>
      </c>
      <c r="AI30" s="22">
        <v>2491911</v>
      </c>
      <c r="AJ30" s="22">
        <v>47362470</v>
      </c>
      <c r="AK30" s="22">
        <v>62367456</v>
      </c>
    </row>
    <row r="31" spans="1:37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40683159</v>
      </c>
      <c r="F31" s="22">
        <v>484534</v>
      </c>
      <c r="G31" s="22">
        <v>274673</v>
      </c>
      <c r="H31" s="22">
        <v>-415291</v>
      </c>
      <c r="I31" s="22">
        <v>1568360</v>
      </c>
      <c r="J31" s="22">
        <v>512290</v>
      </c>
      <c r="K31" s="22">
        <v>518918</v>
      </c>
      <c r="L31" s="22">
        <v>0</v>
      </c>
      <c r="M31" s="22">
        <v>214025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43840668</v>
      </c>
      <c r="V31" s="22">
        <v>0</v>
      </c>
      <c r="W31" s="22">
        <v>278353</v>
      </c>
      <c r="X31" s="22">
        <v>2180459</v>
      </c>
      <c r="Y31" s="22">
        <v>114830</v>
      </c>
      <c r="Z31" s="22">
        <v>1061516</v>
      </c>
      <c r="AA31" s="22">
        <v>5403275</v>
      </c>
      <c r="AB31" s="22">
        <v>0</v>
      </c>
      <c r="AC31" s="22">
        <v>0</v>
      </c>
      <c r="AD31" s="22">
        <v>9038433</v>
      </c>
      <c r="AE31" s="22">
        <v>34802235</v>
      </c>
      <c r="AF31" s="22">
        <v>280196406</v>
      </c>
      <c r="AG31" s="22">
        <v>2299468</v>
      </c>
      <c r="AH31" s="22">
        <v>145713</v>
      </c>
      <c r="AI31" s="22">
        <v>0</v>
      </c>
      <c r="AJ31" s="22">
        <v>282641587</v>
      </c>
      <c r="AK31" s="22">
        <v>317443822</v>
      </c>
    </row>
    <row r="32" spans="1:37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7231187</v>
      </c>
      <c r="F32" s="22">
        <v>184915</v>
      </c>
      <c r="G32" s="22">
        <v>65644</v>
      </c>
      <c r="H32" s="22">
        <v>0</v>
      </c>
      <c r="I32" s="22">
        <v>39226</v>
      </c>
      <c r="J32" s="22">
        <v>1137425</v>
      </c>
      <c r="K32" s="22">
        <v>4259639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4047594</v>
      </c>
      <c r="S32" s="22">
        <v>0</v>
      </c>
      <c r="T32" s="22">
        <v>0</v>
      </c>
      <c r="U32" s="22">
        <v>16965630</v>
      </c>
      <c r="V32" s="22">
        <v>0</v>
      </c>
      <c r="W32" s="22">
        <v>0</v>
      </c>
      <c r="X32" s="22">
        <v>466477</v>
      </c>
      <c r="Y32" s="22">
        <v>0</v>
      </c>
      <c r="Z32" s="22">
        <v>6892470</v>
      </c>
      <c r="AA32" s="22">
        <v>4067418</v>
      </c>
      <c r="AB32" s="22">
        <v>93000</v>
      </c>
      <c r="AC32" s="22">
        <v>0</v>
      </c>
      <c r="AD32" s="22">
        <v>11519365</v>
      </c>
      <c r="AE32" s="22">
        <v>5446265</v>
      </c>
      <c r="AF32" s="22">
        <v>76602764</v>
      </c>
      <c r="AG32" s="22">
        <v>118799</v>
      </c>
      <c r="AH32" s="22">
        <v>83324</v>
      </c>
      <c r="AI32" s="22">
        <v>0</v>
      </c>
      <c r="AJ32" s="22">
        <v>76804887</v>
      </c>
      <c r="AK32" s="22">
        <v>82251152</v>
      </c>
    </row>
    <row r="33" spans="1:37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6763862</v>
      </c>
      <c r="F33" s="22">
        <v>135070</v>
      </c>
      <c r="G33" s="22">
        <v>246121</v>
      </c>
      <c r="H33" s="22">
        <v>-218916</v>
      </c>
      <c r="I33" s="22">
        <v>134430</v>
      </c>
      <c r="J33" s="22">
        <v>0</v>
      </c>
      <c r="K33" s="22">
        <v>196103</v>
      </c>
      <c r="L33" s="22">
        <v>0</v>
      </c>
      <c r="M33" s="22">
        <v>6684</v>
      </c>
      <c r="N33" s="22">
        <v>0</v>
      </c>
      <c r="O33" s="22">
        <v>0</v>
      </c>
      <c r="P33" s="22">
        <v>3025353</v>
      </c>
      <c r="Q33" s="22">
        <v>0</v>
      </c>
      <c r="R33" s="22">
        <v>10634718</v>
      </c>
      <c r="S33" s="22">
        <v>0</v>
      </c>
      <c r="T33" s="22">
        <v>0</v>
      </c>
      <c r="U33" s="22">
        <v>20923425</v>
      </c>
      <c r="V33" s="22">
        <v>0</v>
      </c>
      <c r="W33" s="22">
        <v>46575</v>
      </c>
      <c r="X33" s="22">
        <v>346432</v>
      </c>
      <c r="Y33" s="22">
        <v>34675</v>
      </c>
      <c r="Z33" s="22">
        <v>161535</v>
      </c>
      <c r="AA33" s="22">
        <v>0</v>
      </c>
      <c r="AB33" s="22">
        <v>97456</v>
      </c>
      <c r="AC33" s="22">
        <v>100000</v>
      </c>
      <c r="AD33" s="22">
        <v>786673</v>
      </c>
      <c r="AE33" s="22">
        <v>20136752</v>
      </c>
      <c r="AF33" s="22">
        <v>39310488</v>
      </c>
      <c r="AG33" s="22">
        <v>2378999</v>
      </c>
      <c r="AH33" s="22">
        <v>86303</v>
      </c>
      <c r="AI33" s="22">
        <v>0</v>
      </c>
      <c r="AJ33" s="22">
        <v>41775790</v>
      </c>
      <c r="AK33" s="22">
        <v>61912542</v>
      </c>
    </row>
    <row r="34" spans="1:37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57277288</v>
      </c>
      <c r="F34" s="22">
        <v>1225022</v>
      </c>
      <c r="G34" s="22">
        <v>557977</v>
      </c>
      <c r="H34" s="22">
        <v>-820040</v>
      </c>
      <c r="I34" s="22">
        <v>3936654</v>
      </c>
      <c r="J34" s="22">
        <v>0</v>
      </c>
      <c r="K34" s="22">
        <v>1163479</v>
      </c>
      <c r="L34" s="22">
        <v>669009</v>
      </c>
      <c r="M34" s="22">
        <v>345090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35077</v>
      </c>
      <c r="T34" s="22">
        <v>15237</v>
      </c>
      <c r="U34" s="22">
        <v>64404793</v>
      </c>
      <c r="V34" s="22">
        <v>0</v>
      </c>
      <c r="W34" s="22">
        <v>330460</v>
      </c>
      <c r="X34" s="22">
        <v>3708836</v>
      </c>
      <c r="Y34" s="22">
        <v>1587977</v>
      </c>
      <c r="Z34" s="22">
        <v>130444</v>
      </c>
      <c r="AA34" s="22">
        <v>819030</v>
      </c>
      <c r="AB34" s="22">
        <v>225914</v>
      </c>
      <c r="AC34" s="22">
        <v>1969161</v>
      </c>
      <c r="AD34" s="22">
        <v>8771822</v>
      </c>
      <c r="AE34" s="22">
        <v>55632971</v>
      </c>
      <c r="AF34" s="22">
        <v>220604199</v>
      </c>
      <c r="AG34" s="22">
        <v>20118207</v>
      </c>
      <c r="AH34" s="22">
        <v>554449</v>
      </c>
      <c r="AI34" s="22">
        <v>0</v>
      </c>
      <c r="AJ34" s="22">
        <v>241276855</v>
      </c>
      <c r="AK34" s="22">
        <v>296909826</v>
      </c>
    </row>
    <row r="35" spans="1:37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29265979</v>
      </c>
      <c r="F35" s="22">
        <v>560943</v>
      </c>
      <c r="G35" s="22">
        <v>125920</v>
      </c>
      <c r="H35" s="22">
        <v>-326756</v>
      </c>
      <c r="I35" s="22">
        <v>125537</v>
      </c>
      <c r="J35" s="22">
        <v>0</v>
      </c>
      <c r="K35" s="22">
        <v>724280</v>
      </c>
      <c r="L35" s="22">
        <v>0</v>
      </c>
      <c r="M35" s="22">
        <v>14870</v>
      </c>
      <c r="N35" s="22">
        <v>0</v>
      </c>
      <c r="O35" s="22">
        <v>0</v>
      </c>
      <c r="P35" s="22">
        <v>0</v>
      </c>
      <c r="Q35" s="22">
        <v>0</v>
      </c>
      <c r="R35" s="22">
        <v>14393953</v>
      </c>
      <c r="S35" s="22">
        <v>0</v>
      </c>
      <c r="T35" s="22">
        <v>0</v>
      </c>
      <c r="U35" s="22">
        <v>44884726</v>
      </c>
      <c r="V35" s="22">
        <v>0</v>
      </c>
      <c r="W35" s="22">
        <v>1526750</v>
      </c>
      <c r="X35" s="22">
        <v>2163945</v>
      </c>
      <c r="Y35" s="22">
        <v>337753</v>
      </c>
      <c r="Z35" s="22">
        <v>3581924</v>
      </c>
      <c r="AA35" s="22">
        <v>2910048</v>
      </c>
      <c r="AB35" s="22">
        <v>0</v>
      </c>
      <c r="AC35" s="22">
        <v>632500</v>
      </c>
      <c r="AD35" s="22">
        <v>11152920</v>
      </c>
      <c r="AE35" s="22">
        <v>33731806</v>
      </c>
      <c r="AF35" s="22">
        <v>174015030</v>
      </c>
      <c r="AG35" s="22">
        <v>3352035</v>
      </c>
      <c r="AH35" s="22">
        <v>220877</v>
      </c>
      <c r="AI35" s="22">
        <v>0</v>
      </c>
      <c r="AJ35" s="22">
        <v>177587942</v>
      </c>
      <c r="AK35" s="22">
        <v>211319748</v>
      </c>
    </row>
    <row r="36" spans="1:37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5185889</v>
      </c>
      <c r="F36" s="22">
        <v>686279</v>
      </c>
      <c r="G36" s="22">
        <v>83723</v>
      </c>
      <c r="H36" s="22">
        <v>-87909</v>
      </c>
      <c r="I36" s="22">
        <v>0</v>
      </c>
      <c r="J36" s="22">
        <v>0</v>
      </c>
      <c r="K36" s="22">
        <v>888117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18808488</v>
      </c>
      <c r="S36" s="22">
        <v>0</v>
      </c>
      <c r="T36" s="22">
        <v>1933542</v>
      </c>
      <c r="U36" s="22">
        <v>27498129</v>
      </c>
      <c r="V36" s="22">
        <v>0</v>
      </c>
      <c r="W36" s="22">
        <v>0</v>
      </c>
      <c r="X36" s="22">
        <v>883859</v>
      </c>
      <c r="Y36" s="22">
        <v>112584</v>
      </c>
      <c r="Z36" s="22">
        <v>4441825</v>
      </c>
      <c r="AA36" s="22">
        <v>7255377</v>
      </c>
      <c r="AB36" s="22">
        <v>8748901</v>
      </c>
      <c r="AC36" s="22">
        <v>0</v>
      </c>
      <c r="AD36" s="22">
        <v>21442546</v>
      </c>
      <c r="AE36" s="22">
        <v>6055583</v>
      </c>
      <c r="AF36" s="22">
        <v>64457187</v>
      </c>
      <c r="AG36" s="22">
        <v>1876014</v>
      </c>
      <c r="AH36" s="22">
        <v>210449</v>
      </c>
      <c r="AI36" s="22">
        <v>0</v>
      </c>
      <c r="AJ36" s="22">
        <v>66543650</v>
      </c>
      <c r="AK36" s="22">
        <v>72599233</v>
      </c>
    </row>
    <row r="37" spans="1:37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8319725</v>
      </c>
      <c r="F37" s="22">
        <v>186906</v>
      </c>
      <c r="G37" s="22">
        <v>51495</v>
      </c>
      <c r="H37" s="22">
        <v>0</v>
      </c>
      <c r="I37" s="22">
        <v>0</v>
      </c>
      <c r="J37" s="22">
        <v>0</v>
      </c>
      <c r="K37" s="22">
        <v>925902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2593084</v>
      </c>
      <c r="S37" s="22">
        <v>0</v>
      </c>
      <c r="T37" s="22">
        <v>0</v>
      </c>
      <c r="U37" s="22">
        <v>12077112</v>
      </c>
      <c r="V37" s="22">
        <v>0</v>
      </c>
      <c r="W37" s="22">
        <v>0</v>
      </c>
      <c r="X37" s="22">
        <v>339954</v>
      </c>
      <c r="Y37" s="22">
        <v>0</v>
      </c>
      <c r="Z37" s="22">
        <v>1680067</v>
      </c>
      <c r="AA37" s="22">
        <v>0</v>
      </c>
      <c r="AB37" s="22">
        <v>141506</v>
      </c>
      <c r="AC37" s="22">
        <v>99000</v>
      </c>
      <c r="AD37" s="22">
        <v>2260527</v>
      </c>
      <c r="AE37" s="22">
        <v>9816585</v>
      </c>
      <c r="AF37" s="22">
        <v>34832310</v>
      </c>
      <c r="AG37" s="22">
        <v>906558</v>
      </c>
      <c r="AH37" s="22">
        <v>107876</v>
      </c>
      <c r="AI37" s="22">
        <v>0</v>
      </c>
      <c r="AJ37" s="22">
        <v>35846744</v>
      </c>
      <c r="AK37" s="22">
        <v>45663329</v>
      </c>
    </row>
    <row r="38" spans="1:37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17626196</v>
      </c>
      <c r="F38" s="22">
        <v>944886</v>
      </c>
      <c r="G38" s="22">
        <v>810899</v>
      </c>
      <c r="H38" s="22">
        <v>-1130759</v>
      </c>
      <c r="I38" s="22">
        <v>63722</v>
      </c>
      <c r="J38" s="22">
        <v>1338558</v>
      </c>
      <c r="K38" s="22">
        <v>226286</v>
      </c>
      <c r="L38" s="22">
        <v>0</v>
      </c>
      <c r="M38" s="22">
        <v>957167</v>
      </c>
      <c r="N38" s="22">
        <v>0</v>
      </c>
      <c r="O38" s="22">
        <v>0</v>
      </c>
      <c r="P38" s="22">
        <v>0</v>
      </c>
      <c r="Q38" s="22">
        <v>0</v>
      </c>
      <c r="R38" s="22">
        <v>26071289</v>
      </c>
      <c r="S38" s="22">
        <v>0</v>
      </c>
      <c r="T38" s="22">
        <v>0</v>
      </c>
      <c r="U38" s="22">
        <v>46908244</v>
      </c>
      <c r="V38" s="22">
        <v>0</v>
      </c>
      <c r="W38" s="22">
        <v>0</v>
      </c>
      <c r="X38" s="22">
        <v>2142003</v>
      </c>
      <c r="Y38" s="22">
        <v>0</v>
      </c>
      <c r="Z38" s="22">
        <v>32475</v>
      </c>
      <c r="AA38" s="22">
        <v>1717667</v>
      </c>
      <c r="AB38" s="22">
        <v>171254</v>
      </c>
      <c r="AC38" s="22">
        <v>508880</v>
      </c>
      <c r="AD38" s="22">
        <v>4572279</v>
      </c>
      <c r="AE38" s="22">
        <v>42335965</v>
      </c>
      <c r="AF38" s="22">
        <v>68643264</v>
      </c>
      <c r="AG38" s="22">
        <v>3086014</v>
      </c>
      <c r="AH38" s="22">
        <v>93276</v>
      </c>
      <c r="AI38" s="22">
        <v>0</v>
      </c>
      <c r="AJ38" s="22">
        <v>71822554</v>
      </c>
      <c r="AK38" s="22">
        <v>114158519</v>
      </c>
    </row>
    <row r="39" spans="1:37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69807899</v>
      </c>
      <c r="F39" s="22">
        <v>565776</v>
      </c>
      <c r="G39" s="22">
        <v>179944</v>
      </c>
      <c r="H39" s="22">
        <v>-206612</v>
      </c>
      <c r="I39" s="22">
        <v>641069</v>
      </c>
      <c r="J39" s="22">
        <v>0</v>
      </c>
      <c r="K39" s="22">
        <v>1926083</v>
      </c>
      <c r="L39" s="22">
        <v>0</v>
      </c>
      <c r="M39" s="22">
        <v>2409046</v>
      </c>
      <c r="N39" s="22">
        <v>0</v>
      </c>
      <c r="O39" s="22">
        <v>0</v>
      </c>
      <c r="P39" s="22">
        <v>70</v>
      </c>
      <c r="Q39" s="22">
        <v>0</v>
      </c>
      <c r="R39" s="22">
        <v>230154</v>
      </c>
      <c r="S39" s="22">
        <v>0</v>
      </c>
      <c r="T39" s="22">
        <v>0</v>
      </c>
      <c r="U39" s="22">
        <v>75553429</v>
      </c>
      <c r="V39" s="22">
        <v>0</v>
      </c>
      <c r="W39" s="22">
        <v>0</v>
      </c>
      <c r="X39" s="22">
        <v>8644104</v>
      </c>
      <c r="Y39" s="22">
        <v>25800</v>
      </c>
      <c r="Z39" s="22">
        <v>840465</v>
      </c>
      <c r="AA39" s="22">
        <v>3570700</v>
      </c>
      <c r="AB39" s="22">
        <v>0</v>
      </c>
      <c r="AC39" s="22">
        <v>0</v>
      </c>
      <c r="AD39" s="22">
        <v>13081069</v>
      </c>
      <c r="AE39" s="22">
        <v>62472360</v>
      </c>
      <c r="AF39" s="22">
        <v>357224178</v>
      </c>
      <c r="AG39" s="22">
        <v>4070967</v>
      </c>
      <c r="AH39" s="22">
        <v>494247</v>
      </c>
      <c r="AI39" s="22">
        <v>0</v>
      </c>
      <c r="AJ39" s="22">
        <v>361789392</v>
      </c>
      <c r="AK39" s="22">
        <v>424261752</v>
      </c>
    </row>
    <row r="40" spans="1:37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46086965</v>
      </c>
      <c r="F40" s="22">
        <v>461248</v>
      </c>
      <c r="G40" s="22">
        <v>156777</v>
      </c>
      <c r="H40" s="22">
        <v>0</v>
      </c>
      <c r="I40" s="22">
        <v>0</v>
      </c>
      <c r="J40" s="22">
        <v>0</v>
      </c>
      <c r="K40" s="22">
        <v>6654722</v>
      </c>
      <c r="L40" s="22">
        <v>4852429</v>
      </c>
      <c r="M40" s="22">
        <v>0</v>
      </c>
      <c r="N40" s="22">
        <v>0</v>
      </c>
      <c r="O40" s="22">
        <v>1518608</v>
      </c>
      <c r="P40" s="22">
        <v>23527000</v>
      </c>
      <c r="Q40" s="22">
        <v>0</v>
      </c>
      <c r="R40" s="22">
        <v>7188000</v>
      </c>
      <c r="S40" s="22">
        <v>0</v>
      </c>
      <c r="T40" s="22">
        <v>0</v>
      </c>
      <c r="U40" s="22">
        <v>90445749</v>
      </c>
      <c r="V40" s="22">
        <v>0</v>
      </c>
      <c r="W40" s="22">
        <v>0</v>
      </c>
      <c r="X40" s="22">
        <v>2194717</v>
      </c>
      <c r="Y40" s="22">
        <v>0</v>
      </c>
      <c r="Z40" s="22">
        <v>1370772</v>
      </c>
      <c r="AA40" s="22">
        <v>11346902</v>
      </c>
      <c r="AB40" s="22">
        <v>0</v>
      </c>
      <c r="AC40" s="22">
        <v>0</v>
      </c>
      <c r="AD40" s="22">
        <v>14912391</v>
      </c>
      <c r="AE40" s="22">
        <v>75533358</v>
      </c>
      <c r="AF40" s="22">
        <v>150095410</v>
      </c>
      <c r="AG40" s="22">
        <v>1939643</v>
      </c>
      <c r="AH40" s="22">
        <v>305361</v>
      </c>
      <c r="AI40" s="22">
        <v>0</v>
      </c>
      <c r="AJ40" s="22">
        <v>152340414</v>
      </c>
      <c r="AK40" s="22">
        <v>227873772</v>
      </c>
    </row>
    <row r="41" spans="1:37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8704501</v>
      </c>
      <c r="F41" s="22">
        <v>175310</v>
      </c>
      <c r="G41" s="22">
        <v>43543</v>
      </c>
      <c r="H41" s="22">
        <v>0</v>
      </c>
      <c r="I41" s="22">
        <v>0</v>
      </c>
      <c r="J41" s="22">
        <v>0</v>
      </c>
      <c r="K41" s="22">
        <v>253633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40583</v>
      </c>
      <c r="T41" s="22">
        <v>0</v>
      </c>
      <c r="U41" s="22">
        <v>9217570</v>
      </c>
      <c r="V41" s="22">
        <v>0</v>
      </c>
      <c r="W41" s="22">
        <v>0</v>
      </c>
      <c r="X41" s="22">
        <v>246664</v>
      </c>
      <c r="Y41" s="22">
        <v>1400</v>
      </c>
      <c r="Z41" s="22">
        <v>547268</v>
      </c>
      <c r="AA41" s="22">
        <v>0</v>
      </c>
      <c r="AB41" s="22">
        <v>0</v>
      </c>
      <c r="AC41" s="22">
        <v>0</v>
      </c>
      <c r="AD41" s="22">
        <v>795332</v>
      </c>
      <c r="AE41" s="22">
        <v>8422238</v>
      </c>
      <c r="AF41" s="22">
        <v>18806952</v>
      </c>
      <c r="AG41" s="22">
        <v>148428</v>
      </c>
      <c r="AH41" s="22">
        <v>85732</v>
      </c>
      <c r="AI41" s="22">
        <v>0</v>
      </c>
      <c r="AJ41" s="22">
        <v>19041112</v>
      </c>
      <c r="AK41" s="22">
        <v>27463350</v>
      </c>
    </row>
    <row r="42" spans="1:37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30846388</v>
      </c>
      <c r="F42" s="22">
        <v>733329</v>
      </c>
      <c r="G42" s="22">
        <v>236587</v>
      </c>
      <c r="H42" s="22">
        <v>-65000</v>
      </c>
      <c r="I42" s="22">
        <v>3699258</v>
      </c>
      <c r="J42" s="22">
        <v>181272</v>
      </c>
      <c r="K42" s="22">
        <v>246549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464389</v>
      </c>
      <c r="S42" s="22">
        <v>0</v>
      </c>
      <c r="T42" s="22">
        <v>0</v>
      </c>
      <c r="U42" s="22">
        <v>36342772</v>
      </c>
      <c r="V42" s="22">
        <v>0</v>
      </c>
      <c r="W42" s="22">
        <v>0</v>
      </c>
      <c r="X42" s="22">
        <v>1123151</v>
      </c>
      <c r="Y42" s="22">
        <v>201500</v>
      </c>
      <c r="Z42" s="22">
        <v>6382433</v>
      </c>
      <c r="AA42" s="22">
        <v>28947</v>
      </c>
      <c r="AB42" s="22">
        <v>0</v>
      </c>
      <c r="AC42" s="22">
        <v>1071172</v>
      </c>
      <c r="AD42" s="22">
        <v>8807203</v>
      </c>
      <c r="AE42" s="22">
        <v>27535569</v>
      </c>
      <c r="AF42" s="22">
        <v>73849591</v>
      </c>
      <c r="AG42" s="22">
        <v>13553993</v>
      </c>
      <c r="AH42" s="22">
        <v>235271</v>
      </c>
      <c r="AI42" s="22">
        <v>0</v>
      </c>
      <c r="AJ42" s="22">
        <v>87638855</v>
      </c>
      <c r="AK42" s="22">
        <v>115174424</v>
      </c>
    </row>
    <row r="43" spans="1:37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16415954</v>
      </c>
      <c r="F43" s="22">
        <v>3573805</v>
      </c>
      <c r="G43" s="22">
        <v>509630</v>
      </c>
      <c r="H43" s="22">
        <v>0</v>
      </c>
      <c r="I43" s="22">
        <v>7655301</v>
      </c>
      <c r="J43" s="22">
        <v>0</v>
      </c>
      <c r="K43" s="22">
        <v>6786251</v>
      </c>
      <c r="L43" s="22">
        <v>0</v>
      </c>
      <c r="M43" s="22">
        <v>754423</v>
      </c>
      <c r="N43" s="22">
        <v>0</v>
      </c>
      <c r="O43" s="22">
        <v>0</v>
      </c>
      <c r="P43" s="22">
        <v>0</v>
      </c>
      <c r="Q43" s="22">
        <v>0</v>
      </c>
      <c r="R43" s="22">
        <v>12032</v>
      </c>
      <c r="S43" s="22">
        <v>0</v>
      </c>
      <c r="T43" s="22">
        <v>0</v>
      </c>
      <c r="U43" s="22">
        <v>35707396</v>
      </c>
      <c r="V43" s="22">
        <v>0</v>
      </c>
      <c r="W43" s="22">
        <v>0</v>
      </c>
      <c r="X43" s="22">
        <v>5623847</v>
      </c>
      <c r="Y43" s="22">
        <v>3887062</v>
      </c>
      <c r="Z43" s="22">
        <v>11504209</v>
      </c>
      <c r="AA43" s="22">
        <v>17399852</v>
      </c>
      <c r="AB43" s="22">
        <v>0</v>
      </c>
      <c r="AC43" s="22">
        <v>0</v>
      </c>
      <c r="AD43" s="22">
        <v>38414970</v>
      </c>
      <c r="AE43" s="22">
        <v>-2707574</v>
      </c>
      <c r="AF43" s="22">
        <v>222717496</v>
      </c>
      <c r="AG43" s="22">
        <v>3796329</v>
      </c>
      <c r="AH43" s="22">
        <v>326956</v>
      </c>
      <c r="AI43" s="22">
        <v>0</v>
      </c>
      <c r="AJ43" s="22">
        <v>226840781</v>
      </c>
      <c r="AK43" s="22">
        <v>224133207</v>
      </c>
    </row>
    <row r="44" spans="1:37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5588511</v>
      </c>
      <c r="F44" s="22">
        <v>330679</v>
      </c>
      <c r="G44" s="22">
        <v>507805</v>
      </c>
      <c r="H44" s="22">
        <v>-528094</v>
      </c>
      <c r="I44" s="22">
        <v>217352</v>
      </c>
      <c r="J44" s="22">
        <v>281341</v>
      </c>
      <c r="K44" s="22">
        <v>86191</v>
      </c>
      <c r="L44" s="22">
        <v>0</v>
      </c>
      <c r="M44" s="22">
        <v>1500</v>
      </c>
      <c r="N44" s="22">
        <v>0</v>
      </c>
      <c r="O44" s="22">
        <v>0</v>
      </c>
      <c r="P44" s="22">
        <v>0</v>
      </c>
      <c r="Q44" s="22">
        <v>0</v>
      </c>
      <c r="R44" s="22">
        <v>5750070</v>
      </c>
      <c r="S44" s="22">
        <v>0</v>
      </c>
      <c r="T44" s="22">
        <v>0</v>
      </c>
      <c r="U44" s="22">
        <v>12235355</v>
      </c>
      <c r="V44" s="22">
        <v>0</v>
      </c>
      <c r="W44" s="22">
        <v>0</v>
      </c>
      <c r="X44" s="22">
        <v>961806</v>
      </c>
      <c r="Y44" s="22">
        <v>876</v>
      </c>
      <c r="Z44" s="22">
        <v>1458616</v>
      </c>
      <c r="AA44" s="22">
        <v>397542</v>
      </c>
      <c r="AB44" s="22">
        <v>0</v>
      </c>
      <c r="AC44" s="22">
        <v>0</v>
      </c>
      <c r="AD44" s="22">
        <v>2818840</v>
      </c>
      <c r="AE44" s="22">
        <v>9416515</v>
      </c>
      <c r="AF44" s="22">
        <v>71060809</v>
      </c>
      <c r="AG44" s="22">
        <v>1960532</v>
      </c>
      <c r="AH44" s="22">
        <v>476252</v>
      </c>
      <c r="AI44" s="22">
        <v>0</v>
      </c>
      <c r="AJ44" s="22">
        <v>73497593</v>
      </c>
      <c r="AK44" s="22">
        <v>82914108</v>
      </c>
    </row>
    <row r="45" spans="1:37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86955153</v>
      </c>
      <c r="F45" s="22">
        <v>1940956</v>
      </c>
      <c r="G45" s="22">
        <v>678820</v>
      </c>
      <c r="H45" s="22">
        <v>-146703</v>
      </c>
      <c r="I45" s="22">
        <v>347956</v>
      </c>
      <c r="J45" s="22">
        <v>4406312</v>
      </c>
      <c r="K45" s="22">
        <v>6579449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17584097</v>
      </c>
      <c r="R45" s="22">
        <v>0</v>
      </c>
      <c r="S45" s="22">
        <v>50872</v>
      </c>
      <c r="T45" s="22">
        <v>0</v>
      </c>
      <c r="U45" s="22">
        <v>118396912</v>
      </c>
      <c r="V45" s="22">
        <v>1000000</v>
      </c>
      <c r="W45" s="22">
        <v>131540</v>
      </c>
      <c r="X45" s="22">
        <v>6615325</v>
      </c>
      <c r="Y45" s="22">
        <v>3233706</v>
      </c>
      <c r="Z45" s="22">
        <v>1950382</v>
      </c>
      <c r="AA45" s="22">
        <v>38269766</v>
      </c>
      <c r="AB45" s="22">
        <v>209045</v>
      </c>
      <c r="AC45" s="22">
        <v>0</v>
      </c>
      <c r="AD45" s="22">
        <v>51409764</v>
      </c>
      <c r="AE45" s="22">
        <v>66987148</v>
      </c>
      <c r="AF45" s="22">
        <v>403853188</v>
      </c>
      <c r="AG45" s="22">
        <v>798543</v>
      </c>
      <c r="AH45" s="22">
        <v>808174</v>
      </c>
      <c r="AI45" s="22">
        <v>0</v>
      </c>
      <c r="AJ45" s="22">
        <v>405459905</v>
      </c>
      <c r="AK45" s="22">
        <v>472447053</v>
      </c>
    </row>
    <row r="46" spans="1:37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67929223</v>
      </c>
      <c r="F46" s="22">
        <v>1597193</v>
      </c>
      <c r="G46" s="22">
        <v>998374</v>
      </c>
      <c r="H46" s="22">
        <v>-861761</v>
      </c>
      <c r="I46" s="22">
        <v>671253</v>
      </c>
      <c r="J46" s="22">
        <v>784125</v>
      </c>
      <c r="K46" s="22">
        <v>12058154</v>
      </c>
      <c r="L46" s="22">
        <v>0</v>
      </c>
      <c r="M46" s="22">
        <v>0</v>
      </c>
      <c r="N46" s="22">
        <v>0</v>
      </c>
      <c r="O46" s="22">
        <v>0</v>
      </c>
      <c r="P46" s="22">
        <v>13859848</v>
      </c>
      <c r="Q46" s="22">
        <v>0</v>
      </c>
      <c r="R46" s="22">
        <v>81760775</v>
      </c>
      <c r="S46" s="22">
        <v>0</v>
      </c>
      <c r="T46" s="22">
        <v>0</v>
      </c>
      <c r="U46" s="22">
        <v>178797184</v>
      </c>
      <c r="V46" s="22">
        <v>0</v>
      </c>
      <c r="W46" s="22">
        <v>0</v>
      </c>
      <c r="X46" s="22">
        <v>9079531</v>
      </c>
      <c r="Y46" s="22">
        <v>0</v>
      </c>
      <c r="Z46" s="22">
        <v>1621261</v>
      </c>
      <c r="AA46" s="22">
        <v>1199481</v>
      </c>
      <c r="AB46" s="22">
        <v>0</v>
      </c>
      <c r="AC46" s="22">
        <v>0</v>
      </c>
      <c r="AD46" s="22">
        <v>11900273</v>
      </c>
      <c r="AE46" s="22">
        <v>166896911</v>
      </c>
      <c r="AF46" s="22">
        <v>220172196</v>
      </c>
      <c r="AG46" s="22">
        <v>9161247</v>
      </c>
      <c r="AH46" s="22">
        <v>11740986</v>
      </c>
      <c r="AI46" s="22">
        <v>0</v>
      </c>
      <c r="AJ46" s="22">
        <v>241074429</v>
      </c>
      <c r="AK46" s="22">
        <v>407971340</v>
      </c>
    </row>
    <row r="47" spans="1:37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42661922</v>
      </c>
      <c r="F47" s="22">
        <v>796140</v>
      </c>
      <c r="G47" s="22">
        <v>175464</v>
      </c>
      <c r="H47" s="22">
        <v>-600348</v>
      </c>
      <c r="I47" s="22">
        <v>0</v>
      </c>
      <c r="J47" s="22">
        <v>0</v>
      </c>
      <c r="K47" s="22">
        <v>570972</v>
      </c>
      <c r="L47" s="22">
        <v>0</v>
      </c>
      <c r="M47" s="22">
        <v>75901</v>
      </c>
      <c r="N47" s="22">
        <v>0</v>
      </c>
      <c r="O47" s="22">
        <v>0</v>
      </c>
      <c r="P47" s="22">
        <v>0</v>
      </c>
      <c r="Q47" s="22">
        <v>0</v>
      </c>
      <c r="R47" s="22">
        <v>122</v>
      </c>
      <c r="S47" s="22">
        <v>120787</v>
      </c>
      <c r="T47" s="22">
        <v>0</v>
      </c>
      <c r="U47" s="22">
        <v>43800960</v>
      </c>
      <c r="V47" s="22">
        <v>0</v>
      </c>
      <c r="W47" s="22">
        <v>0</v>
      </c>
      <c r="X47" s="22">
        <v>5001851</v>
      </c>
      <c r="Y47" s="22">
        <v>91000</v>
      </c>
      <c r="Z47" s="22">
        <v>565592</v>
      </c>
      <c r="AA47" s="22">
        <v>3212194</v>
      </c>
      <c r="AB47" s="22">
        <v>0</v>
      </c>
      <c r="AC47" s="22">
        <v>683912</v>
      </c>
      <c r="AD47" s="22">
        <v>9554549</v>
      </c>
      <c r="AE47" s="22">
        <v>34246411</v>
      </c>
      <c r="AF47" s="22">
        <v>111823917</v>
      </c>
      <c r="AG47" s="22">
        <v>5517067</v>
      </c>
      <c r="AH47" s="22">
        <v>197920</v>
      </c>
      <c r="AI47" s="22">
        <v>0</v>
      </c>
      <c r="AJ47" s="22">
        <v>117538904</v>
      </c>
      <c r="AK47" s="22">
        <v>151785315</v>
      </c>
    </row>
    <row r="48" spans="1:37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79104018</v>
      </c>
      <c r="F48" s="22">
        <v>709255</v>
      </c>
      <c r="G48" s="22">
        <v>973124</v>
      </c>
      <c r="H48" s="22">
        <v>-778219</v>
      </c>
      <c r="I48" s="22">
        <v>658510</v>
      </c>
      <c r="J48" s="22">
        <v>0</v>
      </c>
      <c r="K48" s="22">
        <v>4701921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59332</v>
      </c>
      <c r="S48" s="22">
        <v>0</v>
      </c>
      <c r="T48" s="22">
        <v>0</v>
      </c>
      <c r="U48" s="22">
        <v>85427941</v>
      </c>
      <c r="V48" s="22">
        <v>0</v>
      </c>
      <c r="W48" s="22">
        <v>0</v>
      </c>
      <c r="X48" s="22">
        <v>10894744</v>
      </c>
      <c r="Y48" s="22">
        <v>1418873</v>
      </c>
      <c r="Z48" s="22">
        <v>2894918</v>
      </c>
      <c r="AA48" s="22">
        <v>26692624</v>
      </c>
      <c r="AB48" s="22">
        <v>627483</v>
      </c>
      <c r="AC48" s="22">
        <v>0</v>
      </c>
      <c r="AD48" s="22">
        <v>42528642</v>
      </c>
      <c r="AE48" s="22">
        <v>42899299</v>
      </c>
      <c r="AF48" s="22">
        <v>325848771</v>
      </c>
      <c r="AG48" s="22">
        <v>3474613</v>
      </c>
      <c r="AH48" s="22">
        <v>462653</v>
      </c>
      <c r="AI48" s="22">
        <v>0</v>
      </c>
      <c r="AJ48" s="22">
        <v>329786037</v>
      </c>
      <c r="AK48" s="22">
        <v>372685336</v>
      </c>
    </row>
    <row r="49" spans="1:37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11264240</v>
      </c>
      <c r="F49" s="22">
        <v>715820</v>
      </c>
      <c r="G49" s="22">
        <v>500523</v>
      </c>
      <c r="H49" s="22">
        <v>-113956</v>
      </c>
      <c r="I49" s="22">
        <v>835628</v>
      </c>
      <c r="J49" s="22">
        <v>2538234</v>
      </c>
      <c r="K49" s="22">
        <v>655886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1058409</v>
      </c>
      <c r="S49" s="22">
        <v>0</v>
      </c>
      <c r="T49" s="22">
        <v>0</v>
      </c>
      <c r="U49" s="22">
        <v>17454784</v>
      </c>
      <c r="V49" s="22">
        <v>0</v>
      </c>
      <c r="W49" s="22">
        <v>0</v>
      </c>
      <c r="X49" s="22">
        <v>1212685</v>
      </c>
      <c r="Y49" s="22">
        <v>1414606</v>
      </c>
      <c r="Z49" s="22">
        <v>2150931</v>
      </c>
      <c r="AA49" s="22">
        <v>4843323</v>
      </c>
      <c r="AB49" s="22">
        <v>0</v>
      </c>
      <c r="AC49" s="22">
        <v>0</v>
      </c>
      <c r="AD49" s="22">
        <v>9621545</v>
      </c>
      <c r="AE49" s="22">
        <v>7833239</v>
      </c>
      <c r="AF49" s="22">
        <v>47049701</v>
      </c>
      <c r="AG49" s="22">
        <v>1916919</v>
      </c>
      <c r="AH49" s="22">
        <v>908762</v>
      </c>
      <c r="AI49" s="22">
        <v>0</v>
      </c>
      <c r="AJ49" s="22">
        <v>49875382</v>
      </c>
      <c r="AK49" s="22">
        <v>57708621</v>
      </c>
    </row>
    <row r="50" spans="1:37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78160585</v>
      </c>
      <c r="F50" s="22">
        <v>382110</v>
      </c>
      <c r="G50" s="22">
        <v>388785</v>
      </c>
      <c r="H50" s="22">
        <v>-100000</v>
      </c>
      <c r="I50" s="22">
        <v>2735976</v>
      </c>
      <c r="J50" s="22">
        <v>0</v>
      </c>
      <c r="K50" s="22">
        <v>3460045</v>
      </c>
      <c r="L50" s="22">
        <v>0</v>
      </c>
      <c r="M50" s="22">
        <v>1362</v>
      </c>
      <c r="N50" s="22">
        <v>276675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85305538</v>
      </c>
      <c r="V50" s="22">
        <v>0</v>
      </c>
      <c r="W50" s="22">
        <v>0</v>
      </c>
      <c r="X50" s="22">
        <v>5771540</v>
      </c>
      <c r="Y50" s="22">
        <v>1898024</v>
      </c>
      <c r="Z50" s="22">
        <v>3093348</v>
      </c>
      <c r="AA50" s="22">
        <v>0</v>
      </c>
      <c r="AB50" s="22">
        <v>0</v>
      </c>
      <c r="AC50" s="22">
        <v>0</v>
      </c>
      <c r="AD50" s="22">
        <v>10762912</v>
      </c>
      <c r="AE50" s="22">
        <v>74542626</v>
      </c>
      <c r="AF50" s="22">
        <v>319484749</v>
      </c>
      <c r="AG50" s="22">
        <v>0</v>
      </c>
      <c r="AH50" s="22">
        <v>7029565</v>
      </c>
      <c r="AI50" s="22">
        <v>0</v>
      </c>
      <c r="AJ50" s="22">
        <v>326514314</v>
      </c>
      <c r="AK50" s="22">
        <v>401056940</v>
      </c>
    </row>
    <row r="51" spans="1:37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18783583</v>
      </c>
      <c r="F51" s="22">
        <v>297327</v>
      </c>
      <c r="G51" s="22">
        <v>189218</v>
      </c>
      <c r="H51" s="22">
        <v>-144090</v>
      </c>
      <c r="I51" s="22">
        <v>919327</v>
      </c>
      <c r="J51" s="22">
        <v>0</v>
      </c>
      <c r="K51" s="22">
        <v>169690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20215055</v>
      </c>
      <c r="V51" s="22">
        <v>0</v>
      </c>
      <c r="W51" s="22">
        <v>0</v>
      </c>
      <c r="X51" s="22">
        <v>2221127</v>
      </c>
      <c r="Y51" s="22">
        <v>0</v>
      </c>
      <c r="Z51" s="22">
        <v>826580</v>
      </c>
      <c r="AA51" s="22">
        <v>0</v>
      </c>
      <c r="AB51" s="22">
        <v>252688</v>
      </c>
      <c r="AC51" s="22">
        <v>0</v>
      </c>
      <c r="AD51" s="22">
        <v>3300395</v>
      </c>
      <c r="AE51" s="22">
        <v>16914660</v>
      </c>
      <c r="AF51" s="22">
        <v>43707981</v>
      </c>
      <c r="AG51" s="22">
        <v>1094567</v>
      </c>
      <c r="AH51" s="22">
        <v>152374</v>
      </c>
      <c r="AI51" s="22">
        <v>0</v>
      </c>
      <c r="AJ51" s="22">
        <v>44954922</v>
      </c>
      <c r="AK51" s="22">
        <v>61869582</v>
      </c>
    </row>
    <row r="52" spans="1:37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54063736</v>
      </c>
      <c r="F52" s="22">
        <v>1050650</v>
      </c>
      <c r="G52" s="22">
        <v>484358</v>
      </c>
      <c r="H52" s="22">
        <v>-65000</v>
      </c>
      <c r="I52" s="22">
        <v>9459839</v>
      </c>
      <c r="J52" s="22">
        <v>0</v>
      </c>
      <c r="K52" s="22">
        <v>1432206</v>
      </c>
      <c r="L52" s="22">
        <v>2747232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95489</v>
      </c>
      <c r="T52" s="22">
        <v>9651696</v>
      </c>
      <c r="U52" s="22">
        <v>78920206</v>
      </c>
      <c r="V52" s="22">
        <v>0</v>
      </c>
      <c r="W52" s="22">
        <v>892782</v>
      </c>
      <c r="X52" s="22">
        <v>10567061</v>
      </c>
      <c r="Y52" s="22">
        <v>1324583</v>
      </c>
      <c r="Z52" s="22">
        <v>4979998</v>
      </c>
      <c r="AA52" s="22">
        <v>40799058</v>
      </c>
      <c r="AB52" s="22">
        <v>0</v>
      </c>
      <c r="AC52" s="22">
        <v>0</v>
      </c>
      <c r="AD52" s="22">
        <v>58563482</v>
      </c>
      <c r="AE52" s="22">
        <v>20356724</v>
      </c>
      <c r="AF52" s="22">
        <v>279201952</v>
      </c>
      <c r="AG52" s="22">
        <v>99970</v>
      </c>
      <c r="AH52" s="22">
        <v>452704</v>
      </c>
      <c r="AI52" s="22">
        <v>0</v>
      </c>
      <c r="AJ52" s="22">
        <v>279754626</v>
      </c>
      <c r="AK52" s="22">
        <v>300111350</v>
      </c>
    </row>
    <row r="53" spans="1:37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13753547</v>
      </c>
      <c r="F53" s="22">
        <v>266304</v>
      </c>
      <c r="G53" s="22">
        <v>125456</v>
      </c>
      <c r="H53" s="22">
        <v>-37617</v>
      </c>
      <c r="I53" s="22">
        <v>997094</v>
      </c>
      <c r="J53" s="22">
        <v>0</v>
      </c>
      <c r="K53" s="22">
        <v>782180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20444806</v>
      </c>
      <c r="S53" s="22">
        <v>1525177</v>
      </c>
      <c r="T53" s="22">
        <v>0</v>
      </c>
      <c r="U53" s="22">
        <v>37856947</v>
      </c>
      <c r="V53" s="22">
        <v>0</v>
      </c>
      <c r="W53" s="22">
        <v>1381152</v>
      </c>
      <c r="X53" s="22">
        <v>3040793</v>
      </c>
      <c r="Y53" s="22">
        <v>476135</v>
      </c>
      <c r="Z53" s="22">
        <v>12542582</v>
      </c>
      <c r="AA53" s="22">
        <v>3424133</v>
      </c>
      <c r="AB53" s="22">
        <v>73400</v>
      </c>
      <c r="AC53" s="22">
        <v>0</v>
      </c>
      <c r="AD53" s="22">
        <v>20938195</v>
      </c>
      <c r="AE53" s="22">
        <v>16918752</v>
      </c>
      <c r="AF53" s="22">
        <v>101685269</v>
      </c>
      <c r="AG53" s="22">
        <v>1490257</v>
      </c>
      <c r="AH53" s="22">
        <v>216166</v>
      </c>
      <c r="AI53" s="22">
        <v>0</v>
      </c>
      <c r="AJ53" s="22">
        <v>103391692</v>
      </c>
      <c r="AK53" s="22">
        <v>120310444</v>
      </c>
    </row>
    <row r="54" spans="1:37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24299020</v>
      </c>
      <c r="F54" s="22">
        <v>475511</v>
      </c>
      <c r="G54" s="22">
        <v>41367</v>
      </c>
      <c r="H54" s="22">
        <v>-10035</v>
      </c>
      <c r="I54" s="22">
        <v>0</v>
      </c>
      <c r="J54" s="22">
        <v>0</v>
      </c>
      <c r="K54" s="22">
        <v>5240715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730486</v>
      </c>
      <c r="T54" s="22">
        <v>0</v>
      </c>
      <c r="U54" s="22">
        <v>30777064</v>
      </c>
      <c r="V54" s="22">
        <v>1861507</v>
      </c>
      <c r="W54" s="22">
        <v>0</v>
      </c>
      <c r="X54" s="22">
        <v>0</v>
      </c>
      <c r="Y54" s="22">
        <v>180376</v>
      </c>
      <c r="Z54" s="22">
        <v>9671918</v>
      </c>
      <c r="AA54" s="22">
        <v>5916688</v>
      </c>
      <c r="AB54" s="22">
        <v>730486</v>
      </c>
      <c r="AC54" s="22">
        <v>0</v>
      </c>
      <c r="AD54" s="22">
        <v>18360975</v>
      </c>
      <c r="AE54" s="22">
        <v>12416089</v>
      </c>
      <c r="AF54" s="22">
        <v>124241429</v>
      </c>
      <c r="AG54" s="22">
        <v>1927964</v>
      </c>
      <c r="AH54" s="22">
        <v>241855</v>
      </c>
      <c r="AI54" s="22">
        <v>0</v>
      </c>
      <c r="AJ54" s="22">
        <v>126411248</v>
      </c>
      <c r="AK54" s="22">
        <v>138827337</v>
      </c>
    </row>
    <row r="55" spans="1:37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17019658</v>
      </c>
      <c r="F55" s="22">
        <v>248989</v>
      </c>
      <c r="G55" s="22">
        <v>34816</v>
      </c>
      <c r="H55" s="22">
        <v>-100000</v>
      </c>
      <c r="I55" s="22">
        <v>274318</v>
      </c>
      <c r="J55" s="22">
        <v>0</v>
      </c>
      <c r="K55" s="22">
        <v>85341</v>
      </c>
      <c r="L55" s="22">
        <v>0</v>
      </c>
      <c r="M55" s="22">
        <v>183415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17746537</v>
      </c>
      <c r="V55" s="22">
        <v>0</v>
      </c>
      <c r="W55" s="22">
        <v>0</v>
      </c>
      <c r="X55" s="22">
        <v>2843705</v>
      </c>
      <c r="Y55" s="22">
        <v>3660</v>
      </c>
      <c r="Z55" s="22">
        <v>3119925</v>
      </c>
      <c r="AA55" s="22">
        <v>0</v>
      </c>
      <c r="AB55" s="22">
        <v>74642</v>
      </c>
      <c r="AC55" s="22">
        <v>0</v>
      </c>
      <c r="AD55" s="22">
        <v>6041932</v>
      </c>
      <c r="AE55" s="22">
        <v>11704605</v>
      </c>
      <c r="AF55" s="22">
        <v>22179822</v>
      </c>
      <c r="AG55" s="22">
        <v>8532400</v>
      </c>
      <c r="AH55" s="22">
        <v>162412</v>
      </c>
      <c r="AI55" s="22">
        <v>0</v>
      </c>
      <c r="AJ55" s="22">
        <v>30874634</v>
      </c>
      <c r="AK55" s="22">
        <v>42579239</v>
      </c>
    </row>
    <row r="56" spans="1:37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50130063</v>
      </c>
      <c r="F56" s="22">
        <v>715980</v>
      </c>
      <c r="G56" s="22">
        <v>810686</v>
      </c>
      <c r="H56" s="22">
        <v>-859355</v>
      </c>
      <c r="I56" s="22">
        <v>303737</v>
      </c>
      <c r="J56" s="22">
        <v>9287082</v>
      </c>
      <c r="K56" s="22">
        <v>137221</v>
      </c>
      <c r="L56" s="22">
        <v>0</v>
      </c>
      <c r="M56" s="22">
        <v>816023</v>
      </c>
      <c r="N56" s="22">
        <v>0</v>
      </c>
      <c r="O56" s="22">
        <v>0</v>
      </c>
      <c r="P56" s="22">
        <v>0</v>
      </c>
      <c r="Q56" s="22">
        <v>0</v>
      </c>
      <c r="R56" s="22">
        <v>1525461</v>
      </c>
      <c r="S56" s="22">
        <v>0</v>
      </c>
      <c r="T56" s="22">
        <v>0</v>
      </c>
      <c r="U56" s="22">
        <v>62866898</v>
      </c>
      <c r="V56" s="22">
        <v>0</v>
      </c>
      <c r="W56" s="22">
        <v>1808266</v>
      </c>
      <c r="X56" s="22">
        <v>2449559</v>
      </c>
      <c r="Y56" s="22">
        <v>0</v>
      </c>
      <c r="Z56" s="22">
        <v>7948220</v>
      </c>
      <c r="AA56" s="22">
        <v>10876752</v>
      </c>
      <c r="AB56" s="22">
        <v>2091256</v>
      </c>
      <c r="AC56" s="22">
        <v>5678345</v>
      </c>
      <c r="AD56" s="22">
        <v>30852398</v>
      </c>
      <c r="AE56" s="22">
        <v>32014500</v>
      </c>
      <c r="AF56" s="22">
        <v>149755391</v>
      </c>
      <c r="AG56" s="22">
        <v>4988435</v>
      </c>
      <c r="AH56" s="22">
        <v>1375803</v>
      </c>
      <c r="AI56" s="22">
        <v>0</v>
      </c>
      <c r="AJ56" s="22">
        <v>156119629</v>
      </c>
      <c r="AK56" s="22">
        <v>188134129</v>
      </c>
    </row>
    <row r="57" spans="1:37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19514847</v>
      </c>
      <c r="F57" s="22">
        <v>695806</v>
      </c>
      <c r="G57" s="22">
        <v>462904</v>
      </c>
      <c r="H57" s="22">
        <v>-100000</v>
      </c>
      <c r="I57" s="22">
        <v>16580325</v>
      </c>
      <c r="J57" s="22">
        <v>0</v>
      </c>
      <c r="K57" s="22">
        <v>6547190</v>
      </c>
      <c r="L57" s="22">
        <v>2995066</v>
      </c>
      <c r="M57" s="22">
        <v>31881</v>
      </c>
      <c r="N57" s="22">
        <v>0</v>
      </c>
      <c r="O57" s="22">
        <v>0</v>
      </c>
      <c r="P57" s="22">
        <v>0</v>
      </c>
      <c r="Q57" s="22">
        <v>0</v>
      </c>
      <c r="R57" s="22">
        <v>42262136</v>
      </c>
      <c r="S57" s="22">
        <v>9890</v>
      </c>
      <c r="T57" s="22">
        <v>0</v>
      </c>
      <c r="U57" s="22">
        <v>89000045</v>
      </c>
      <c r="V57" s="22">
        <v>0</v>
      </c>
      <c r="W57" s="22">
        <v>0</v>
      </c>
      <c r="X57" s="22">
        <v>3934426</v>
      </c>
      <c r="Y57" s="22">
        <v>243991</v>
      </c>
      <c r="Z57" s="22">
        <v>182984</v>
      </c>
      <c r="AA57" s="22">
        <v>31604643</v>
      </c>
      <c r="AB57" s="22">
        <v>0</v>
      </c>
      <c r="AC57" s="22">
        <v>668495</v>
      </c>
      <c r="AD57" s="22">
        <v>36634539</v>
      </c>
      <c r="AE57" s="22">
        <v>52365506</v>
      </c>
      <c r="AF57" s="22">
        <v>220958312</v>
      </c>
      <c r="AG57" s="22">
        <v>1719459</v>
      </c>
      <c r="AH57" s="22">
        <v>106110</v>
      </c>
      <c r="AI57" s="22">
        <v>0</v>
      </c>
      <c r="AJ57" s="22">
        <v>222783881</v>
      </c>
      <c r="AK57" s="22">
        <v>275149387</v>
      </c>
    </row>
    <row r="58" spans="1:37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38954927</v>
      </c>
      <c r="F58" s="22">
        <v>317937</v>
      </c>
      <c r="G58" s="22">
        <v>893268</v>
      </c>
      <c r="H58" s="22">
        <v>-848334</v>
      </c>
      <c r="I58" s="22">
        <v>225926</v>
      </c>
      <c r="J58" s="22">
        <v>1130710</v>
      </c>
      <c r="K58" s="22">
        <v>849058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41523492</v>
      </c>
      <c r="V58" s="22">
        <v>0</v>
      </c>
      <c r="W58" s="22">
        <v>0</v>
      </c>
      <c r="X58" s="22">
        <v>2248200</v>
      </c>
      <c r="Y58" s="22">
        <v>0</v>
      </c>
      <c r="Z58" s="22">
        <v>1395232</v>
      </c>
      <c r="AA58" s="22">
        <v>11262560</v>
      </c>
      <c r="AB58" s="22">
        <v>0</v>
      </c>
      <c r="AC58" s="22">
        <v>1188335</v>
      </c>
      <c r="AD58" s="22">
        <v>16094327</v>
      </c>
      <c r="AE58" s="22">
        <v>25429165</v>
      </c>
      <c r="AF58" s="22">
        <v>65558463</v>
      </c>
      <c r="AG58" s="22">
        <v>1878075</v>
      </c>
      <c r="AH58" s="22">
        <v>174119</v>
      </c>
      <c r="AI58" s="22">
        <v>0</v>
      </c>
      <c r="AJ58" s="22">
        <v>67610657</v>
      </c>
      <c r="AK58" s="22">
        <v>93039822</v>
      </c>
    </row>
    <row r="59" spans="1:37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16554787</v>
      </c>
      <c r="F59" s="22">
        <v>728315</v>
      </c>
      <c r="G59" s="22">
        <v>1577239</v>
      </c>
      <c r="H59" s="22">
        <v>-1133132</v>
      </c>
      <c r="I59" s="22">
        <v>1749239</v>
      </c>
      <c r="J59" s="22">
        <v>0</v>
      </c>
      <c r="K59" s="22">
        <v>5188739</v>
      </c>
      <c r="L59" s="22">
        <v>1650000</v>
      </c>
      <c r="M59" s="22">
        <v>12845</v>
      </c>
      <c r="N59" s="22">
        <v>0</v>
      </c>
      <c r="O59" s="22">
        <v>0</v>
      </c>
      <c r="P59" s="22">
        <v>0</v>
      </c>
      <c r="Q59" s="22">
        <v>0</v>
      </c>
      <c r="R59" s="22">
        <v>41930815</v>
      </c>
      <c r="S59" s="22">
        <v>0</v>
      </c>
      <c r="T59" s="22">
        <v>0</v>
      </c>
      <c r="U59" s="22">
        <v>68258847</v>
      </c>
      <c r="V59" s="22">
        <v>0</v>
      </c>
      <c r="W59" s="22">
        <v>0</v>
      </c>
      <c r="X59" s="22">
        <v>3441934</v>
      </c>
      <c r="Y59" s="22">
        <v>211381</v>
      </c>
      <c r="Z59" s="22">
        <v>349566</v>
      </c>
      <c r="AA59" s="22">
        <v>14307453</v>
      </c>
      <c r="AB59" s="22">
        <v>0</v>
      </c>
      <c r="AC59" s="22">
        <v>1652576</v>
      </c>
      <c r="AD59" s="22">
        <v>19962910</v>
      </c>
      <c r="AE59" s="22">
        <v>48295937</v>
      </c>
      <c r="AF59" s="22">
        <v>131000485</v>
      </c>
      <c r="AG59" s="22">
        <v>607418</v>
      </c>
      <c r="AH59" s="22">
        <v>249676</v>
      </c>
      <c r="AI59" s="22">
        <v>0</v>
      </c>
      <c r="AJ59" s="22">
        <v>131857579</v>
      </c>
      <c r="AK59" s="22">
        <v>180153516</v>
      </c>
    </row>
    <row r="60" spans="1:37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35488246</v>
      </c>
      <c r="F60" s="22">
        <v>988067</v>
      </c>
      <c r="G60" s="22">
        <v>1155511</v>
      </c>
      <c r="H60" s="22">
        <v>-905518</v>
      </c>
      <c r="I60" s="22">
        <v>540064</v>
      </c>
      <c r="J60" s="22">
        <v>0</v>
      </c>
      <c r="K60" s="22">
        <v>1672609</v>
      </c>
      <c r="L60" s="22">
        <v>0</v>
      </c>
      <c r="M60" s="22">
        <v>2794254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41733233</v>
      </c>
      <c r="V60" s="22">
        <v>0</v>
      </c>
      <c r="W60" s="22">
        <v>0</v>
      </c>
      <c r="X60" s="22">
        <v>5699239</v>
      </c>
      <c r="Y60" s="22">
        <v>260313</v>
      </c>
      <c r="Z60" s="22">
        <v>102366</v>
      </c>
      <c r="AA60" s="22">
        <v>1553368</v>
      </c>
      <c r="AB60" s="22">
        <v>165027</v>
      </c>
      <c r="AC60" s="22">
        <v>108660</v>
      </c>
      <c r="AD60" s="22">
        <v>7888973</v>
      </c>
      <c r="AE60" s="22">
        <v>33844260</v>
      </c>
      <c r="AF60" s="22">
        <v>295670938</v>
      </c>
      <c r="AG60" s="22">
        <v>647440</v>
      </c>
      <c r="AH60" s="22">
        <v>497798</v>
      </c>
      <c r="AI60" s="22">
        <v>0</v>
      </c>
      <c r="AJ60" s="22">
        <v>296816176</v>
      </c>
      <c r="AK60" s="22">
        <v>330660436</v>
      </c>
    </row>
    <row r="61" spans="1:37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14724564</v>
      </c>
      <c r="F61" s="22">
        <v>469724</v>
      </c>
      <c r="G61" s="22">
        <v>241870</v>
      </c>
      <c r="H61" s="22">
        <v>-2515</v>
      </c>
      <c r="I61" s="22">
        <v>268215</v>
      </c>
      <c r="J61" s="22">
        <v>0</v>
      </c>
      <c r="K61" s="22">
        <v>167627</v>
      </c>
      <c r="L61" s="22">
        <v>0</v>
      </c>
      <c r="M61" s="22">
        <v>942056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50</v>
      </c>
      <c r="T61" s="22">
        <v>0</v>
      </c>
      <c r="U61" s="22">
        <v>16811591</v>
      </c>
      <c r="V61" s="22">
        <v>0</v>
      </c>
      <c r="W61" s="22">
        <v>119893</v>
      </c>
      <c r="X61" s="22">
        <v>1381040</v>
      </c>
      <c r="Y61" s="22">
        <v>14000</v>
      </c>
      <c r="Z61" s="22">
        <v>405925</v>
      </c>
      <c r="AA61" s="22">
        <v>2210694</v>
      </c>
      <c r="AB61" s="22">
        <v>0</v>
      </c>
      <c r="AC61" s="22">
        <v>273256</v>
      </c>
      <c r="AD61" s="22">
        <v>4404808</v>
      </c>
      <c r="AE61" s="22">
        <v>12406783</v>
      </c>
      <c r="AF61" s="22">
        <v>47796994</v>
      </c>
      <c r="AG61" s="22">
        <v>7974740</v>
      </c>
      <c r="AH61" s="22">
        <v>294166</v>
      </c>
      <c r="AI61" s="22">
        <v>1435435</v>
      </c>
      <c r="AJ61" s="22">
        <v>57501335</v>
      </c>
      <c r="AK61" s="22">
        <v>69908118</v>
      </c>
    </row>
    <row r="62" spans="1:37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64459967</v>
      </c>
      <c r="F62" s="22">
        <v>1936853</v>
      </c>
      <c r="G62" s="22">
        <v>717841</v>
      </c>
      <c r="H62" s="22">
        <v>-39428</v>
      </c>
      <c r="I62" s="22">
        <v>10211393</v>
      </c>
      <c r="J62" s="22">
        <v>0</v>
      </c>
      <c r="K62" s="22">
        <v>5966405</v>
      </c>
      <c r="L62" s="22">
        <v>0</v>
      </c>
      <c r="M62" s="22">
        <v>0</v>
      </c>
      <c r="N62" s="22">
        <v>6879</v>
      </c>
      <c r="O62" s="22">
        <v>0</v>
      </c>
      <c r="P62" s="22">
        <v>0</v>
      </c>
      <c r="Q62" s="22">
        <v>0</v>
      </c>
      <c r="R62" s="22">
        <v>22754665</v>
      </c>
      <c r="S62" s="22">
        <v>0</v>
      </c>
      <c r="T62" s="22">
        <v>0</v>
      </c>
      <c r="U62" s="22">
        <v>106014575</v>
      </c>
      <c r="V62" s="22">
        <v>0</v>
      </c>
      <c r="W62" s="22">
        <v>45175</v>
      </c>
      <c r="X62" s="22">
        <v>8572550</v>
      </c>
      <c r="Y62" s="22">
        <v>3360206</v>
      </c>
      <c r="Z62" s="22">
        <v>35319259</v>
      </c>
      <c r="AA62" s="22">
        <v>9982521</v>
      </c>
      <c r="AB62" s="22">
        <v>0</v>
      </c>
      <c r="AC62" s="22">
        <v>557391</v>
      </c>
      <c r="AD62" s="22">
        <v>57837102</v>
      </c>
      <c r="AE62" s="22">
        <v>48177473</v>
      </c>
      <c r="AF62" s="22">
        <v>430204894</v>
      </c>
      <c r="AG62" s="22">
        <v>12307985</v>
      </c>
      <c r="AH62" s="22">
        <v>760809</v>
      </c>
      <c r="AI62" s="22">
        <v>0</v>
      </c>
      <c r="AJ62" s="22">
        <v>443273688</v>
      </c>
      <c r="AK62" s="22">
        <v>491451161</v>
      </c>
    </row>
    <row r="63" spans="1:37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4273006</v>
      </c>
      <c r="F63" s="22">
        <v>684407</v>
      </c>
      <c r="G63" s="22">
        <v>28629</v>
      </c>
      <c r="H63" s="22">
        <v>-9397</v>
      </c>
      <c r="I63" s="22">
        <v>56005</v>
      </c>
      <c r="J63" s="22">
        <v>0</v>
      </c>
      <c r="K63" s="22">
        <v>108317</v>
      </c>
      <c r="L63" s="22">
        <v>0</v>
      </c>
      <c r="M63" s="22">
        <v>22041</v>
      </c>
      <c r="N63" s="22">
        <v>0</v>
      </c>
      <c r="O63" s="22">
        <v>0</v>
      </c>
      <c r="P63" s="22">
        <v>0</v>
      </c>
      <c r="Q63" s="22">
        <v>0</v>
      </c>
      <c r="R63" s="22">
        <v>4053796</v>
      </c>
      <c r="S63" s="22">
        <v>0</v>
      </c>
      <c r="T63" s="22">
        <v>0</v>
      </c>
      <c r="U63" s="22">
        <v>9216804</v>
      </c>
      <c r="V63" s="22">
        <v>0</v>
      </c>
      <c r="W63" s="22">
        <v>0</v>
      </c>
      <c r="X63" s="22">
        <v>364361</v>
      </c>
      <c r="Y63" s="22">
        <v>0</v>
      </c>
      <c r="Z63" s="22">
        <v>812064</v>
      </c>
      <c r="AA63" s="22">
        <v>0</v>
      </c>
      <c r="AB63" s="22">
        <v>0</v>
      </c>
      <c r="AC63" s="22">
        <v>0</v>
      </c>
      <c r="AD63" s="22">
        <v>1176425</v>
      </c>
      <c r="AE63" s="22">
        <v>8040379</v>
      </c>
      <c r="AF63" s="22">
        <v>10756588</v>
      </c>
      <c r="AG63" s="22">
        <v>294022</v>
      </c>
      <c r="AH63" s="22">
        <v>55021</v>
      </c>
      <c r="AI63" s="22">
        <v>0</v>
      </c>
      <c r="AJ63" s="22">
        <v>11105631</v>
      </c>
      <c r="AK63" s="22">
        <v>19146010</v>
      </c>
    </row>
    <row r="64" spans="1:37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4456353</v>
      </c>
      <c r="F64" s="22">
        <v>216674</v>
      </c>
      <c r="G64" s="22">
        <v>87797</v>
      </c>
      <c r="H64" s="22">
        <v>0</v>
      </c>
      <c r="I64" s="22">
        <v>4401713</v>
      </c>
      <c r="J64" s="22">
        <v>0</v>
      </c>
      <c r="K64" s="22">
        <v>193345</v>
      </c>
      <c r="L64" s="22">
        <v>2394533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8003513</v>
      </c>
      <c r="S64" s="22">
        <v>0</v>
      </c>
      <c r="T64" s="22">
        <v>0</v>
      </c>
      <c r="U64" s="22">
        <v>19753928</v>
      </c>
      <c r="V64" s="22">
        <v>168763</v>
      </c>
      <c r="W64" s="22">
        <v>0</v>
      </c>
      <c r="X64" s="22">
        <v>433682</v>
      </c>
      <c r="Y64" s="22">
        <v>0</v>
      </c>
      <c r="Z64" s="22">
        <v>4157404</v>
      </c>
      <c r="AA64" s="22">
        <v>6351174</v>
      </c>
      <c r="AB64" s="22">
        <v>772259</v>
      </c>
      <c r="AC64" s="22">
        <v>0</v>
      </c>
      <c r="AD64" s="22">
        <v>11883282</v>
      </c>
      <c r="AE64" s="22">
        <v>7870646</v>
      </c>
      <c r="AF64" s="22">
        <v>55183001</v>
      </c>
      <c r="AG64" s="22">
        <v>2170552</v>
      </c>
      <c r="AH64" s="22">
        <v>133703</v>
      </c>
      <c r="AI64" s="22">
        <v>0</v>
      </c>
      <c r="AJ64" s="22">
        <v>57487256</v>
      </c>
      <c r="AK64" s="22">
        <v>65357902</v>
      </c>
    </row>
    <row r="65" spans="1:37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13070311</v>
      </c>
      <c r="F65" s="22">
        <v>911371</v>
      </c>
      <c r="G65" s="22">
        <v>219825</v>
      </c>
      <c r="H65" s="22">
        <v>-575000</v>
      </c>
      <c r="I65" s="22">
        <v>0</v>
      </c>
      <c r="J65" s="22">
        <v>0</v>
      </c>
      <c r="K65" s="22">
        <v>662845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1385</v>
      </c>
      <c r="S65" s="22">
        <v>0</v>
      </c>
      <c r="T65" s="22">
        <v>0</v>
      </c>
      <c r="U65" s="22">
        <v>14290737</v>
      </c>
      <c r="V65" s="22">
        <v>0</v>
      </c>
      <c r="W65" s="22">
        <v>0</v>
      </c>
      <c r="X65" s="22">
        <v>2632457</v>
      </c>
      <c r="Y65" s="22">
        <v>0</v>
      </c>
      <c r="Z65" s="22">
        <v>0</v>
      </c>
      <c r="AA65" s="22">
        <v>0</v>
      </c>
      <c r="AB65" s="22">
        <v>0</v>
      </c>
      <c r="AC65" s="22">
        <v>214715</v>
      </c>
      <c r="AD65" s="22">
        <v>2847172</v>
      </c>
      <c r="AE65" s="22">
        <v>11443565</v>
      </c>
      <c r="AF65" s="22">
        <v>80033747</v>
      </c>
      <c r="AG65" s="22">
        <v>2123703</v>
      </c>
      <c r="AH65" s="22">
        <v>228063</v>
      </c>
      <c r="AI65" s="22">
        <v>0</v>
      </c>
      <c r="AJ65" s="22">
        <v>82385513</v>
      </c>
      <c r="AK65" s="22">
        <v>93829078</v>
      </c>
    </row>
    <row r="66" spans="1:37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24530403</v>
      </c>
      <c r="F66" s="22">
        <v>434131</v>
      </c>
      <c r="G66" s="22">
        <v>381412</v>
      </c>
      <c r="H66" s="22">
        <v>-585735</v>
      </c>
      <c r="I66" s="22">
        <v>50881</v>
      </c>
      <c r="J66" s="22">
        <v>0</v>
      </c>
      <c r="K66" s="22">
        <v>21289</v>
      </c>
      <c r="L66" s="22">
        <v>0</v>
      </c>
      <c r="M66" s="22">
        <v>120457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24952838</v>
      </c>
      <c r="V66" s="22">
        <v>0</v>
      </c>
      <c r="W66" s="22">
        <v>182395</v>
      </c>
      <c r="X66" s="22">
        <v>934899</v>
      </c>
      <c r="Y66" s="22">
        <v>0</v>
      </c>
      <c r="Z66" s="22">
        <v>148746</v>
      </c>
      <c r="AA66" s="22">
        <v>0</v>
      </c>
      <c r="AB66" s="22">
        <v>0</v>
      </c>
      <c r="AC66" s="22">
        <v>453282</v>
      </c>
      <c r="AD66" s="22">
        <v>1719322</v>
      </c>
      <c r="AE66" s="22">
        <v>23233516</v>
      </c>
      <c r="AF66" s="22">
        <v>119793505</v>
      </c>
      <c r="AG66" s="22">
        <v>4807868</v>
      </c>
      <c r="AH66" s="22">
        <v>199296</v>
      </c>
      <c r="AI66" s="22">
        <v>0</v>
      </c>
      <c r="AJ66" s="22">
        <v>124800669</v>
      </c>
      <c r="AK66" s="22">
        <v>148034185</v>
      </c>
    </row>
    <row r="67" spans="1:37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2192673</v>
      </c>
      <c r="F67" s="22">
        <v>0</v>
      </c>
      <c r="G67" s="22">
        <v>101143</v>
      </c>
      <c r="H67" s="22">
        <v>-101143</v>
      </c>
      <c r="I67" s="22">
        <v>830594</v>
      </c>
      <c r="J67" s="22">
        <v>0</v>
      </c>
      <c r="K67" s="22">
        <v>31070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4658251</v>
      </c>
      <c r="S67" s="22">
        <v>0</v>
      </c>
      <c r="T67" s="22">
        <v>0</v>
      </c>
      <c r="U67" s="22">
        <v>7712588</v>
      </c>
      <c r="V67" s="22">
        <v>0</v>
      </c>
      <c r="W67" s="22">
        <v>0</v>
      </c>
      <c r="X67" s="22">
        <v>77491</v>
      </c>
      <c r="Y67" s="22">
        <v>12000</v>
      </c>
      <c r="Z67" s="22">
        <v>987037</v>
      </c>
      <c r="AA67" s="22">
        <v>0</v>
      </c>
      <c r="AB67" s="22">
        <v>0</v>
      </c>
      <c r="AC67" s="22">
        <v>0</v>
      </c>
      <c r="AD67" s="22">
        <v>1076528</v>
      </c>
      <c r="AE67" s="22">
        <v>6636060</v>
      </c>
      <c r="AF67" s="22">
        <v>9218046</v>
      </c>
      <c r="AG67" s="22">
        <v>629976</v>
      </c>
      <c r="AH67" s="22">
        <v>28622</v>
      </c>
      <c r="AI67" s="22">
        <v>0</v>
      </c>
      <c r="AJ67" s="22">
        <v>9876644</v>
      </c>
      <c r="AK67" s="22">
        <v>16512704</v>
      </c>
    </row>
    <row r="68" spans="1:37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20498616</v>
      </c>
      <c r="F68" s="22">
        <v>1395330</v>
      </c>
      <c r="G68" s="22">
        <v>465003</v>
      </c>
      <c r="H68" s="22">
        <v>-207627</v>
      </c>
      <c r="I68" s="22">
        <v>130104</v>
      </c>
      <c r="J68" s="22">
        <v>0</v>
      </c>
      <c r="K68" s="22">
        <v>1144212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16574132</v>
      </c>
      <c r="S68" s="22">
        <v>0</v>
      </c>
      <c r="T68" s="22">
        <v>0</v>
      </c>
      <c r="U68" s="22">
        <v>39999770</v>
      </c>
      <c r="V68" s="22">
        <v>0</v>
      </c>
      <c r="W68" s="22">
        <v>0</v>
      </c>
      <c r="X68" s="22">
        <v>11056213</v>
      </c>
      <c r="Y68" s="22">
        <v>2938953</v>
      </c>
      <c r="Z68" s="22">
        <v>4148704</v>
      </c>
      <c r="AA68" s="22">
        <v>977707</v>
      </c>
      <c r="AB68" s="22">
        <v>579776</v>
      </c>
      <c r="AC68" s="22">
        <v>0</v>
      </c>
      <c r="AD68" s="22">
        <v>19701353</v>
      </c>
      <c r="AE68" s="22">
        <v>20298417</v>
      </c>
      <c r="AF68" s="22">
        <v>609123100</v>
      </c>
      <c r="AG68" s="22">
        <v>8128449</v>
      </c>
      <c r="AH68" s="22">
        <v>372763</v>
      </c>
      <c r="AI68" s="22">
        <v>0</v>
      </c>
      <c r="AJ68" s="22">
        <v>617624312</v>
      </c>
      <c r="AK68" s="22">
        <v>637922729</v>
      </c>
    </row>
    <row r="69" spans="1:37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68800837</v>
      </c>
      <c r="F69" s="22">
        <v>2168778</v>
      </c>
      <c r="G69" s="22">
        <v>1135934</v>
      </c>
      <c r="H69" s="22">
        <v>0</v>
      </c>
      <c r="I69" s="22">
        <v>192016</v>
      </c>
      <c r="J69" s="22">
        <v>0</v>
      </c>
      <c r="K69" s="22">
        <v>9844746</v>
      </c>
      <c r="L69" s="22">
        <v>825311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82967622</v>
      </c>
      <c r="V69" s="22">
        <v>0</v>
      </c>
      <c r="W69" s="22">
        <v>0</v>
      </c>
      <c r="X69" s="22">
        <v>3005714</v>
      </c>
      <c r="Y69" s="22">
        <v>6133133</v>
      </c>
      <c r="Z69" s="22">
        <v>11508326</v>
      </c>
      <c r="AA69" s="22">
        <v>60238596</v>
      </c>
      <c r="AB69" s="22">
        <v>1054639</v>
      </c>
      <c r="AC69" s="22">
        <v>561641</v>
      </c>
      <c r="AD69" s="22">
        <v>82502049</v>
      </c>
      <c r="AE69" s="22">
        <v>465573</v>
      </c>
      <c r="AF69" s="22">
        <v>478355588</v>
      </c>
      <c r="AG69" s="22">
        <v>1735646</v>
      </c>
      <c r="AH69" s="22">
        <v>549519</v>
      </c>
      <c r="AI69" s="22">
        <v>16375000</v>
      </c>
      <c r="AJ69" s="22">
        <v>497015753</v>
      </c>
      <c r="AK69" s="22">
        <v>497481326</v>
      </c>
    </row>
    <row r="70" spans="1:37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31993338</v>
      </c>
      <c r="F70" s="22">
        <v>613221</v>
      </c>
      <c r="G70" s="22">
        <v>456773</v>
      </c>
      <c r="H70" s="22">
        <v>-753305</v>
      </c>
      <c r="I70" s="22">
        <v>2382020</v>
      </c>
      <c r="J70" s="22">
        <v>0</v>
      </c>
      <c r="K70" s="22">
        <v>3753815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54631557</v>
      </c>
      <c r="S70" s="22">
        <v>0</v>
      </c>
      <c r="T70" s="22">
        <v>0</v>
      </c>
      <c r="U70" s="22">
        <v>93077419</v>
      </c>
      <c r="V70" s="22">
        <v>0</v>
      </c>
      <c r="W70" s="22">
        <v>0</v>
      </c>
      <c r="X70" s="22">
        <v>14663563</v>
      </c>
      <c r="Y70" s="22">
        <v>33777</v>
      </c>
      <c r="Z70" s="22">
        <v>305414</v>
      </c>
      <c r="AA70" s="22">
        <v>0</v>
      </c>
      <c r="AB70" s="22">
        <v>0</v>
      </c>
      <c r="AC70" s="22">
        <v>533475</v>
      </c>
      <c r="AD70" s="22">
        <v>15536229</v>
      </c>
      <c r="AE70" s="22">
        <v>77541190</v>
      </c>
      <c r="AF70" s="22">
        <v>98890304</v>
      </c>
      <c r="AG70" s="22">
        <v>1181475</v>
      </c>
      <c r="AH70" s="22">
        <v>113717</v>
      </c>
      <c r="AI70" s="22">
        <v>0</v>
      </c>
      <c r="AJ70" s="22">
        <v>100185496</v>
      </c>
      <c r="AK70" s="22">
        <v>177726686</v>
      </c>
    </row>
    <row r="71" spans="1:37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13763445</v>
      </c>
      <c r="F71" s="22">
        <v>244879</v>
      </c>
      <c r="G71" s="22">
        <v>160700</v>
      </c>
      <c r="H71" s="22">
        <v>-114397</v>
      </c>
      <c r="I71" s="22">
        <v>519445</v>
      </c>
      <c r="J71" s="22">
        <v>0</v>
      </c>
      <c r="K71" s="22">
        <v>507746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1167856</v>
      </c>
      <c r="S71" s="22">
        <v>9206</v>
      </c>
      <c r="T71" s="22">
        <v>0</v>
      </c>
      <c r="U71" s="22">
        <v>16258880</v>
      </c>
      <c r="V71" s="22">
        <v>0</v>
      </c>
      <c r="W71" s="22">
        <v>0</v>
      </c>
      <c r="X71" s="22">
        <v>1779210</v>
      </c>
      <c r="Y71" s="22">
        <v>170365</v>
      </c>
      <c r="Z71" s="22">
        <v>774285</v>
      </c>
      <c r="AA71" s="22">
        <v>0</v>
      </c>
      <c r="AB71" s="22">
        <v>0</v>
      </c>
      <c r="AC71" s="22">
        <v>45387</v>
      </c>
      <c r="AD71" s="22">
        <v>2769247</v>
      </c>
      <c r="AE71" s="22">
        <v>13489633</v>
      </c>
      <c r="AF71" s="22">
        <v>39233661</v>
      </c>
      <c r="AG71" s="22">
        <v>2569791</v>
      </c>
      <c r="AH71" s="22">
        <v>141478</v>
      </c>
      <c r="AI71" s="22">
        <v>0</v>
      </c>
      <c r="AJ71" s="22">
        <v>41944930</v>
      </c>
      <c r="AK71" s="22">
        <v>55434563</v>
      </c>
    </row>
    <row r="72" spans="1:37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8061748</v>
      </c>
      <c r="F72" s="22">
        <v>86427</v>
      </c>
      <c r="G72" s="22">
        <v>32888</v>
      </c>
      <c r="H72" s="22">
        <v>-4395</v>
      </c>
      <c r="I72" s="22">
        <v>290735</v>
      </c>
      <c r="J72" s="22">
        <v>0</v>
      </c>
      <c r="K72" s="22">
        <v>410424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97681</v>
      </c>
      <c r="S72" s="22">
        <v>0</v>
      </c>
      <c r="T72" s="22">
        <v>0</v>
      </c>
      <c r="U72" s="22">
        <v>8975508</v>
      </c>
      <c r="V72" s="22">
        <v>0</v>
      </c>
      <c r="W72" s="22">
        <v>0</v>
      </c>
      <c r="X72" s="22">
        <v>473524</v>
      </c>
      <c r="Y72" s="22">
        <v>0</v>
      </c>
      <c r="Z72" s="22">
        <v>789963</v>
      </c>
      <c r="AA72" s="22">
        <v>0</v>
      </c>
      <c r="AB72" s="22">
        <v>4400</v>
      </c>
      <c r="AC72" s="22">
        <v>0</v>
      </c>
      <c r="AD72" s="22">
        <v>1267887</v>
      </c>
      <c r="AE72" s="22">
        <v>7707621</v>
      </c>
      <c r="AF72" s="22">
        <v>52966635</v>
      </c>
      <c r="AG72" s="22">
        <v>1851293</v>
      </c>
      <c r="AH72" s="22">
        <v>141860</v>
      </c>
      <c r="AI72" s="22">
        <v>0</v>
      </c>
      <c r="AJ72" s="22">
        <v>54959788</v>
      </c>
      <c r="AK72" s="22">
        <v>62667409</v>
      </c>
    </row>
    <row r="73" spans="1:37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6631151</v>
      </c>
      <c r="F73" s="22">
        <v>38809</v>
      </c>
      <c r="G73" s="22">
        <v>7585</v>
      </c>
      <c r="H73" s="22">
        <v>0</v>
      </c>
      <c r="I73" s="22">
        <v>58606</v>
      </c>
      <c r="J73" s="22">
        <v>0</v>
      </c>
      <c r="K73" s="22">
        <v>138498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2389959</v>
      </c>
      <c r="S73" s="22">
        <v>0</v>
      </c>
      <c r="T73" s="22">
        <v>0</v>
      </c>
      <c r="U73" s="22">
        <v>9264608</v>
      </c>
      <c r="V73" s="22">
        <v>0</v>
      </c>
      <c r="W73" s="22">
        <v>0</v>
      </c>
      <c r="X73" s="22">
        <v>437275</v>
      </c>
      <c r="Y73" s="22">
        <v>26974</v>
      </c>
      <c r="Z73" s="22">
        <v>1177245</v>
      </c>
      <c r="AA73" s="22">
        <v>0</v>
      </c>
      <c r="AB73" s="22">
        <v>0</v>
      </c>
      <c r="AC73" s="22">
        <v>0</v>
      </c>
      <c r="AD73" s="22">
        <v>1641494</v>
      </c>
      <c r="AE73" s="22">
        <v>7623114</v>
      </c>
      <c r="AF73" s="22">
        <v>26742405</v>
      </c>
      <c r="AG73" s="22">
        <v>889277</v>
      </c>
      <c r="AH73" s="22">
        <v>25991</v>
      </c>
      <c r="AI73" s="22">
        <v>0</v>
      </c>
      <c r="AJ73" s="22">
        <v>27657673</v>
      </c>
      <c r="AK73" s="22">
        <v>35280787</v>
      </c>
    </row>
    <row r="74" spans="1:37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8610326</v>
      </c>
      <c r="F74" s="22">
        <v>428485</v>
      </c>
      <c r="G74" s="22">
        <v>185958</v>
      </c>
      <c r="H74" s="22">
        <v>-44858</v>
      </c>
      <c r="I74" s="22">
        <v>211460</v>
      </c>
      <c r="J74" s="22">
        <v>0</v>
      </c>
      <c r="K74" s="22">
        <v>1659565</v>
      </c>
      <c r="L74" s="22">
        <v>1844882</v>
      </c>
      <c r="M74" s="22">
        <v>37535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12933353</v>
      </c>
      <c r="V74" s="22">
        <v>0</v>
      </c>
      <c r="W74" s="22">
        <v>0</v>
      </c>
      <c r="X74" s="22">
        <v>1499734</v>
      </c>
      <c r="Y74" s="22">
        <v>70039</v>
      </c>
      <c r="Z74" s="22">
        <v>260297</v>
      </c>
      <c r="AA74" s="22">
        <v>11373971</v>
      </c>
      <c r="AB74" s="22">
        <v>0</v>
      </c>
      <c r="AC74" s="22">
        <v>0</v>
      </c>
      <c r="AD74" s="22">
        <v>13204041</v>
      </c>
      <c r="AE74" s="22">
        <v>-270688</v>
      </c>
      <c r="AF74" s="22">
        <v>94562424</v>
      </c>
      <c r="AG74" s="22">
        <v>1593005</v>
      </c>
      <c r="AH74" s="22">
        <v>232359</v>
      </c>
      <c r="AI74" s="22">
        <v>0</v>
      </c>
      <c r="AJ74" s="22">
        <v>96387788</v>
      </c>
      <c r="AK74" s="22">
        <v>96117100</v>
      </c>
    </row>
    <row r="75" spans="1:37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6916923</v>
      </c>
      <c r="F75" s="22">
        <v>75461</v>
      </c>
      <c r="G75" s="22">
        <v>54780</v>
      </c>
      <c r="H75" s="22">
        <v>0</v>
      </c>
      <c r="I75" s="22">
        <v>1440821</v>
      </c>
      <c r="J75" s="22">
        <v>0</v>
      </c>
      <c r="K75" s="22">
        <v>272963</v>
      </c>
      <c r="L75" s="22">
        <v>0</v>
      </c>
      <c r="M75" s="22">
        <v>17170</v>
      </c>
      <c r="N75" s="22">
        <v>0</v>
      </c>
      <c r="O75" s="22">
        <v>0</v>
      </c>
      <c r="P75" s="22">
        <v>0</v>
      </c>
      <c r="Q75" s="22">
        <v>0</v>
      </c>
      <c r="R75" s="22">
        <v>8574</v>
      </c>
      <c r="S75" s="22">
        <v>0</v>
      </c>
      <c r="T75" s="22">
        <v>0</v>
      </c>
      <c r="U75" s="22">
        <v>8786692</v>
      </c>
      <c r="V75" s="22">
        <v>0</v>
      </c>
      <c r="W75" s="22">
        <v>0</v>
      </c>
      <c r="X75" s="22">
        <v>380885</v>
      </c>
      <c r="Y75" s="22">
        <v>0</v>
      </c>
      <c r="Z75" s="22">
        <v>3373292</v>
      </c>
      <c r="AA75" s="22">
        <v>0</v>
      </c>
      <c r="AB75" s="22">
        <v>470302</v>
      </c>
      <c r="AC75" s="22">
        <v>817230</v>
      </c>
      <c r="AD75" s="22">
        <v>5041709</v>
      </c>
      <c r="AE75" s="22">
        <v>3744983</v>
      </c>
      <c r="AF75" s="22">
        <v>52829336</v>
      </c>
      <c r="AG75" s="22">
        <v>4264703</v>
      </c>
      <c r="AH75" s="22">
        <v>263590</v>
      </c>
      <c r="AI75" s="22">
        <v>490653</v>
      </c>
      <c r="AJ75" s="22">
        <v>57848282</v>
      </c>
      <c r="AK75" s="22">
        <v>61593265</v>
      </c>
    </row>
    <row r="76" spans="1:37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12608484</v>
      </c>
      <c r="F76" s="22">
        <v>860667</v>
      </c>
      <c r="G76" s="22">
        <v>252938</v>
      </c>
      <c r="H76" s="22">
        <v>-425438</v>
      </c>
      <c r="I76" s="22">
        <v>946748</v>
      </c>
      <c r="J76" s="22">
        <v>0</v>
      </c>
      <c r="K76" s="22">
        <v>1175535</v>
      </c>
      <c r="L76" s="22">
        <v>2931844</v>
      </c>
      <c r="M76" s="22">
        <v>250000</v>
      </c>
      <c r="N76" s="22">
        <v>0</v>
      </c>
      <c r="O76" s="22">
        <v>0</v>
      </c>
      <c r="P76" s="22">
        <v>0</v>
      </c>
      <c r="Q76" s="22">
        <v>0</v>
      </c>
      <c r="R76" s="22">
        <v>1857783</v>
      </c>
      <c r="S76" s="22">
        <v>0</v>
      </c>
      <c r="T76" s="22">
        <v>0</v>
      </c>
      <c r="U76" s="22">
        <v>20458561</v>
      </c>
      <c r="V76" s="22">
        <v>0</v>
      </c>
      <c r="W76" s="22">
        <v>0</v>
      </c>
      <c r="X76" s="22">
        <v>1485978</v>
      </c>
      <c r="Y76" s="22">
        <v>26425</v>
      </c>
      <c r="Z76" s="22">
        <v>16497</v>
      </c>
      <c r="AA76" s="22">
        <v>4926661</v>
      </c>
      <c r="AB76" s="22">
        <v>0</v>
      </c>
      <c r="AC76" s="22">
        <v>3414963</v>
      </c>
      <c r="AD76" s="22">
        <v>9870524</v>
      </c>
      <c r="AE76" s="22">
        <v>10588037</v>
      </c>
      <c r="AF76" s="22">
        <v>89285009</v>
      </c>
      <c r="AG76" s="22">
        <v>6728816</v>
      </c>
      <c r="AH76" s="22">
        <v>221264</v>
      </c>
      <c r="AI76" s="22">
        <v>0</v>
      </c>
      <c r="AJ76" s="22">
        <v>96235089</v>
      </c>
      <c r="AK76" s="22">
        <v>106823126</v>
      </c>
    </row>
    <row r="77" spans="1:37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38899495</v>
      </c>
      <c r="F77" s="22">
        <v>762740</v>
      </c>
      <c r="G77" s="22">
        <v>408814</v>
      </c>
      <c r="H77" s="22">
        <v>-57144</v>
      </c>
      <c r="I77" s="22">
        <v>4641104</v>
      </c>
      <c r="J77" s="22">
        <v>3895809</v>
      </c>
      <c r="K77" s="22">
        <v>4158560</v>
      </c>
      <c r="L77" s="22">
        <v>0</v>
      </c>
      <c r="M77" s="22">
        <v>213536</v>
      </c>
      <c r="N77" s="22">
        <v>0</v>
      </c>
      <c r="O77" s="22">
        <v>0</v>
      </c>
      <c r="P77" s="22">
        <v>0</v>
      </c>
      <c r="Q77" s="22">
        <v>0</v>
      </c>
      <c r="R77" s="22">
        <v>1402774</v>
      </c>
      <c r="S77" s="22">
        <v>0</v>
      </c>
      <c r="T77" s="22">
        <v>0</v>
      </c>
      <c r="U77" s="22">
        <v>54325688</v>
      </c>
      <c r="V77" s="22">
        <v>0</v>
      </c>
      <c r="W77" s="22">
        <v>203226</v>
      </c>
      <c r="X77" s="22">
        <v>10274050</v>
      </c>
      <c r="Y77" s="22">
        <v>4305334</v>
      </c>
      <c r="Z77" s="22">
        <v>32850999</v>
      </c>
      <c r="AA77" s="22">
        <v>30547831</v>
      </c>
      <c r="AB77" s="22">
        <v>0</v>
      </c>
      <c r="AC77" s="22">
        <v>0</v>
      </c>
      <c r="AD77" s="22">
        <v>78181440</v>
      </c>
      <c r="AE77" s="22">
        <v>-23855752</v>
      </c>
      <c r="AF77" s="22">
        <v>247807977</v>
      </c>
      <c r="AG77" s="22">
        <v>2194351</v>
      </c>
      <c r="AH77" s="22">
        <v>474082</v>
      </c>
      <c r="AI77" s="22">
        <v>0</v>
      </c>
      <c r="AJ77" s="22">
        <v>250476410</v>
      </c>
      <c r="AK77" s="22">
        <v>226620658</v>
      </c>
    </row>
    <row r="78" spans="1:37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22516207</v>
      </c>
      <c r="F78" s="22">
        <v>448687</v>
      </c>
      <c r="G78" s="22">
        <v>410250</v>
      </c>
      <c r="H78" s="22">
        <v>-667568</v>
      </c>
      <c r="I78" s="22">
        <v>567389</v>
      </c>
      <c r="J78" s="22">
        <v>97767</v>
      </c>
      <c r="K78" s="22">
        <v>248253</v>
      </c>
      <c r="L78" s="22">
        <v>0</v>
      </c>
      <c r="M78" s="22">
        <v>2072462</v>
      </c>
      <c r="N78" s="22">
        <v>0</v>
      </c>
      <c r="O78" s="22">
        <v>0</v>
      </c>
      <c r="P78" s="22">
        <v>0</v>
      </c>
      <c r="Q78" s="22">
        <v>0</v>
      </c>
      <c r="R78" s="22">
        <v>35377</v>
      </c>
      <c r="S78" s="22">
        <v>8174</v>
      </c>
      <c r="T78" s="22">
        <v>0</v>
      </c>
      <c r="U78" s="22">
        <v>25736998</v>
      </c>
      <c r="V78" s="22">
        <v>0</v>
      </c>
      <c r="W78" s="22">
        <v>465641</v>
      </c>
      <c r="X78" s="22">
        <v>1130293</v>
      </c>
      <c r="Y78" s="22">
        <v>0</v>
      </c>
      <c r="Z78" s="22">
        <v>445044</v>
      </c>
      <c r="AA78" s="22">
        <v>3052739</v>
      </c>
      <c r="AB78" s="22">
        <v>0</v>
      </c>
      <c r="AC78" s="22">
        <v>0</v>
      </c>
      <c r="AD78" s="22">
        <v>5093717</v>
      </c>
      <c r="AE78" s="22">
        <v>20643281</v>
      </c>
      <c r="AF78" s="22">
        <v>93580367</v>
      </c>
      <c r="AG78" s="22">
        <v>5526445</v>
      </c>
      <c r="AH78" s="22">
        <v>236481</v>
      </c>
      <c r="AI78" s="22">
        <v>0</v>
      </c>
      <c r="AJ78" s="22">
        <v>99343293</v>
      </c>
      <c r="AK78" s="22">
        <v>119986574</v>
      </c>
    </row>
    <row r="79" spans="1:37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10143803</v>
      </c>
      <c r="F79" s="22">
        <v>412369</v>
      </c>
      <c r="G79" s="22">
        <v>69119</v>
      </c>
      <c r="H79" s="22">
        <v>0</v>
      </c>
      <c r="I79" s="22">
        <v>2750898</v>
      </c>
      <c r="J79" s="22">
        <v>0</v>
      </c>
      <c r="K79" s="22">
        <v>709974</v>
      </c>
      <c r="L79" s="22">
        <v>606071</v>
      </c>
      <c r="M79" s="22">
        <v>834153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55475</v>
      </c>
      <c r="U79" s="22">
        <v>15581862</v>
      </c>
      <c r="V79" s="22">
        <v>0</v>
      </c>
      <c r="W79" s="22">
        <v>123977</v>
      </c>
      <c r="X79" s="22">
        <v>2401567</v>
      </c>
      <c r="Y79" s="22">
        <v>0</v>
      </c>
      <c r="Z79" s="22">
        <v>336871</v>
      </c>
      <c r="AA79" s="22">
        <v>708570</v>
      </c>
      <c r="AB79" s="22">
        <v>0</v>
      </c>
      <c r="AC79" s="22">
        <v>667928</v>
      </c>
      <c r="AD79" s="22">
        <v>4238913</v>
      </c>
      <c r="AE79" s="22">
        <v>11342949</v>
      </c>
      <c r="AF79" s="22">
        <v>47969034</v>
      </c>
      <c r="AG79" s="22">
        <v>830635</v>
      </c>
      <c r="AH79" s="22">
        <v>201984</v>
      </c>
      <c r="AI79" s="22">
        <v>0</v>
      </c>
      <c r="AJ79" s="22">
        <v>49001653</v>
      </c>
      <c r="AK79" s="22">
        <v>60344602</v>
      </c>
    </row>
    <row r="80" spans="1:37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15133034</v>
      </c>
      <c r="F80" s="22">
        <v>838364</v>
      </c>
      <c r="G80" s="22">
        <v>642434</v>
      </c>
      <c r="H80" s="22">
        <v>-1284330</v>
      </c>
      <c r="I80" s="22">
        <v>18917</v>
      </c>
      <c r="J80" s="22">
        <v>0</v>
      </c>
      <c r="K80" s="22">
        <v>1176076</v>
      </c>
      <c r="L80" s="22">
        <v>561101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43300</v>
      </c>
      <c r="S80" s="22">
        <v>0</v>
      </c>
      <c r="T80" s="22">
        <v>0</v>
      </c>
      <c r="U80" s="22">
        <v>17128896</v>
      </c>
      <c r="V80" s="22">
        <v>0</v>
      </c>
      <c r="W80" s="22">
        <v>0</v>
      </c>
      <c r="X80" s="22">
        <v>747173</v>
      </c>
      <c r="Y80" s="22">
        <v>152391</v>
      </c>
      <c r="Z80" s="22">
        <v>2484165</v>
      </c>
      <c r="AA80" s="22">
        <v>561101</v>
      </c>
      <c r="AB80" s="22">
        <v>587562</v>
      </c>
      <c r="AC80" s="22">
        <v>0</v>
      </c>
      <c r="AD80" s="22">
        <v>4532392</v>
      </c>
      <c r="AE80" s="22">
        <v>12596504</v>
      </c>
      <c r="AF80" s="22">
        <v>54777485</v>
      </c>
      <c r="AG80" s="22">
        <v>1208082</v>
      </c>
      <c r="AH80" s="22">
        <v>1717097</v>
      </c>
      <c r="AI80" s="22">
        <v>0</v>
      </c>
      <c r="AJ80" s="22">
        <v>57702664</v>
      </c>
      <c r="AK80" s="22">
        <v>70299168</v>
      </c>
    </row>
    <row r="81" spans="1:37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40885089</v>
      </c>
      <c r="F81" s="22">
        <v>1037771</v>
      </c>
      <c r="G81" s="22">
        <v>544527</v>
      </c>
      <c r="H81" s="22">
        <v>-13249</v>
      </c>
      <c r="I81" s="22">
        <v>1713412</v>
      </c>
      <c r="J81" s="22">
        <v>0</v>
      </c>
      <c r="K81" s="22">
        <v>2684672</v>
      </c>
      <c r="L81" s="22">
        <v>1121358</v>
      </c>
      <c r="M81" s="22">
        <v>1432948</v>
      </c>
      <c r="N81" s="22">
        <v>0</v>
      </c>
      <c r="O81" s="22">
        <v>0</v>
      </c>
      <c r="P81" s="22">
        <v>0</v>
      </c>
      <c r="Q81" s="22">
        <v>0</v>
      </c>
      <c r="R81" s="22">
        <v>9766594</v>
      </c>
      <c r="S81" s="22">
        <v>0</v>
      </c>
      <c r="T81" s="22">
        <v>0</v>
      </c>
      <c r="U81" s="22">
        <v>59173122</v>
      </c>
      <c r="V81" s="22">
        <v>0</v>
      </c>
      <c r="W81" s="22">
        <v>90079</v>
      </c>
      <c r="X81" s="22">
        <v>6213784</v>
      </c>
      <c r="Y81" s="22">
        <v>146049</v>
      </c>
      <c r="Z81" s="22">
        <v>9350165</v>
      </c>
      <c r="AA81" s="22">
        <v>4989016</v>
      </c>
      <c r="AB81" s="22">
        <v>1086853</v>
      </c>
      <c r="AC81" s="22">
        <v>0</v>
      </c>
      <c r="AD81" s="22">
        <v>21875946</v>
      </c>
      <c r="AE81" s="22">
        <v>37297176</v>
      </c>
      <c r="AF81" s="22">
        <v>228777683</v>
      </c>
      <c r="AG81" s="22">
        <v>8634837</v>
      </c>
      <c r="AH81" s="22">
        <v>8041</v>
      </c>
      <c r="AI81" s="22">
        <v>0</v>
      </c>
      <c r="AJ81" s="22">
        <v>237420561</v>
      </c>
      <c r="AK81" s="22">
        <v>274717737</v>
      </c>
    </row>
    <row r="82" spans="1:37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12354971</v>
      </c>
      <c r="F82" s="22">
        <v>1769175</v>
      </c>
      <c r="G82" s="22">
        <v>443329</v>
      </c>
      <c r="H82" s="22">
        <v>-773150</v>
      </c>
      <c r="I82" s="22">
        <v>0</v>
      </c>
      <c r="J82" s="22">
        <v>456364</v>
      </c>
      <c r="K82" s="22">
        <v>2308259</v>
      </c>
      <c r="L82" s="22">
        <v>0</v>
      </c>
      <c r="M82" s="22">
        <v>66244</v>
      </c>
      <c r="N82" s="22">
        <v>113565</v>
      </c>
      <c r="O82" s="22">
        <v>0</v>
      </c>
      <c r="P82" s="22">
        <v>0</v>
      </c>
      <c r="Q82" s="22">
        <v>0</v>
      </c>
      <c r="R82" s="22">
        <v>8979929</v>
      </c>
      <c r="S82" s="22">
        <v>346701</v>
      </c>
      <c r="T82" s="22">
        <v>0</v>
      </c>
      <c r="U82" s="22">
        <v>26065387</v>
      </c>
      <c r="V82" s="22">
        <v>0</v>
      </c>
      <c r="W82" s="22">
        <v>0</v>
      </c>
      <c r="X82" s="22">
        <v>844864</v>
      </c>
      <c r="Y82" s="22">
        <v>0</v>
      </c>
      <c r="Z82" s="22">
        <v>1313451</v>
      </c>
      <c r="AA82" s="22">
        <v>0</v>
      </c>
      <c r="AB82" s="22">
        <v>331199</v>
      </c>
      <c r="AC82" s="22">
        <v>426195</v>
      </c>
      <c r="AD82" s="22">
        <v>2915709</v>
      </c>
      <c r="AE82" s="22">
        <v>23149678</v>
      </c>
      <c r="AF82" s="22">
        <v>107791397</v>
      </c>
      <c r="AG82" s="22">
        <v>6939867</v>
      </c>
      <c r="AH82" s="22">
        <v>201591</v>
      </c>
      <c r="AI82" s="22">
        <v>0</v>
      </c>
      <c r="AJ82" s="22">
        <v>114932855</v>
      </c>
      <c r="AK82" s="22">
        <v>138082533</v>
      </c>
    </row>
    <row r="83" spans="1:37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22205936</v>
      </c>
      <c r="F83" s="22">
        <v>303127</v>
      </c>
      <c r="G83" s="22">
        <v>575990</v>
      </c>
      <c r="H83" s="22">
        <v>0</v>
      </c>
      <c r="I83" s="22">
        <v>412256</v>
      </c>
      <c r="J83" s="22">
        <v>0</v>
      </c>
      <c r="K83" s="22">
        <v>48917</v>
      </c>
      <c r="L83" s="22">
        <v>0</v>
      </c>
      <c r="M83" s="22">
        <v>0</v>
      </c>
      <c r="N83" s="22">
        <v>5276</v>
      </c>
      <c r="O83" s="22">
        <v>0</v>
      </c>
      <c r="P83" s="22">
        <v>0</v>
      </c>
      <c r="Q83" s="22">
        <v>0</v>
      </c>
      <c r="R83" s="22">
        <v>12741</v>
      </c>
      <c r="S83" s="22">
        <v>0</v>
      </c>
      <c r="T83" s="22">
        <v>0</v>
      </c>
      <c r="U83" s="22">
        <v>23564243</v>
      </c>
      <c r="V83" s="22">
        <v>0</v>
      </c>
      <c r="W83" s="22">
        <v>217007</v>
      </c>
      <c r="X83" s="22">
        <v>679127</v>
      </c>
      <c r="Y83" s="22">
        <v>84150</v>
      </c>
      <c r="Z83" s="22">
        <v>5420</v>
      </c>
      <c r="AA83" s="22">
        <v>0</v>
      </c>
      <c r="AB83" s="22">
        <v>590189</v>
      </c>
      <c r="AC83" s="22">
        <v>0</v>
      </c>
      <c r="AD83" s="22">
        <v>1575893</v>
      </c>
      <c r="AE83" s="22">
        <v>21988350</v>
      </c>
      <c r="AF83" s="22">
        <v>271787753</v>
      </c>
      <c r="AG83" s="22">
        <v>4268380</v>
      </c>
      <c r="AH83" s="22">
        <v>90781</v>
      </c>
      <c r="AI83" s="22">
        <v>0</v>
      </c>
      <c r="AJ83" s="22">
        <v>276146914</v>
      </c>
      <c r="AK83" s="22">
        <v>298135264</v>
      </c>
    </row>
    <row r="84" spans="1:37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7516557</v>
      </c>
      <c r="F84" s="22">
        <v>194907</v>
      </c>
      <c r="G84" s="22">
        <v>66580</v>
      </c>
      <c r="H84" s="22">
        <v>0</v>
      </c>
      <c r="I84" s="22">
        <v>243967</v>
      </c>
      <c r="J84" s="22">
        <v>0</v>
      </c>
      <c r="K84" s="22">
        <v>257959</v>
      </c>
      <c r="L84" s="22">
        <v>0</v>
      </c>
      <c r="M84" s="22">
        <v>26995</v>
      </c>
      <c r="N84" s="22">
        <v>0</v>
      </c>
      <c r="O84" s="22">
        <v>0</v>
      </c>
      <c r="P84" s="22">
        <v>0</v>
      </c>
      <c r="Q84" s="22">
        <v>0</v>
      </c>
      <c r="R84" s="22">
        <v>4973116</v>
      </c>
      <c r="S84" s="22">
        <v>0</v>
      </c>
      <c r="T84" s="22">
        <v>110</v>
      </c>
      <c r="U84" s="22">
        <v>13280191</v>
      </c>
      <c r="V84" s="22">
        <v>0</v>
      </c>
      <c r="W84" s="22">
        <v>2585</v>
      </c>
      <c r="X84" s="22">
        <v>2486223</v>
      </c>
      <c r="Y84" s="22">
        <v>2354</v>
      </c>
      <c r="Z84" s="22">
        <v>2699697</v>
      </c>
      <c r="AA84" s="22">
        <v>0</v>
      </c>
      <c r="AB84" s="22">
        <v>0</v>
      </c>
      <c r="AC84" s="22">
        <v>0</v>
      </c>
      <c r="AD84" s="22">
        <v>5190859</v>
      </c>
      <c r="AE84" s="22">
        <v>8089332</v>
      </c>
      <c r="AF84" s="22">
        <v>26482431</v>
      </c>
      <c r="AG84" s="22">
        <v>5549363</v>
      </c>
      <c r="AH84" s="22">
        <v>154507</v>
      </c>
      <c r="AI84" s="22">
        <v>0</v>
      </c>
      <c r="AJ84" s="22">
        <v>32186301</v>
      </c>
      <c r="AK84" s="22">
        <v>40275633</v>
      </c>
    </row>
    <row r="85" spans="1:37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9308219</v>
      </c>
      <c r="F85" s="22">
        <v>671780</v>
      </c>
      <c r="G85" s="22">
        <v>291215</v>
      </c>
      <c r="H85" s="22">
        <v>-145541</v>
      </c>
      <c r="I85" s="22">
        <v>603116</v>
      </c>
      <c r="J85" s="22">
        <v>7297067</v>
      </c>
      <c r="K85" s="22">
        <v>727507</v>
      </c>
      <c r="L85" s="22">
        <v>0</v>
      </c>
      <c r="M85" s="22">
        <v>970710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19724073</v>
      </c>
      <c r="V85" s="22">
        <v>0</v>
      </c>
      <c r="W85" s="22">
        <v>265410</v>
      </c>
      <c r="X85" s="22">
        <v>2868602</v>
      </c>
      <c r="Y85" s="22">
        <v>31656</v>
      </c>
      <c r="Z85" s="22">
        <v>1949680</v>
      </c>
      <c r="AA85" s="22">
        <v>10493111</v>
      </c>
      <c r="AB85" s="22">
        <v>246497</v>
      </c>
      <c r="AC85" s="22">
        <v>38965</v>
      </c>
      <c r="AD85" s="22">
        <v>15893921</v>
      </c>
      <c r="AE85" s="22">
        <v>3830152</v>
      </c>
      <c r="AF85" s="22">
        <v>25846344</v>
      </c>
      <c r="AG85" s="22">
        <v>2583330</v>
      </c>
      <c r="AH85" s="22">
        <v>290550</v>
      </c>
      <c r="AI85" s="22">
        <v>0</v>
      </c>
      <c r="AJ85" s="22">
        <v>28720224</v>
      </c>
      <c r="AK85" s="22">
        <v>32550376</v>
      </c>
    </row>
    <row r="86" spans="1:37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29058619</v>
      </c>
      <c r="F86" s="22">
        <v>794399</v>
      </c>
      <c r="G86" s="22">
        <v>508770</v>
      </c>
      <c r="H86" s="22">
        <v>-189108</v>
      </c>
      <c r="I86" s="22">
        <v>1707307</v>
      </c>
      <c r="J86" s="22">
        <v>0</v>
      </c>
      <c r="K86" s="22">
        <v>1522516</v>
      </c>
      <c r="L86" s="22">
        <v>7300267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12762</v>
      </c>
      <c r="T86" s="22">
        <v>0</v>
      </c>
      <c r="U86" s="22">
        <v>40715532</v>
      </c>
      <c r="V86" s="22">
        <v>0</v>
      </c>
      <c r="W86" s="22">
        <v>0</v>
      </c>
      <c r="X86" s="22">
        <v>4001569</v>
      </c>
      <c r="Y86" s="22">
        <v>1867266</v>
      </c>
      <c r="Z86" s="22">
        <v>5886201</v>
      </c>
      <c r="AA86" s="22">
        <v>9587385</v>
      </c>
      <c r="AB86" s="22">
        <v>0</v>
      </c>
      <c r="AC86" s="22">
        <v>0</v>
      </c>
      <c r="AD86" s="22">
        <v>21342421</v>
      </c>
      <c r="AE86" s="22">
        <v>19373111</v>
      </c>
      <c r="AF86" s="22">
        <v>76806401</v>
      </c>
      <c r="AG86" s="22">
        <v>9290762</v>
      </c>
      <c r="AH86" s="22">
        <v>0</v>
      </c>
      <c r="AI86" s="22">
        <v>400000</v>
      </c>
      <c r="AJ86" s="22">
        <v>86497163</v>
      </c>
      <c r="AK86" s="22">
        <v>105870274</v>
      </c>
    </row>
    <row r="87" spans="1:37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70019173</v>
      </c>
      <c r="F87" s="22">
        <v>848304</v>
      </c>
      <c r="G87" s="22">
        <v>476717</v>
      </c>
      <c r="H87" s="22">
        <v>-412877</v>
      </c>
      <c r="I87" s="22">
        <v>0</v>
      </c>
      <c r="J87" s="22">
        <v>0</v>
      </c>
      <c r="K87" s="22">
        <v>815415</v>
      </c>
      <c r="L87" s="22">
        <v>2075084</v>
      </c>
      <c r="M87" s="22">
        <v>244568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74066384</v>
      </c>
      <c r="V87" s="22">
        <v>0</v>
      </c>
      <c r="W87" s="22">
        <v>0</v>
      </c>
      <c r="X87" s="22">
        <v>4050729</v>
      </c>
      <c r="Y87" s="22">
        <v>0</v>
      </c>
      <c r="Z87" s="22">
        <v>3279514</v>
      </c>
      <c r="AA87" s="22">
        <v>2581837</v>
      </c>
      <c r="AB87" s="22">
        <v>0</v>
      </c>
      <c r="AC87" s="22">
        <v>2848195</v>
      </c>
      <c r="AD87" s="22">
        <v>12760275</v>
      </c>
      <c r="AE87" s="22">
        <v>61306109</v>
      </c>
      <c r="AF87" s="22">
        <v>218215099</v>
      </c>
      <c r="AG87" s="22">
        <v>10259243</v>
      </c>
      <c r="AH87" s="22">
        <v>310190</v>
      </c>
      <c r="AI87" s="22">
        <v>0</v>
      </c>
      <c r="AJ87" s="22">
        <v>228784532</v>
      </c>
      <c r="AK87" s="22">
        <v>290090641</v>
      </c>
    </row>
    <row r="88" spans="1:37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9242603</v>
      </c>
      <c r="F88" s="22">
        <v>449831</v>
      </c>
      <c r="G88" s="22">
        <v>34632</v>
      </c>
      <c r="H88" s="22">
        <v>-273434</v>
      </c>
      <c r="I88" s="22">
        <v>0</v>
      </c>
      <c r="J88" s="22">
        <v>0</v>
      </c>
      <c r="K88" s="22">
        <v>547625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32667</v>
      </c>
      <c r="U88" s="22">
        <v>10033924</v>
      </c>
      <c r="V88" s="22">
        <v>0</v>
      </c>
      <c r="W88" s="22">
        <v>0</v>
      </c>
      <c r="X88" s="22">
        <v>1291137</v>
      </c>
      <c r="Y88" s="22">
        <v>0</v>
      </c>
      <c r="Z88" s="22">
        <v>2438008</v>
      </c>
      <c r="AA88" s="22">
        <v>0</v>
      </c>
      <c r="AB88" s="22">
        <v>0</v>
      </c>
      <c r="AC88" s="22">
        <v>0</v>
      </c>
      <c r="AD88" s="22">
        <v>3729145</v>
      </c>
      <c r="AE88" s="22">
        <v>6304779</v>
      </c>
      <c r="AF88" s="22">
        <v>101373148</v>
      </c>
      <c r="AG88" s="22">
        <v>609986</v>
      </c>
      <c r="AH88" s="22">
        <v>861412</v>
      </c>
      <c r="AI88" s="22">
        <v>0</v>
      </c>
      <c r="AJ88" s="22">
        <v>102844546</v>
      </c>
      <c r="AK88" s="22">
        <v>109149325</v>
      </c>
    </row>
    <row r="89" spans="1:37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3952468</v>
      </c>
      <c r="F89" s="22">
        <v>361569</v>
      </c>
      <c r="G89" s="22">
        <v>70723</v>
      </c>
      <c r="H89" s="22">
        <v>0</v>
      </c>
      <c r="I89" s="22">
        <v>2217210</v>
      </c>
      <c r="J89" s="22">
        <v>2993519</v>
      </c>
      <c r="K89" s="22">
        <v>1018773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500070</v>
      </c>
      <c r="S89" s="22">
        <v>55764</v>
      </c>
      <c r="T89" s="22">
        <v>0</v>
      </c>
      <c r="U89" s="22">
        <v>11170096</v>
      </c>
      <c r="V89" s="22">
        <v>0</v>
      </c>
      <c r="W89" s="22">
        <v>292795</v>
      </c>
      <c r="X89" s="22">
        <v>1861246</v>
      </c>
      <c r="Y89" s="22">
        <v>661327</v>
      </c>
      <c r="Z89" s="22">
        <v>20989</v>
      </c>
      <c r="AA89" s="22">
        <v>9079712</v>
      </c>
      <c r="AB89" s="22">
        <v>0</v>
      </c>
      <c r="AC89" s="22">
        <v>0</v>
      </c>
      <c r="AD89" s="22">
        <v>11916069</v>
      </c>
      <c r="AE89" s="22">
        <v>-745973</v>
      </c>
      <c r="AF89" s="22">
        <v>101897833</v>
      </c>
      <c r="AG89" s="22">
        <v>1513737</v>
      </c>
      <c r="AH89" s="22">
        <v>346075</v>
      </c>
      <c r="AI89" s="22">
        <v>0</v>
      </c>
      <c r="AJ89" s="22">
        <v>103757645</v>
      </c>
      <c r="AK89" s="22">
        <v>103011672</v>
      </c>
    </row>
    <row r="90" spans="1:37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99125402</v>
      </c>
      <c r="F90" s="22">
        <v>1577970</v>
      </c>
      <c r="G90" s="22">
        <v>489977</v>
      </c>
      <c r="H90" s="22">
        <v>-311114</v>
      </c>
      <c r="I90" s="22">
        <v>2717105</v>
      </c>
      <c r="J90" s="22">
        <v>0</v>
      </c>
      <c r="K90" s="22">
        <v>5546831</v>
      </c>
      <c r="L90" s="22">
        <v>0</v>
      </c>
      <c r="M90" s="22">
        <v>1547060</v>
      </c>
      <c r="N90" s="22">
        <v>0</v>
      </c>
      <c r="O90" s="22">
        <v>0</v>
      </c>
      <c r="P90" s="22">
        <v>0</v>
      </c>
      <c r="Q90" s="22">
        <v>0</v>
      </c>
      <c r="R90" s="22">
        <v>26400080</v>
      </c>
      <c r="S90" s="22">
        <v>0</v>
      </c>
      <c r="T90" s="22">
        <v>0</v>
      </c>
      <c r="U90" s="22">
        <v>137093311</v>
      </c>
      <c r="V90" s="22">
        <v>0</v>
      </c>
      <c r="W90" s="22">
        <v>1621076</v>
      </c>
      <c r="X90" s="22">
        <v>4490573</v>
      </c>
      <c r="Y90" s="22">
        <v>589297</v>
      </c>
      <c r="Z90" s="22">
        <v>2652833</v>
      </c>
      <c r="AA90" s="22">
        <v>2938498</v>
      </c>
      <c r="AB90" s="22">
        <v>436574</v>
      </c>
      <c r="AC90" s="22">
        <v>362100</v>
      </c>
      <c r="AD90" s="22">
        <v>13090951</v>
      </c>
      <c r="AE90" s="22">
        <v>124002360</v>
      </c>
      <c r="AF90" s="22">
        <v>242197318</v>
      </c>
      <c r="AG90" s="22">
        <v>653648</v>
      </c>
      <c r="AH90" s="22">
        <v>574052</v>
      </c>
      <c r="AI90" s="22">
        <v>0</v>
      </c>
      <c r="AJ90" s="22">
        <v>243425018</v>
      </c>
      <c r="AK90" s="22">
        <v>367427378</v>
      </c>
    </row>
    <row r="91" spans="1:37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5565482</v>
      </c>
      <c r="F91" s="22">
        <v>105527</v>
      </c>
      <c r="G91" s="22">
        <v>94684</v>
      </c>
      <c r="H91" s="22">
        <v>-7174</v>
      </c>
      <c r="I91" s="22">
        <v>383589</v>
      </c>
      <c r="J91" s="22">
        <v>0</v>
      </c>
      <c r="K91" s="22">
        <v>214419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1129788</v>
      </c>
      <c r="T91" s="22">
        <v>0</v>
      </c>
      <c r="U91" s="22">
        <v>7486315</v>
      </c>
      <c r="V91" s="22">
        <v>0</v>
      </c>
      <c r="W91" s="22">
        <v>0</v>
      </c>
      <c r="X91" s="22">
        <v>759742</v>
      </c>
      <c r="Y91" s="22">
        <v>670027</v>
      </c>
      <c r="Z91" s="22">
        <v>0</v>
      </c>
      <c r="AA91" s="22">
        <v>1314945</v>
      </c>
      <c r="AB91" s="22">
        <v>0</v>
      </c>
      <c r="AC91" s="22">
        <v>0</v>
      </c>
      <c r="AD91" s="22">
        <v>2744714</v>
      </c>
      <c r="AE91" s="22">
        <v>4741601</v>
      </c>
      <c r="AF91" s="22">
        <v>24755588</v>
      </c>
      <c r="AG91" s="22">
        <v>202813</v>
      </c>
      <c r="AH91" s="22">
        <v>0</v>
      </c>
      <c r="AI91" s="22">
        <v>0</v>
      </c>
      <c r="AJ91" s="22">
        <v>24958401</v>
      </c>
      <c r="AK91" s="22">
        <v>29700002</v>
      </c>
    </row>
    <row r="92" spans="1:37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392989</v>
      </c>
      <c r="F92" s="22">
        <v>140617</v>
      </c>
      <c r="G92" s="22">
        <v>53064</v>
      </c>
      <c r="H92" s="22">
        <v>-27899</v>
      </c>
      <c r="I92" s="22">
        <v>2135074</v>
      </c>
      <c r="J92" s="22">
        <v>0</v>
      </c>
      <c r="K92" s="22">
        <v>3010783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4760663</v>
      </c>
      <c r="T92" s="22">
        <v>1021100</v>
      </c>
      <c r="U92" s="22">
        <v>11486391</v>
      </c>
      <c r="V92" s="22">
        <v>1554103</v>
      </c>
      <c r="W92" s="22">
        <v>739408</v>
      </c>
      <c r="X92" s="22">
        <v>1387281</v>
      </c>
      <c r="Y92" s="22">
        <v>238178</v>
      </c>
      <c r="Z92" s="22">
        <v>1579361</v>
      </c>
      <c r="AA92" s="22">
        <v>10797562</v>
      </c>
      <c r="AB92" s="22">
        <v>0</v>
      </c>
      <c r="AC92" s="22">
        <v>0</v>
      </c>
      <c r="AD92" s="22">
        <v>16295893</v>
      </c>
      <c r="AE92" s="22">
        <v>-4809502</v>
      </c>
      <c r="AF92" s="22">
        <v>199293567</v>
      </c>
      <c r="AG92" s="22">
        <v>155425</v>
      </c>
      <c r="AH92" s="22">
        <v>102702</v>
      </c>
      <c r="AI92" s="22">
        <v>0</v>
      </c>
      <c r="AJ92" s="22">
        <v>199551694</v>
      </c>
      <c r="AK92" s="22">
        <v>194742192</v>
      </c>
    </row>
    <row r="93" spans="1:37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3952556</v>
      </c>
      <c r="F93" s="22">
        <v>86421</v>
      </c>
      <c r="G93" s="22">
        <v>17015</v>
      </c>
      <c r="H93" s="22">
        <v>-19975</v>
      </c>
      <c r="I93" s="22">
        <v>912952</v>
      </c>
      <c r="J93" s="22">
        <v>0</v>
      </c>
      <c r="K93" s="22">
        <v>492372</v>
      </c>
      <c r="L93" s="22">
        <v>0</v>
      </c>
      <c r="M93" s="22">
        <v>0</v>
      </c>
      <c r="N93" s="22">
        <v>0</v>
      </c>
      <c r="O93" s="22">
        <v>0</v>
      </c>
      <c r="P93" s="22">
        <v>30</v>
      </c>
      <c r="Q93" s="22">
        <v>0</v>
      </c>
      <c r="R93" s="22">
        <v>0</v>
      </c>
      <c r="S93" s="22">
        <v>20048</v>
      </c>
      <c r="T93" s="22">
        <v>93280</v>
      </c>
      <c r="U93" s="22">
        <v>5554699</v>
      </c>
      <c r="V93" s="22">
        <v>0</v>
      </c>
      <c r="W93" s="22">
        <v>43713</v>
      </c>
      <c r="X93" s="22">
        <v>31065</v>
      </c>
      <c r="Y93" s="22">
        <v>104881</v>
      </c>
      <c r="Z93" s="22">
        <v>1042054</v>
      </c>
      <c r="AA93" s="22">
        <v>0</v>
      </c>
      <c r="AB93" s="22">
        <v>0</v>
      </c>
      <c r="AC93" s="22">
        <v>152125</v>
      </c>
      <c r="AD93" s="22">
        <v>1373838</v>
      </c>
      <c r="AE93" s="22">
        <v>4180861</v>
      </c>
      <c r="AF93" s="22">
        <v>50942258</v>
      </c>
      <c r="AG93" s="22">
        <v>48395</v>
      </c>
      <c r="AH93" s="22">
        <v>18100</v>
      </c>
      <c r="AI93" s="22">
        <v>0</v>
      </c>
      <c r="AJ93" s="22">
        <v>51008753</v>
      </c>
      <c r="AK93" s="22">
        <v>55189614</v>
      </c>
    </row>
    <row r="94" spans="1:37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2114094</v>
      </c>
      <c r="F94" s="22">
        <v>59335</v>
      </c>
      <c r="G94" s="22">
        <v>34433</v>
      </c>
      <c r="H94" s="22">
        <v>0</v>
      </c>
      <c r="I94" s="22">
        <v>495303</v>
      </c>
      <c r="J94" s="22">
        <v>0</v>
      </c>
      <c r="K94" s="22">
        <v>74275</v>
      </c>
      <c r="L94" s="22">
        <v>0</v>
      </c>
      <c r="M94" s="22">
        <v>246857</v>
      </c>
      <c r="N94" s="22">
        <v>0</v>
      </c>
      <c r="O94" s="22">
        <v>0</v>
      </c>
      <c r="P94" s="22">
        <v>0</v>
      </c>
      <c r="Q94" s="22">
        <v>0</v>
      </c>
      <c r="R94" s="22">
        <v>286790</v>
      </c>
      <c r="S94" s="22">
        <v>0</v>
      </c>
      <c r="T94" s="22">
        <v>0</v>
      </c>
      <c r="U94" s="22">
        <v>3311087</v>
      </c>
      <c r="V94" s="22">
        <v>0</v>
      </c>
      <c r="W94" s="22">
        <v>9145</v>
      </c>
      <c r="X94" s="22">
        <v>58346</v>
      </c>
      <c r="Y94" s="22">
        <v>509</v>
      </c>
      <c r="Z94" s="22">
        <v>757344</v>
      </c>
      <c r="AA94" s="22">
        <v>0</v>
      </c>
      <c r="AB94" s="22">
        <v>23147</v>
      </c>
      <c r="AC94" s="22">
        <v>247207</v>
      </c>
      <c r="AD94" s="22">
        <v>1095698</v>
      </c>
      <c r="AE94" s="22">
        <v>2215389</v>
      </c>
      <c r="AF94" s="22">
        <v>10064764</v>
      </c>
      <c r="AG94" s="22">
        <v>15423</v>
      </c>
      <c r="AH94" s="22">
        <v>7680</v>
      </c>
      <c r="AI94" s="22">
        <v>0</v>
      </c>
      <c r="AJ94" s="22">
        <v>10087867</v>
      </c>
      <c r="AK94" s="22">
        <v>12303256</v>
      </c>
    </row>
    <row r="95" spans="1:37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3292697</v>
      </c>
      <c r="F95" s="22">
        <v>57784</v>
      </c>
      <c r="G95" s="22">
        <v>65333</v>
      </c>
      <c r="H95" s="22">
        <v>0</v>
      </c>
      <c r="I95" s="22">
        <v>0</v>
      </c>
      <c r="J95" s="22">
        <v>0</v>
      </c>
      <c r="K95" s="22">
        <v>414129</v>
      </c>
      <c r="L95" s="22">
        <v>0</v>
      </c>
      <c r="M95" s="22">
        <v>404146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4234089</v>
      </c>
      <c r="V95" s="22">
        <v>0</v>
      </c>
      <c r="W95" s="22">
        <v>0</v>
      </c>
      <c r="X95" s="22">
        <v>442325</v>
      </c>
      <c r="Y95" s="22">
        <v>125</v>
      </c>
      <c r="Z95" s="22">
        <v>143609</v>
      </c>
      <c r="AA95" s="22">
        <v>884207</v>
      </c>
      <c r="AB95" s="22">
        <v>0</v>
      </c>
      <c r="AC95" s="22">
        <v>0</v>
      </c>
      <c r="AD95" s="22">
        <v>1470266</v>
      </c>
      <c r="AE95" s="22">
        <v>2763823</v>
      </c>
      <c r="AF95" s="22">
        <v>11307798</v>
      </c>
      <c r="AG95" s="22">
        <v>0</v>
      </c>
      <c r="AH95" s="22">
        <v>0</v>
      </c>
      <c r="AI95" s="22">
        <v>0</v>
      </c>
      <c r="AJ95" s="22">
        <v>11307798</v>
      </c>
      <c r="AK95" s="22">
        <v>14071621</v>
      </c>
    </row>
    <row r="96" spans="1:37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37607770</v>
      </c>
      <c r="F96" s="22">
        <v>683880</v>
      </c>
      <c r="G96" s="22">
        <v>247782</v>
      </c>
      <c r="H96" s="22">
        <v>0</v>
      </c>
      <c r="I96" s="22">
        <v>1268755</v>
      </c>
      <c r="J96" s="22">
        <v>0</v>
      </c>
      <c r="K96" s="22">
        <v>1716199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145916</v>
      </c>
      <c r="T96" s="22">
        <v>1760576</v>
      </c>
      <c r="U96" s="22">
        <v>43430878</v>
      </c>
      <c r="V96" s="22">
        <v>0</v>
      </c>
      <c r="W96" s="22">
        <v>2310105</v>
      </c>
      <c r="X96" s="22">
        <v>7768118</v>
      </c>
      <c r="Y96" s="22">
        <v>3341025</v>
      </c>
      <c r="Z96" s="22">
        <v>7227184</v>
      </c>
      <c r="AA96" s="22">
        <v>14117453</v>
      </c>
      <c r="AB96" s="22">
        <v>0</v>
      </c>
      <c r="AC96" s="22">
        <v>1760576</v>
      </c>
      <c r="AD96" s="22">
        <v>36524461</v>
      </c>
      <c r="AE96" s="22">
        <v>6906417</v>
      </c>
      <c r="AF96" s="22">
        <v>260824046</v>
      </c>
      <c r="AG96" s="22">
        <v>324306</v>
      </c>
      <c r="AH96" s="22">
        <v>0</v>
      </c>
      <c r="AI96" s="22">
        <v>0</v>
      </c>
      <c r="AJ96" s="22">
        <v>261148352</v>
      </c>
      <c r="AK96" s="22">
        <v>268054769</v>
      </c>
    </row>
    <row r="97" spans="1:37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1729663</v>
      </c>
      <c r="F97" s="22">
        <v>126467</v>
      </c>
      <c r="G97" s="22">
        <v>56084</v>
      </c>
      <c r="H97" s="22">
        <v>0</v>
      </c>
      <c r="I97" s="22">
        <v>1101061</v>
      </c>
      <c r="J97" s="22">
        <v>0</v>
      </c>
      <c r="K97" s="22">
        <v>258192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5529</v>
      </c>
      <c r="S97" s="22">
        <v>19711</v>
      </c>
      <c r="T97" s="22">
        <v>0</v>
      </c>
      <c r="U97" s="22">
        <v>3296707</v>
      </c>
      <c r="V97" s="22">
        <v>0</v>
      </c>
      <c r="W97" s="22">
        <v>0</v>
      </c>
      <c r="X97" s="22">
        <v>687137</v>
      </c>
      <c r="Y97" s="22">
        <v>4683</v>
      </c>
      <c r="Z97" s="22">
        <v>828320</v>
      </c>
      <c r="AA97" s="22">
        <v>6370310</v>
      </c>
      <c r="AB97" s="22">
        <v>16005</v>
      </c>
      <c r="AC97" s="22">
        <v>0</v>
      </c>
      <c r="AD97" s="22">
        <v>7906455</v>
      </c>
      <c r="AE97" s="22">
        <v>-4609748</v>
      </c>
      <c r="AF97" s="22">
        <v>25519598</v>
      </c>
      <c r="AG97" s="22">
        <v>0</v>
      </c>
      <c r="AH97" s="22">
        <v>2773</v>
      </c>
      <c r="AI97" s="22">
        <v>0</v>
      </c>
      <c r="AJ97" s="22">
        <v>25522371</v>
      </c>
      <c r="AK97" s="22">
        <v>20912623</v>
      </c>
    </row>
    <row r="98" spans="1:37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1377008</v>
      </c>
      <c r="F98" s="22">
        <v>101956</v>
      </c>
      <c r="G98" s="22">
        <v>47730</v>
      </c>
      <c r="H98" s="22">
        <v>0</v>
      </c>
      <c r="I98" s="22">
        <v>0</v>
      </c>
      <c r="J98" s="22">
        <v>0</v>
      </c>
      <c r="K98" s="22">
        <v>159652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1686346</v>
      </c>
      <c r="V98" s="22">
        <v>0</v>
      </c>
      <c r="W98" s="22">
        <v>0</v>
      </c>
      <c r="X98" s="22">
        <v>69878</v>
      </c>
      <c r="Y98" s="22">
        <v>1390</v>
      </c>
      <c r="Z98" s="22">
        <v>23342</v>
      </c>
      <c r="AA98" s="22">
        <v>486301</v>
      </c>
      <c r="AB98" s="22">
        <v>35758</v>
      </c>
      <c r="AC98" s="22">
        <v>0</v>
      </c>
      <c r="AD98" s="22">
        <v>616669</v>
      </c>
      <c r="AE98" s="22">
        <v>1069677</v>
      </c>
      <c r="AF98" s="22">
        <v>11216573</v>
      </c>
      <c r="AG98" s="22">
        <v>10000</v>
      </c>
      <c r="AH98" s="22">
        <v>57551</v>
      </c>
      <c r="AI98" s="22">
        <v>0</v>
      </c>
      <c r="AJ98" s="22">
        <v>11284124</v>
      </c>
      <c r="AK98" s="22">
        <v>12353801</v>
      </c>
    </row>
    <row r="99" spans="1:37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23716475</v>
      </c>
      <c r="F99" s="22">
        <v>469352</v>
      </c>
      <c r="G99" s="22">
        <v>35240</v>
      </c>
      <c r="H99" s="22">
        <v>0</v>
      </c>
      <c r="I99" s="22">
        <v>0</v>
      </c>
      <c r="J99" s="22">
        <v>0</v>
      </c>
      <c r="K99" s="22">
        <v>720772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199797</v>
      </c>
      <c r="S99" s="22">
        <v>0</v>
      </c>
      <c r="T99" s="22">
        <v>0</v>
      </c>
      <c r="U99" s="22">
        <v>25141636</v>
      </c>
      <c r="V99" s="22">
        <v>0</v>
      </c>
      <c r="W99" s="22">
        <v>0</v>
      </c>
      <c r="X99" s="22">
        <v>1786555</v>
      </c>
      <c r="Y99" s="22">
        <v>815493</v>
      </c>
      <c r="Z99" s="22">
        <v>116092</v>
      </c>
      <c r="AA99" s="22">
        <v>15241357</v>
      </c>
      <c r="AB99" s="22">
        <v>0</v>
      </c>
      <c r="AC99" s="22">
        <v>0</v>
      </c>
      <c r="AD99" s="22">
        <v>17959497</v>
      </c>
      <c r="AE99" s="22">
        <v>7182139</v>
      </c>
      <c r="AF99" s="22">
        <v>135490683</v>
      </c>
      <c r="AG99" s="22">
        <v>170123</v>
      </c>
      <c r="AH99" s="22">
        <v>1828</v>
      </c>
      <c r="AI99" s="22">
        <v>0</v>
      </c>
      <c r="AJ99" s="22">
        <v>135662634</v>
      </c>
      <c r="AK99" s="22">
        <v>142844773</v>
      </c>
    </row>
    <row r="100" spans="1:37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1045818</v>
      </c>
      <c r="F100" s="22">
        <v>0</v>
      </c>
      <c r="G100" s="22">
        <v>0</v>
      </c>
      <c r="H100" s="22">
        <v>0</v>
      </c>
      <c r="I100" s="22">
        <v>372794</v>
      </c>
      <c r="J100" s="22">
        <v>0</v>
      </c>
      <c r="K100" s="22">
        <v>0</v>
      </c>
      <c r="L100" s="22">
        <v>0</v>
      </c>
      <c r="M100" s="22">
        <v>214558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1633170</v>
      </c>
      <c r="V100" s="22">
        <v>0</v>
      </c>
      <c r="W100" s="22">
        <v>27777</v>
      </c>
      <c r="X100" s="22">
        <v>200428</v>
      </c>
      <c r="Y100" s="22">
        <v>64894</v>
      </c>
      <c r="Z100" s="22">
        <v>151581</v>
      </c>
      <c r="AA100" s="22">
        <v>604425</v>
      </c>
      <c r="AB100" s="22">
        <v>0</v>
      </c>
      <c r="AC100" s="22">
        <v>0</v>
      </c>
      <c r="AD100" s="22">
        <v>1049105</v>
      </c>
      <c r="AE100" s="22">
        <v>584065</v>
      </c>
      <c r="AF100" s="22">
        <v>11920076</v>
      </c>
      <c r="AG100" s="22">
        <v>0</v>
      </c>
      <c r="AH100" s="22">
        <v>9965</v>
      </c>
      <c r="AI100" s="22">
        <v>0</v>
      </c>
      <c r="AJ100" s="22">
        <v>11930041</v>
      </c>
      <c r="AK100" s="22">
        <v>12514106</v>
      </c>
    </row>
    <row r="101" spans="1:37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7982796</v>
      </c>
      <c r="F101" s="22">
        <v>376688</v>
      </c>
      <c r="G101" s="22">
        <v>73937</v>
      </c>
      <c r="H101" s="22">
        <v>0</v>
      </c>
      <c r="I101" s="22">
        <v>2555378</v>
      </c>
      <c r="J101" s="22">
        <v>0</v>
      </c>
      <c r="K101" s="22">
        <v>22857494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33846293</v>
      </c>
      <c r="V101" s="22">
        <v>0</v>
      </c>
      <c r="W101" s="22">
        <v>0</v>
      </c>
      <c r="X101" s="22">
        <v>3756211</v>
      </c>
      <c r="Y101" s="22">
        <v>577116</v>
      </c>
      <c r="Z101" s="22">
        <v>239918</v>
      </c>
      <c r="AA101" s="22">
        <v>20660409</v>
      </c>
      <c r="AB101" s="22">
        <v>59574</v>
      </c>
      <c r="AC101" s="22">
        <v>0</v>
      </c>
      <c r="AD101" s="22">
        <v>25293228</v>
      </c>
      <c r="AE101" s="22">
        <v>8553065</v>
      </c>
      <c r="AF101" s="22">
        <v>117740194</v>
      </c>
      <c r="AG101" s="22">
        <v>159113</v>
      </c>
      <c r="AH101" s="22">
        <v>47843</v>
      </c>
      <c r="AI101" s="22">
        <v>0</v>
      </c>
      <c r="AJ101" s="22">
        <v>117947150</v>
      </c>
      <c r="AK101" s="22">
        <v>126500215</v>
      </c>
    </row>
    <row r="102" spans="1:37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2256243</v>
      </c>
      <c r="F102" s="22">
        <v>30804</v>
      </c>
      <c r="G102" s="22">
        <v>0</v>
      </c>
      <c r="H102" s="22">
        <v>0</v>
      </c>
      <c r="I102" s="22">
        <v>66358</v>
      </c>
      <c r="J102" s="22">
        <v>0</v>
      </c>
      <c r="K102" s="22">
        <v>728542</v>
      </c>
      <c r="L102" s="22">
        <v>0</v>
      </c>
      <c r="M102" s="22">
        <v>1799248</v>
      </c>
      <c r="N102" s="22">
        <v>0</v>
      </c>
      <c r="O102" s="22">
        <v>0</v>
      </c>
      <c r="P102" s="22">
        <v>0</v>
      </c>
      <c r="Q102" s="22">
        <v>0</v>
      </c>
      <c r="R102" s="22">
        <v>10</v>
      </c>
      <c r="S102" s="22">
        <v>0</v>
      </c>
      <c r="T102" s="22">
        <v>0</v>
      </c>
      <c r="U102" s="22">
        <v>4881205</v>
      </c>
      <c r="V102" s="22">
        <v>0</v>
      </c>
      <c r="W102" s="22">
        <v>210789</v>
      </c>
      <c r="X102" s="22">
        <v>408134</v>
      </c>
      <c r="Y102" s="22">
        <v>22721</v>
      </c>
      <c r="Z102" s="22">
        <v>143510</v>
      </c>
      <c r="AA102" s="22">
        <v>2994482</v>
      </c>
      <c r="AB102" s="22">
        <v>0</v>
      </c>
      <c r="AC102" s="22">
        <v>0</v>
      </c>
      <c r="AD102" s="22">
        <v>3779636</v>
      </c>
      <c r="AE102" s="22">
        <v>1101569</v>
      </c>
      <c r="AF102" s="22">
        <v>15346540</v>
      </c>
      <c r="AG102" s="22">
        <v>101329</v>
      </c>
      <c r="AH102" s="22">
        <v>1229</v>
      </c>
      <c r="AI102" s="22">
        <v>0</v>
      </c>
      <c r="AJ102" s="22">
        <v>15449098</v>
      </c>
      <c r="AK102" s="22">
        <v>16550667</v>
      </c>
    </row>
    <row r="103" spans="1:37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1794549</v>
      </c>
      <c r="F103" s="22">
        <v>98252</v>
      </c>
      <c r="G103" s="22">
        <v>59520</v>
      </c>
      <c r="H103" s="22">
        <v>-11508</v>
      </c>
      <c r="I103" s="22">
        <v>13929</v>
      </c>
      <c r="J103" s="22">
        <v>150000</v>
      </c>
      <c r="K103" s="22">
        <v>122651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2227393</v>
      </c>
      <c r="V103" s="22">
        <v>0</v>
      </c>
      <c r="W103" s="22">
        <v>0</v>
      </c>
      <c r="X103" s="22">
        <v>167686</v>
      </c>
      <c r="Y103" s="22">
        <v>56710</v>
      </c>
      <c r="Z103" s="22">
        <v>13250</v>
      </c>
      <c r="AA103" s="22">
        <v>750904</v>
      </c>
      <c r="AB103" s="22">
        <v>0</v>
      </c>
      <c r="AC103" s="22">
        <v>0</v>
      </c>
      <c r="AD103" s="22">
        <v>988550</v>
      </c>
      <c r="AE103" s="22">
        <v>1238843</v>
      </c>
      <c r="AF103" s="22">
        <v>9447312</v>
      </c>
      <c r="AG103" s="22">
        <v>0</v>
      </c>
      <c r="AH103" s="22">
        <v>8313</v>
      </c>
      <c r="AI103" s="22">
        <v>0</v>
      </c>
      <c r="AJ103" s="22">
        <v>9455625</v>
      </c>
      <c r="AK103" s="22">
        <v>10694468</v>
      </c>
    </row>
    <row r="104" spans="1:37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1524444</v>
      </c>
      <c r="F104" s="22">
        <v>51168</v>
      </c>
      <c r="G104" s="22">
        <v>49382</v>
      </c>
      <c r="H104" s="22">
        <v>-6766</v>
      </c>
      <c r="I104" s="22">
        <v>241775</v>
      </c>
      <c r="J104" s="22">
        <v>0</v>
      </c>
      <c r="K104" s="22">
        <v>120956</v>
      </c>
      <c r="L104" s="22">
        <v>0</v>
      </c>
      <c r="M104" s="22">
        <v>3255</v>
      </c>
      <c r="N104" s="22">
        <v>0</v>
      </c>
      <c r="O104" s="22">
        <v>0</v>
      </c>
      <c r="P104" s="22">
        <v>0</v>
      </c>
      <c r="Q104" s="22">
        <v>0</v>
      </c>
      <c r="R104" s="22">
        <v>39685</v>
      </c>
      <c r="S104" s="22">
        <v>0</v>
      </c>
      <c r="T104" s="22">
        <v>0</v>
      </c>
      <c r="U104" s="22">
        <v>2023899</v>
      </c>
      <c r="V104" s="22">
        <v>0</v>
      </c>
      <c r="W104" s="22">
        <v>0</v>
      </c>
      <c r="X104" s="22">
        <v>364144</v>
      </c>
      <c r="Y104" s="22">
        <v>205118</v>
      </c>
      <c r="Z104" s="22">
        <v>357465</v>
      </c>
      <c r="AA104" s="22">
        <v>598128</v>
      </c>
      <c r="AB104" s="22">
        <v>0</v>
      </c>
      <c r="AC104" s="22">
        <v>0</v>
      </c>
      <c r="AD104" s="22">
        <v>1524855</v>
      </c>
      <c r="AE104" s="22">
        <v>499044</v>
      </c>
      <c r="AF104" s="22">
        <v>9090472</v>
      </c>
      <c r="AG104" s="22">
        <v>6682</v>
      </c>
      <c r="AH104" s="22">
        <v>4824</v>
      </c>
      <c r="AI104" s="22">
        <v>0</v>
      </c>
      <c r="AJ104" s="22">
        <v>9101978</v>
      </c>
      <c r="AK104" s="22">
        <v>9601022</v>
      </c>
    </row>
    <row r="105" spans="1:37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15966097</v>
      </c>
      <c r="F105" s="22">
        <v>134397</v>
      </c>
      <c r="G105" s="22">
        <v>37119</v>
      </c>
      <c r="H105" s="22">
        <v>0</v>
      </c>
      <c r="I105" s="22">
        <v>0</v>
      </c>
      <c r="J105" s="22">
        <v>0</v>
      </c>
      <c r="K105" s="22">
        <v>496784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  <c r="T105" s="22">
        <v>0</v>
      </c>
      <c r="U105" s="22">
        <v>16634397</v>
      </c>
      <c r="V105" s="22">
        <v>0</v>
      </c>
      <c r="W105" s="22">
        <v>0</v>
      </c>
      <c r="X105" s="22">
        <v>771982</v>
      </c>
      <c r="Y105" s="22">
        <v>717948</v>
      </c>
      <c r="Z105" s="22">
        <v>7592</v>
      </c>
      <c r="AA105" s="22">
        <v>1365552</v>
      </c>
      <c r="AB105" s="22">
        <v>5994773</v>
      </c>
      <c r="AC105" s="22">
        <v>87448</v>
      </c>
      <c r="AD105" s="22">
        <v>8945295</v>
      </c>
      <c r="AE105" s="22">
        <v>7689102</v>
      </c>
      <c r="AF105" s="22">
        <v>37047361</v>
      </c>
      <c r="AG105" s="22">
        <v>75894</v>
      </c>
      <c r="AH105" s="22">
        <v>85919</v>
      </c>
      <c r="AI105" s="22">
        <v>0</v>
      </c>
      <c r="AJ105" s="22">
        <v>37209174</v>
      </c>
      <c r="AK105" s="22">
        <v>44898276</v>
      </c>
    </row>
    <row r="106" spans="1:37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813086</v>
      </c>
      <c r="F106" s="22">
        <v>195060</v>
      </c>
      <c r="G106" s="22">
        <v>243457</v>
      </c>
      <c r="H106" s="22">
        <v>-160100</v>
      </c>
      <c r="I106" s="22">
        <v>818741</v>
      </c>
      <c r="J106" s="22">
        <v>0</v>
      </c>
      <c r="K106" s="22">
        <v>248171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458004</v>
      </c>
      <c r="S106" s="22">
        <v>0</v>
      </c>
      <c r="T106" s="22">
        <v>61774</v>
      </c>
      <c r="U106" s="22">
        <v>2678193</v>
      </c>
      <c r="V106" s="22">
        <v>0</v>
      </c>
      <c r="W106" s="22">
        <v>50369</v>
      </c>
      <c r="X106" s="22">
        <v>363932</v>
      </c>
      <c r="Y106" s="22">
        <v>515512</v>
      </c>
      <c r="Z106" s="22">
        <v>275974</v>
      </c>
      <c r="AA106" s="22">
        <v>2759750</v>
      </c>
      <c r="AB106" s="22">
        <v>0</v>
      </c>
      <c r="AC106" s="22">
        <v>61764</v>
      </c>
      <c r="AD106" s="22">
        <v>4027301</v>
      </c>
      <c r="AE106" s="22">
        <v>-1349108</v>
      </c>
      <c r="AF106" s="22">
        <v>19294444</v>
      </c>
      <c r="AG106" s="22">
        <v>0</v>
      </c>
      <c r="AH106" s="22">
        <v>37143</v>
      </c>
      <c r="AI106" s="22">
        <v>0</v>
      </c>
      <c r="AJ106" s="22">
        <v>19331587</v>
      </c>
      <c r="AK106" s="22">
        <v>17982479</v>
      </c>
    </row>
    <row r="107" spans="1:37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38809192</v>
      </c>
      <c r="F107" s="22">
        <v>374814</v>
      </c>
      <c r="G107" s="22">
        <v>58615</v>
      </c>
      <c r="H107" s="22">
        <v>0</v>
      </c>
      <c r="I107" s="22">
        <v>263674</v>
      </c>
      <c r="J107" s="22">
        <v>0</v>
      </c>
      <c r="K107" s="22">
        <v>4062089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15606059</v>
      </c>
      <c r="S107" s="22">
        <v>0</v>
      </c>
      <c r="T107" s="22">
        <v>0</v>
      </c>
      <c r="U107" s="22">
        <v>59174443</v>
      </c>
      <c r="V107" s="22">
        <v>0</v>
      </c>
      <c r="W107" s="22">
        <v>0</v>
      </c>
      <c r="X107" s="22">
        <v>5473435</v>
      </c>
      <c r="Y107" s="22">
        <v>0</v>
      </c>
      <c r="Z107" s="22">
        <v>22633701</v>
      </c>
      <c r="AA107" s="22">
        <v>25131710</v>
      </c>
      <c r="AB107" s="22">
        <v>0</v>
      </c>
      <c r="AC107" s="22">
        <v>0</v>
      </c>
      <c r="AD107" s="22">
        <v>53238846</v>
      </c>
      <c r="AE107" s="22">
        <v>5935597</v>
      </c>
      <c r="AF107" s="22">
        <v>289789074</v>
      </c>
      <c r="AG107" s="22">
        <v>103209</v>
      </c>
      <c r="AH107" s="22">
        <v>89677</v>
      </c>
      <c r="AI107" s="22">
        <v>0</v>
      </c>
      <c r="AJ107" s="22">
        <v>289981960</v>
      </c>
      <c r="AK107" s="22">
        <v>295917557</v>
      </c>
    </row>
    <row r="108" spans="1:37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1825891</v>
      </c>
      <c r="F108" s="22">
        <v>76819</v>
      </c>
      <c r="G108" s="22">
        <v>29636</v>
      </c>
      <c r="H108" s="22">
        <v>0</v>
      </c>
      <c r="I108" s="22">
        <v>0</v>
      </c>
      <c r="J108" s="22">
        <v>284371</v>
      </c>
      <c r="K108" s="22">
        <v>643668</v>
      </c>
      <c r="L108" s="22">
        <v>0</v>
      </c>
      <c r="M108" s="22">
        <v>390290</v>
      </c>
      <c r="N108" s="22">
        <v>0</v>
      </c>
      <c r="O108" s="22">
        <v>0</v>
      </c>
      <c r="P108" s="22">
        <v>0</v>
      </c>
      <c r="Q108" s="22">
        <v>0</v>
      </c>
      <c r="R108" s="22">
        <v>2011334</v>
      </c>
      <c r="S108" s="22">
        <v>0</v>
      </c>
      <c r="T108" s="22">
        <v>0</v>
      </c>
      <c r="U108" s="22">
        <v>5262009</v>
      </c>
      <c r="V108" s="22">
        <v>0</v>
      </c>
      <c r="W108" s="22">
        <v>0</v>
      </c>
      <c r="X108" s="22">
        <v>362425</v>
      </c>
      <c r="Y108" s="22">
        <v>0</v>
      </c>
      <c r="Z108" s="22">
        <v>1599783</v>
      </c>
      <c r="AA108" s="22">
        <v>973463</v>
      </c>
      <c r="AB108" s="22">
        <v>0</v>
      </c>
      <c r="AC108" s="22">
        <v>108573</v>
      </c>
      <c r="AD108" s="22">
        <v>3044244</v>
      </c>
      <c r="AE108" s="22">
        <v>2217765</v>
      </c>
      <c r="AF108" s="22">
        <v>45154212</v>
      </c>
      <c r="AG108" s="22">
        <v>545461</v>
      </c>
      <c r="AH108" s="22">
        <v>37740</v>
      </c>
      <c r="AI108" s="22">
        <v>0</v>
      </c>
      <c r="AJ108" s="22">
        <v>45737413</v>
      </c>
      <c r="AK108" s="22">
        <v>47955178</v>
      </c>
    </row>
    <row r="109" spans="1:37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1996228</v>
      </c>
      <c r="F109" s="22">
        <v>154441</v>
      </c>
      <c r="G109" s="22">
        <v>75888</v>
      </c>
      <c r="H109" s="22">
        <v>0</v>
      </c>
      <c r="I109" s="22">
        <v>30636</v>
      </c>
      <c r="J109" s="22">
        <v>0</v>
      </c>
      <c r="K109" s="22">
        <v>285790</v>
      </c>
      <c r="L109" s="22">
        <v>0</v>
      </c>
      <c r="M109" s="22">
        <v>328525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  <c r="T109" s="22">
        <v>0</v>
      </c>
      <c r="U109" s="22">
        <v>2871508</v>
      </c>
      <c r="V109" s="22">
        <v>0</v>
      </c>
      <c r="W109" s="22">
        <v>0</v>
      </c>
      <c r="X109" s="22">
        <v>427472</v>
      </c>
      <c r="Y109" s="22">
        <v>85866</v>
      </c>
      <c r="Z109" s="22">
        <v>198370</v>
      </c>
      <c r="AA109" s="22">
        <v>2167168</v>
      </c>
      <c r="AB109" s="22">
        <v>144398</v>
      </c>
      <c r="AC109" s="22">
        <v>166687</v>
      </c>
      <c r="AD109" s="22">
        <v>3189961</v>
      </c>
      <c r="AE109" s="22">
        <v>-318453</v>
      </c>
      <c r="AF109" s="22">
        <v>44695589</v>
      </c>
      <c r="AG109" s="22">
        <v>0</v>
      </c>
      <c r="AH109" s="22">
        <v>11363</v>
      </c>
      <c r="AI109" s="22">
        <v>0</v>
      </c>
      <c r="AJ109" s="22">
        <v>44706952</v>
      </c>
      <c r="AK109" s="22">
        <v>44388499</v>
      </c>
    </row>
    <row r="110" spans="1:37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663270</v>
      </c>
      <c r="F110" s="22">
        <v>80728</v>
      </c>
      <c r="G110" s="22">
        <v>42463</v>
      </c>
      <c r="H110" s="22">
        <v>-1078</v>
      </c>
      <c r="I110" s="22">
        <v>70644</v>
      </c>
      <c r="J110" s="22">
        <v>0</v>
      </c>
      <c r="K110" s="22">
        <v>336463</v>
      </c>
      <c r="L110" s="22">
        <v>0</v>
      </c>
      <c r="M110" s="22">
        <v>310785</v>
      </c>
      <c r="N110" s="22">
        <v>0</v>
      </c>
      <c r="O110" s="22">
        <v>0</v>
      </c>
      <c r="P110" s="22">
        <v>0</v>
      </c>
      <c r="Q110" s="22">
        <v>0</v>
      </c>
      <c r="R110" s="22">
        <v>3430</v>
      </c>
      <c r="S110" s="22">
        <v>0</v>
      </c>
      <c r="T110" s="22">
        <v>0</v>
      </c>
      <c r="U110" s="22">
        <v>1506705</v>
      </c>
      <c r="V110" s="22">
        <v>0</v>
      </c>
      <c r="W110" s="22">
        <v>0</v>
      </c>
      <c r="X110" s="22">
        <v>160216</v>
      </c>
      <c r="Y110" s="22">
        <v>0</v>
      </c>
      <c r="Z110" s="22">
        <v>235528</v>
      </c>
      <c r="AA110" s="22">
        <v>1475836</v>
      </c>
      <c r="AB110" s="22">
        <v>0</v>
      </c>
      <c r="AC110" s="22">
        <v>37523</v>
      </c>
      <c r="AD110" s="22">
        <v>1909103</v>
      </c>
      <c r="AE110" s="22">
        <v>-402398</v>
      </c>
      <c r="AF110" s="22">
        <v>6457453</v>
      </c>
      <c r="AG110" s="22">
        <v>0</v>
      </c>
      <c r="AH110" s="22">
        <v>5271</v>
      </c>
      <c r="AI110" s="22">
        <v>0</v>
      </c>
      <c r="AJ110" s="22">
        <v>6462724</v>
      </c>
      <c r="AK110" s="22">
        <v>6060326</v>
      </c>
    </row>
    <row r="111" spans="1:37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3476744</v>
      </c>
      <c r="F111" s="22">
        <v>139468</v>
      </c>
      <c r="G111" s="22">
        <v>77422</v>
      </c>
      <c r="H111" s="22">
        <v>0</v>
      </c>
      <c r="I111" s="22">
        <v>236960</v>
      </c>
      <c r="J111" s="22">
        <v>0</v>
      </c>
      <c r="K111" s="22">
        <v>516644</v>
      </c>
      <c r="L111" s="22">
        <v>0</v>
      </c>
      <c r="M111" s="22">
        <v>150688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0</v>
      </c>
      <c r="U111" s="22">
        <v>4597926</v>
      </c>
      <c r="V111" s="22">
        <v>0</v>
      </c>
      <c r="W111" s="22">
        <v>0</v>
      </c>
      <c r="X111" s="22">
        <v>394047</v>
      </c>
      <c r="Y111" s="22">
        <v>25217</v>
      </c>
      <c r="Z111" s="22">
        <v>1051513</v>
      </c>
      <c r="AA111" s="22">
        <v>4987007</v>
      </c>
      <c r="AB111" s="22">
        <v>0</v>
      </c>
      <c r="AC111" s="22">
        <v>0</v>
      </c>
      <c r="AD111" s="22">
        <v>6457784</v>
      </c>
      <c r="AE111" s="22">
        <v>-1859858</v>
      </c>
      <c r="AF111" s="22">
        <v>24904114</v>
      </c>
      <c r="AG111" s="22">
        <v>215222</v>
      </c>
      <c r="AH111" s="22">
        <v>20513</v>
      </c>
      <c r="AI111" s="22">
        <v>0</v>
      </c>
      <c r="AJ111" s="22">
        <v>25139849</v>
      </c>
      <c r="AK111" s="22">
        <v>23279991</v>
      </c>
    </row>
    <row r="112" spans="1:37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13895125</v>
      </c>
      <c r="F112" s="22">
        <v>64688</v>
      </c>
      <c r="G112" s="22">
        <v>469362</v>
      </c>
      <c r="H112" s="22">
        <v>0</v>
      </c>
      <c r="I112" s="22">
        <v>1206697</v>
      </c>
      <c r="J112" s="22">
        <v>2248</v>
      </c>
      <c r="K112" s="22">
        <v>755675</v>
      </c>
      <c r="L112" s="22">
        <v>0</v>
      </c>
      <c r="M112" s="22">
        <v>244666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  <c r="T112" s="22">
        <v>0</v>
      </c>
      <c r="U112" s="22">
        <v>16638461</v>
      </c>
      <c r="V112" s="22">
        <v>0</v>
      </c>
      <c r="W112" s="22">
        <v>22355</v>
      </c>
      <c r="X112" s="22">
        <v>1563562</v>
      </c>
      <c r="Y112" s="22">
        <v>104049</v>
      </c>
      <c r="Z112" s="22">
        <v>2073039</v>
      </c>
      <c r="AA112" s="22">
        <v>4654313</v>
      </c>
      <c r="AB112" s="22">
        <v>0</v>
      </c>
      <c r="AC112" s="22">
        <v>0</v>
      </c>
      <c r="AD112" s="22">
        <v>8417318</v>
      </c>
      <c r="AE112" s="22">
        <v>8221143</v>
      </c>
      <c r="AF112" s="22">
        <v>86502120</v>
      </c>
      <c r="AG112" s="22">
        <v>23850</v>
      </c>
      <c r="AH112" s="22">
        <v>5287</v>
      </c>
      <c r="AI112" s="22">
        <v>0</v>
      </c>
      <c r="AJ112" s="22">
        <v>86531257</v>
      </c>
      <c r="AK112" s="22">
        <v>94752400</v>
      </c>
    </row>
    <row r="113" spans="1:37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7912310</v>
      </c>
      <c r="F113" s="22">
        <v>95434</v>
      </c>
      <c r="G113" s="22">
        <v>75581</v>
      </c>
      <c r="H113" s="22">
        <v>0</v>
      </c>
      <c r="I113" s="22">
        <v>0</v>
      </c>
      <c r="J113" s="22">
        <v>0</v>
      </c>
      <c r="K113" s="22">
        <v>205377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8288702</v>
      </c>
      <c r="V113" s="22">
        <v>0</v>
      </c>
      <c r="W113" s="22">
        <v>0</v>
      </c>
      <c r="X113" s="22">
        <v>5419</v>
      </c>
      <c r="Y113" s="22">
        <v>154987</v>
      </c>
      <c r="Z113" s="22">
        <v>1284134</v>
      </c>
      <c r="AA113" s="22">
        <v>2419749</v>
      </c>
      <c r="AB113" s="22">
        <v>0</v>
      </c>
      <c r="AC113" s="22">
        <v>0</v>
      </c>
      <c r="AD113" s="22">
        <v>3864289</v>
      </c>
      <c r="AE113" s="22">
        <v>4424413</v>
      </c>
      <c r="AF113" s="22">
        <v>20030695</v>
      </c>
      <c r="AG113" s="22">
        <v>1055115</v>
      </c>
      <c r="AH113" s="22">
        <v>0</v>
      </c>
      <c r="AI113" s="22">
        <v>0</v>
      </c>
      <c r="AJ113" s="22">
        <v>21085810</v>
      </c>
      <c r="AK113" s="22">
        <v>25510223</v>
      </c>
    </row>
    <row r="114" spans="1:37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73646696</v>
      </c>
      <c r="F114" s="22">
        <v>381056</v>
      </c>
      <c r="G114" s="22">
        <v>179525</v>
      </c>
      <c r="H114" s="22">
        <v>0</v>
      </c>
      <c r="I114" s="22">
        <v>0</v>
      </c>
      <c r="J114" s="22">
        <v>0</v>
      </c>
      <c r="K114" s="22">
        <v>5394619</v>
      </c>
      <c r="L114" s="22">
        <v>0</v>
      </c>
      <c r="M114" s="22">
        <v>0</v>
      </c>
      <c r="N114" s="22">
        <v>7313</v>
      </c>
      <c r="O114" s="22">
        <v>0</v>
      </c>
      <c r="P114" s="22">
        <v>0</v>
      </c>
      <c r="Q114" s="22">
        <v>0</v>
      </c>
      <c r="R114" s="22">
        <v>13815635</v>
      </c>
      <c r="S114" s="22">
        <v>0</v>
      </c>
      <c r="T114" s="22">
        <v>0</v>
      </c>
      <c r="U114" s="22">
        <v>93424844</v>
      </c>
      <c r="V114" s="22">
        <v>0</v>
      </c>
      <c r="W114" s="22">
        <v>0</v>
      </c>
      <c r="X114" s="22">
        <v>7827603</v>
      </c>
      <c r="Y114" s="22">
        <v>2946571</v>
      </c>
      <c r="Z114" s="22">
        <v>13197503</v>
      </c>
      <c r="AA114" s="22">
        <v>30803567</v>
      </c>
      <c r="AB114" s="22">
        <v>770946</v>
      </c>
      <c r="AC114" s="22">
        <v>0</v>
      </c>
      <c r="AD114" s="22">
        <v>55546190</v>
      </c>
      <c r="AE114" s="22">
        <v>37878654</v>
      </c>
      <c r="AF114" s="22">
        <v>344674132</v>
      </c>
      <c r="AG114" s="22">
        <v>0</v>
      </c>
      <c r="AH114" s="22">
        <v>21625</v>
      </c>
      <c r="AI114" s="22">
        <v>0</v>
      </c>
      <c r="AJ114" s="22">
        <v>344695757</v>
      </c>
      <c r="AK114" s="22">
        <v>382574411</v>
      </c>
    </row>
    <row r="115" spans="1:37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1295474</v>
      </c>
      <c r="F115" s="22">
        <v>186223</v>
      </c>
      <c r="G115" s="22">
        <v>122045</v>
      </c>
      <c r="H115" s="22">
        <v>0</v>
      </c>
      <c r="I115" s="22">
        <v>18108</v>
      </c>
      <c r="J115" s="22">
        <v>0</v>
      </c>
      <c r="K115" s="22">
        <v>337260</v>
      </c>
      <c r="L115" s="22">
        <v>0</v>
      </c>
      <c r="M115" s="22">
        <v>485970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2445080</v>
      </c>
      <c r="V115" s="22">
        <v>0</v>
      </c>
      <c r="W115" s="22">
        <v>0</v>
      </c>
      <c r="X115" s="22">
        <v>79060</v>
      </c>
      <c r="Y115" s="22">
        <v>1300</v>
      </c>
      <c r="Z115" s="22">
        <v>53512</v>
      </c>
      <c r="AA115" s="22">
        <v>428497</v>
      </c>
      <c r="AB115" s="22">
        <v>25486</v>
      </c>
      <c r="AC115" s="22">
        <v>0</v>
      </c>
      <c r="AD115" s="22">
        <v>587855</v>
      </c>
      <c r="AE115" s="22">
        <v>1857225</v>
      </c>
      <c r="AF115" s="22">
        <v>8859238</v>
      </c>
      <c r="AG115" s="22">
        <v>0</v>
      </c>
      <c r="AH115" s="22">
        <v>3718</v>
      </c>
      <c r="AI115" s="22">
        <v>0</v>
      </c>
      <c r="AJ115" s="22">
        <v>8862956</v>
      </c>
      <c r="AK115" s="22">
        <v>10720181</v>
      </c>
    </row>
    <row r="116" spans="1:37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4182467</v>
      </c>
      <c r="F116" s="22">
        <v>119190</v>
      </c>
      <c r="G116" s="22">
        <v>82351</v>
      </c>
      <c r="H116" s="22">
        <v>0</v>
      </c>
      <c r="I116" s="22">
        <v>398216</v>
      </c>
      <c r="J116" s="22">
        <v>0</v>
      </c>
      <c r="K116" s="22">
        <v>718931</v>
      </c>
      <c r="L116" s="22">
        <v>0</v>
      </c>
      <c r="M116" s="22">
        <v>23439</v>
      </c>
      <c r="N116" s="22">
        <v>0</v>
      </c>
      <c r="O116" s="22">
        <v>0</v>
      </c>
      <c r="P116" s="22">
        <v>0</v>
      </c>
      <c r="Q116" s="22">
        <v>0</v>
      </c>
      <c r="R116" s="22">
        <v>10</v>
      </c>
      <c r="S116" s="22">
        <v>0</v>
      </c>
      <c r="T116" s="22">
        <v>0</v>
      </c>
      <c r="U116" s="22">
        <v>5524604</v>
      </c>
      <c r="V116" s="22">
        <v>0</v>
      </c>
      <c r="W116" s="22">
        <v>162097</v>
      </c>
      <c r="X116" s="22">
        <v>634973</v>
      </c>
      <c r="Y116" s="22">
        <v>261600</v>
      </c>
      <c r="Z116" s="22">
        <v>1138816</v>
      </c>
      <c r="AA116" s="22">
        <v>5315778</v>
      </c>
      <c r="AB116" s="22">
        <v>0</v>
      </c>
      <c r="AC116" s="22">
        <v>0</v>
      </c>
      <c r="AD116" s="22">
        <v>7513264</v>
      </c>
      <c r="AE116" s="22">
        <v>-1988660</v>
      </c>
      <c r="AF116" s="22">
        <v>31710022</v>
      </c>
      <c r="AG116" s="22">
        <v>0</v>
      </c>
      <c r="AH116" s="22">
        <v>0</v>
      </c>
      <c r="AI116" s="22">
        <v>0</v>
      </c>
      <c r="AJ116" s="22">
        <v>31710022</v>
      </c>
      <c r="AK116" s="22">
        <v>29721362</v>
      </c>
    </row>
    <row r="117" spans="1:37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1349590</v>
      </c>
      <c r="F117" s="22">
        <v>40679</v>
      </c>
      <c r="G117" s="22">
        <v>64503</v>
      </c>
      <c r="H117" s="22">
        <v>0</v>
      </c>
      <c r="I117" s="22">
        <v>122437</v>
      </c>
      <c r="J117" s="22">
        <v>0</v>
      </c>
      <c r="K117" s="22">
        <v>109527</v>
      </c>
      <c r="L117" s="22">
        <v>0</v>
      </c>
      <c r="M117" s="22">
        <v>122865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35757</v>
      </c>
      <c r="U117" s="22">
        <v>1845358</v>
      </c>
      <c r="V117" s="22">
        <v>0</v>
      </c>
      <c r="W117" s="22">
        <v>115422</v>
      </c>
      <c r="X117" s="22">
        <v>223016</v>
      </c>
      <c r="Y117" s="22">
        <v>5541</v>
      </c>
      <c r="Z117" s="22">
        <v>305234</v>
      </c>
      <c r="AA117" s="22">
        <v>1364630</v>
      </c>
      <c r="AB117" s="22">
        <v>0</v>
      </c>
      <c r="AC117" s="22">
        <v>0</v>
      </c>
      <c r="AD117" s="22">
        <v>2013843</v>
      </c>
      <c r="AE117" s="22">
        <v>-168485</v>
      </c>
      <c r="AF117" s="22">
        <v>11929651</v>
      </c>
      <c r="AG117" s="22">
        <v>0</v>
      </c>
      <c r="AH117" s="22">
        <v>0</v>
      </c>
      <c r="AI117" s="22">
        <v>0</v>
      </c>
      <c r="AJ117" s="22">
        <v>11929651</v>
      </c>
      <c r="AK117" s="22">
        <v>11761166</v>
      </c>
    </row>
    <row r="118" spans="1:37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7047366</v>
      </c>
      <c r="F118" s="22">
        <v>372708</v>
      </c>
      <c r="G118" s="22">
        <v>101937</v>
      </c>
      <c r="H118" s="22">
        <v>-17113</v>
      </c>
      <c r="I118" s="22">
        <v>0</v>
      </c>
      <c r="J118" s="22">
        <v>0</v>
      </c>
      <c r="K118" s="22">
        <v>3824988</v>
      </c>
      <c r="L118" s="22">
        <v>0</v>
      </c>
      <c r="M118" s="22">
        <v>103000</v>
      </c>
      <c r="N118" s="22">
        <v>0</v>
      </c>
      <c r="O118" s="22">
        <v>0</v>
      </c>
      <c r="P118" s="22">
        <v>0</v>
      </c>
      <c r="Q118" s="22">
        <v>0</v>
      </c>
      <c r="R118" s="22">
        <v>3186770</v>
      </c>
      <c r="S118" s="22">
        <v>0</v>
      </c>
      <c r="T118" s="22">
        <v>0</v>
      </c>
      <c r="U118" s="22">
        <v>14619656</v>
      </c>
      <c r="V118" s="22">
        <v>0</v>
      </c>
      <c r="W118" s="22">
        <v>0</v>
      </c>
      <c r="X118" s="22">
        <v>1984967</v>
      </c>
      <c r="Y118" s="22">
        <v>542955</v>
      </c>
      <c r="Z118" s="22">
        <v>2039808</v>
      </c>
      <c r="AA118" s="22">
        <v>4164334</v>
      </c>
      <c r="AB118" s="22">
        <v>0</v>
      </c>
      <c r="AC118" s="22">
        <v>0</v>
      </c>
      <c r="AD118" s="22">
        <v>8732064</v>
      </c>
      <c r="AE118" s="22">
        <v>5887592</v>
      </c>
      <c r="AF118" s="22">
        <v>68782676</v>
      </c>
      <c r="AG118" s="22">
        <v>0</v>
      </c>
      <c r="AH118" s="22">
        <v>182039</v>
      </c>
      <c r="AI118" s="22">
        <v>0</v>
      </c>
      <c r="AJ118" s="22">
        <v>68964715</v>
      </c>
      <c r="AK118" s="22">
        <v>74852307</v>
      </c>
    </row>
    <row r="119" spans="1:37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2331422</v>
      </c>
      <c r="F119" s="22">
        <v>251336</v>
      </c>
      <c r="G119" s="22">
        <v>124054</v>
      </c>
      <c r="H119" s="22">
        <v>0</v>
      </c>
      <c r="I119" s="22">
        <v>0</v>
      </c>
      <c r="J119" s="22">
        <v>0</v>
      </c>
      <c r="K119" s="22">
        <v>3311614</v>
      </c>
      <c r="L119" s="22">
        <v>0</v>
      </c>
      <c r="M119" s="22">
        <v>1830220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7848646</v>
      </c>
      <c r="V119" s="22">
        <v>0</v>
      </c>
      <c r="W119" s="22">
        <v>0</v>
      </c>
      <c r="X119" s="22">
        <v>1025764</v>
      </c>
      <c r="Y119" s="22">
        <v>35318</v>
      </c>
      <c r="Z119" s="22">
        <v>2813496</v>
      </c>
      <c r="AA119" s="22">
        <v>8154907</v>
      </c>
      <c r="AB119" s="22">
        <v>0</v>
      </c>
      <c r="AC119" s="22">
        <v>0</v>
      </c>
      <c r="AD119" s="22">
        <v>12029485</v>
      </c>
      <c r="AE119" s="22">
        <v>-4180839</v>
      </c>
      <c r="AF119" s="22">
        <v>54021301</v>
      </c>
      <c r="AG119" s="22">
        <v>79313</v>
      </c>
      <c r="AH119" s="22">
        <v>21346</v>
      </c>
      <c r="AI119" s="22">
        <v>0</v>
      </c>
      <c r="AJ119" s="22">
        <v>54121960</v>
      </c>
      <c r="AK119" s="22">
        <v>49941121</v>
      </c>
    </row>
    <row r="120" spans="1:37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13166754</v>
      </c>
      <c r="F120" s="22">
        <v>181850</v>
      </c>
      <c r="G120" s="22">
        <v>223249</v>
      </c>
      <c r="H120" s="22">
        <v>-355147</v>
      </c>
      <c r="I120" s="22">
        <v>2847701</v>
      </c>
      <c r="J120" s="22">
        <v>0</v>
      </c>
      <c r="K120" s="22">
        <v>2784867</v>
      </c>
      <c r="L120" s="22">
        <v>1126490</v>
      </c>
      <c r="M120" s="22">
        <v>286275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  <c r="T120" s="22">
        <v>0</v>
      </c>
      <c r="U120" s="22">
        <v>20262039</v>
      </c>
      <c r="V120" s="22">
        <v>0</v>
      </c>
      <c r="W120" s="22">
        <v>508242</v>
      </c>
      <c r="X120" s="22">
        <v>4451384</v>
      </c>
      <c r="Y120" s="22">
        <v>283739</v>
      </c>
      <c r="Z120" s="22">
        <v>1933660</v>
      </c>
      <c r="AA120" s="22">
        <v>14771831</v>
      </c>
      <c r="AB120" s="22">
        <v>0</v>
      </c>
      <c r="AC120" s="22">
        <v>2500000</v>
      </c>
      <c r="AD120" s="22">
        <v>24448856</v>
      </c>
      <c r="AE120" s="22">
        <v>-4186817</v>
      </c>
      <c r="AF120" s="22">
        <v>121780480</v>
      </c>
      <c r="AG120" s="22">
        <v>42603</v>
      </c>
      <c r="AH120" s="22">
        <v>54652</v>
      </c>
      <c r="AI120" s="22">
        <v>0</v>
      </c>
      <c r="AJ120" s="22">
        <v>121877735</v>
      </c>
      <c r="AK120" s="22">
        <v>117690918</v>
      </c>
    </row>
    <row r="121" spans="1:37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9857007</v>
      </c>
      <c r="F121" s="22">
        <v>733287</v>
      </c>
      <c r="G121" s="22">
        <v>613405</v>
      </c>
      <c r="H121" s="22">
        <v>-421463</v>
      </c>
      <c r="I121" s="22">
        <v>2486320</v>
      </c>
      <c r="J121" s="22">
        <v>0</v>
      </c>
      <c r="K121" s="22">
        <v>2267372</v>
      </c>
      <c r="L121" s="22">
        <v>0</v>
      </c>
      <c r="M121" s="22">
        <v>1939128</v>
      </c>
      <c r="N121" s="22">
        <v>20965</v>
      </c>
      <c r="O121" s="22">
        <v>0</v>
      </c>
      <c r="P121" s="22">
        <v>0</v>
      </c>
      <c r="Q121" s="22">
        <v>0</v>
      </c>
      <c r="R121" s="22">
        <v>3288567</v>
      </c>
      <c r="S121" s="22">
        <v>0</v>
      </c>
      <c r="T121" s="22">
        <v>0</v>
      </c>
      <c r="U121" s="22">
        <v>20784588</v>
      </c>
      <c r="V121" s="22">
        <v>0</v>
      </c>
      <c r="W121" s="22">
        <v>0</v>
      </c>
      <c r="X121" s="22">
        <v>1841032</v>
      </c>
      <c r="Y121" s="22">
        <v>0</v>
      </c>
      <c r="Z121" s="22">
        <v>2868959</v>
      </c>
      <c r="AA121" s="22">
        <v>11301417</v>
      </c>
      <c r="AB121" s="22">
        <v>757371</v>
      </c>
      <c r="AC121" s="22">
        <v>0</v>
      </c>
      <c r="AD121" s="22">
        <v>16768779</v>
      </c>
      <c r="AE121" s="22">
        <v>4015809</v>
      </c>
      <c r="AF121" s="22">
        <v>144402277</v>
      </c>
      <c r="AG121" s="22">
        <v>722419</v>
      </c>
      <c r="AH121" s="22">
        <v>269287</v>
      </c>
      <c r="AI121" s="22">
        <v>0</v>
      </c>
      <c r="AJ121" s="22">
        <v>145393983</v>
      </c>
      <c r="AK121" s="22">
        <v>149409792</v>
      </c>
    </row>
    <row r="122" spans="1:37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2496795</v>
      </c>
      <c r="F122" s="22">
        <v>52222</v>
      </c>
      <c r="G122" s="22">
        <v>15613</v>
      </c>
      <c r="H122" s="22">
        <v>0</v>
      </c>
      <c r="I122" s="22">
        <v>115704</v>
      </c>
      <c r="J122" s="22">
        <v>0</v>
      </c>
      <c r="K122" s="22">
        <v>282845</v>
      </c>
      <c r="L122" s="22">
        <v>0</v>
      </c>
      <c r="M122" s="22">
        <v>300074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  <c r="T122" s="22">
        <v>266362</v>
      </c>
      <c r="U122" s="22">
        <v>3529615</v>
      </c>
      <c r="V122" s="22">
        <v>0</v>
      </c>
      <c r="W122" s="22">
        <v>53042</v>
      </c>
      <c r="X122" s="22">
        <v>238602</v>
      </c>
      <c r="Y122" s="22">
        <v>0</v>
      </c>
      <c r="Z122" s="22">
        <v>488789</v>
      </c>
      <c r="AA122" s="22">
        <v>547423</v>
      </c>
      <c r="AB122" s="22">
        <v>0</v>
      </c>
      <c r="AC122" s="22">
        <v>0</v>
      </c>
      <c r="AD122" s="22">
        <v>1327856</v>
      </c>
      <c r="AE122" s="22">
        <v>2201759</v>
      </c>
      <c r="AF122" s="22">
        <v>9505937</v>
      </c>
      <c r="AG122" s="22">
        <v>0</v>
      </c>
      <c r="AH122" s="22">
        <v>0</v>
      </c>
      <c r="AI122" s="22">
        <v>0</v>
      </c>
      <c r="AJ122" s="22">
        <v>9505937</v>
      </c>
      <c r="AK122" s="22">
        <v>11707696</v>
      </c>
    </row>
    <row r="123" spans="1:37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13180208</v>
      </c>
      <c r="F123" s="22">
        <v>384441</v>
      </c>
      <c r="G123" s="22">
        <v>252516</v>
      </c>
      <c r="H123" s="22">
        <v>-66242</v>
      </c>
      <c r="I123" s="22">
        <v>2134453</v>
      </c>
      <c r="J123" s="22">
        <v>0</v>
      </c>
      <c r="K123" s="22">
        <v>1537995</v>
      </c>
      <c r="L123" s="22">
        <v>0</v>
      </c>
      <c r="M123" s="22">
        <v>1485237</v>
      </c>
      <c r="N123" s="22">
        <v>10168</v>
      </c>
      <c r="O123" s="22">
        <v>0</v>
      </c>
      <c r="P123" s="22">
        <v>0</v>
      </c>
      <c r="Q123" s="22">
        <v>0</v>
      </c>
      <c r="R123" s="22">
        <v>30</v>
      </c>
      <c r="S123" s="22">
        <v>12204</v>
      </c>
      <c r="T123" s="22">
        <v>0</v>
      </c>
      <c r="U123" s="22">
        <v>18931010</v>
      </c>
      <c r="V123" s="22">
        <v>0</v>
      </c>
      <c r="W123" s="22">
        <v>814095</v>
      </c>
      <c r="X123" s="22">
        <v>2328669</v>
      </c>
      <c r="Y123" s="22">
        <v>772530</v>
      </c>
      <c r="Z123" s="22">
        <v>393953</v>
      </c>
      <c r="AA123" s="22">
        <v>9218987</v>
      </c>
      <c r="AB123" s="22">
        <v>0</v>
      </c>
      <c r="AC123" s="22">
        <v>1527650</v>
      </c>
      <c r="AD123" s="22">
        <v>15055884</v>
      </c>
      <c r="AE123" s="22">
        <v>3875126</v>
      </c>
      <c r="AF123" s="22">
        <v>86505999</v>
      </c>
      <c r="AG123" s="22">
        <v>492388</v>
      </c>
      <c r="AH123" s="22">
        <v>40989</v>
      </c>
      <c r="AI123" s="22">
        <v>1215611</v>
      </c>
      <c r="AJ123" s="22">
        <v>88254987</v>
      </c>
      <c r="AK123" s="22">
        <v>92130113</v>
      </c>
    </row>
    <row r="124" spans="1:37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386466</v>
      </c>
      <c r="F124" s="22">
        <v>115537</v>
      </c>
      <c r="G124" s="22">
        <v>88578</v>
      </c>
      <c r="H124" s="22">
        <v>-21452</v>
      </c>
      <c r="I124" s="22">
        <v>406260</v>
      </c>
      <c r="J124" s="22">
        <v>147656</v>
      </c>
      <c r="K124" s="22">
        <v>146160</v>
      </c>
      <c r="L124" s="22">
        <v>0</v>
      </c>
      <c r="M124" s="22">
        <v>800373</v>
      </c>
      <c r="N124" s="22">
        <v>0</v>
      </c>
      <c r="O124" s="22">
        <v>0</v>
      </c>
      <c r="P124" s="22">
        <v>0</v>
      </c>
      <c r="Q124" s="22">
        <v>0</v>
      </c>
      <c r="R124" s="22">
        <v>348706</v>
      </c>
      <c r="S124" s="22">
        <v>0</v>
      </c>
      <c r="T124" s="22">
        <v>0</v>
      </c>
      <c r="U124" s="22">
        <v>2418284</v>
      </c>
      <c r="V124" s="22">
        <v>0</v>
      </c>
      <c r="W124" s="22">
        <v>0</v>
      </c>
      <c r="X124" s="22">
        <v>306019</v>
      </c>
      <c r="Y124" s="22">
        <v>59825</v>
      </c>
      <c r="Z124" s="22">
        <v>248911</v>
      </c>
      <c r="AA124" s="22">
        <v>3073523</v>
      </c>
      <c r="AB124" s="22">
        <v>0</v>
      </c>
      <c r="AC124" s="22">
        <v>0</v>
      </c>
      <c r="AD124" s="22">
        <v>3688278</v>
      </c>
      <c r="AE124" s="22">
        <v>-1269994</v>
      </c>
      <c r="AF124" s="22">
        <v>23751877</v>
      </c>
      <c r="AG124" s="22">
        <v>0</v>
      </c>
      <c r="AH124" s="22">
        <v>4656</v>
      </c>
      <c r="AI124" s="22">
        <v>0</v>
      </c>
      <c r="AJ124" s="22">
        <v>23756533</v>
      </c>
      <c r="AK124" s="22">
        <v>22486539</v>
      </c>
    </row>
    <row r="125" spans="1:37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4405174</v>
      </c>
      <c r="F125" s="22">
        <v>189794</v>
      </c>
      <c r="G125" s="22">
        <v>202392</v>
      </c>
      <c r="H125" s="22">
        <v>-61664</v>
      </c>
      <c r="I125" s="22">
        <v>0</v>
      </c>
      <c r="J125" s="22">
        <v>0</v>
      </c>
      <c r="K125" s="22">
        <v>1727098</v>
      </c>
      <c r="L125" s="22">
        <v>176696</v>
      </c>
      <c r="M125" s="22">
        <v>120800</v>
      </c>
      <c r="N125" s="22">
        <v>0</v>
      </c>
      <c r="O125" s="22">
        <v>0</v>
      </c>
      <c r="P125" s="22">
        <v>0</v>
      </c>
      <c r="Q125" s="22">
        <v>0</v>
      </c>
      <c r="R125" s="22">
        <v>20</v>
      </c>
      <c r="S125" s="22">
        <v>0</v>
      </c>
      <c r="T125" s="22">
        <v>0</v>
      </c>
      <c r="U125" s="22">
        <v>6760310</v>
      </c>
      <c r="V125" s="22">
        <v>0</v>
      </c>
      <c r="W125" s="22">
        <v>0</v>
      </c>
      <c r="X125" s="22">
        <v>602794</v>
      </c>
      <c r="Y125" s="22">
        <v>55775</v>
      </c>
      <c r="Z125" s="22">
        <v>33063</v>
      </c>
      <c r="AA125" s="22">
        <v>4610603</v>
      </c>
      <c r="AB125" s="22">
        <v>0</v>
      </c>
      <c r="AC125" s="22">
        <v>0</v>
      </c>
      <c r="AD125" s="22">
        <v>5302235</v>
      </c>
      <c r="AE125" s="22">
        <v>1458075</v>
      </c>
      <c r="AF125" s="22">
        <v>36991996</v>
      </c>
      <c r="AG125" s="22">
        <v>0</v>
      </c>
      <c r="AH125" s="22">
        <v>13057</v>
      </c>
      <c r="AI125" s="22">
        <v>0</v>
      </c>
      <c r="AJ125" s="22">
        <v>37005053</v>
      </c>
      <c r="AK125" s="22">
        <v>38463128</v>
      </c>
    </row>
    <row r="126" spans="1:37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740930</v>
      </c>
      <c r="F126" s="22">
        <v>29485</v>
      </c>
      <c r="G126" s="22">
        <v>176538</v>
      </c>
      <c r="H126" s="22">
        <v>-38899</v>
      </c>
      <c r="I126" s="22">
        <v>253883</v>
      </c>
      <c r="J126" s="22">
        <v>0</v>
      </c>
      <c r="K126" s="22">
        <v>347226</v>
      </c>
      <c r="L126" s="22">
        <v>72576</v>
      </c>
      <c r="M126" s="22">
        <v>14989</v>
      </c>
      <c r="N126" s="22">
        <v>0</v>
      </c>
      <c r="O126" s="22">
        <v>0</v>
      </c>
      <c r="P126" s="22">
        <v>0</v>
      </c>
      <c r="Q126" s="22">
        <v>0</v>
      </c>
      <c r="R126" s="22">
        <v>2260258</v>
      </c>
      <c r="S126" s="22">
        <v>0</v>
      </c>
      <c r="T126" s="22">
        <v>0</v>
      </c>
      <c r="U126" s="22">
        <v>3856986</v>
      </c>
      <c r="V126" s="22">
        <v>0</v>
      </c>
      <c r="W126" s="22">
        <v>0</v>
      </c>
      <c r="X126" s="22">
        <v>197106</v>
      </c>
      <c r="Y126" s="22">
        <v>62315</v>
      </c>
      <c r="Z126" s="22">
        <v>117599</v>
      </c>
      <c r="AA126" s="22">
        <v>378105</v>
      </c>
      <c r="AB126" s="22">
        <v>0</v>
      </c>
      <c r="AC126" s="22">
        <v>0</v>
      </c>
      <c r="AD126" s="22">
        <v>755125</v>
      </c>
      <c r="AE126" s="22">
        <v>3101861</v>
      </c>
      <c r="AF126" s="22">
        <v>11218135</v>
      </c>
      <c r="AG126" s="22">
        <v>5683</v>
      </c>
      <c r="AH126" s="22">
        <v>4287</v>
      </c>
      <c r="AI126" s="22">
        <v>0</v>
      </c>
      <c r="AJ126" s="22">
        <v>11228105</v>
      </c>
      <c r="AK126" s="22">
        <v>14329966</v>
      </c>
    </row>
    <row r="127" spans="1:37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7725005</v>
      </c>
      <c r="F127" s="22">
        <v>134574</v>
      </c>
      <c r="G127" s="22">
        <v>38457</v>
      </c>
      <c r="H127" s="22">
        <v>0</v>
      </c>
      <c r="I127" s="22">
        <v>0</v>
      </c>
      <c r="J127" s="22">
        <v>0</v>
      </c>
      <c r="K127" s="22">
        <v>965852</v>
      </c>
      <c r="L127" s="22">
        <v>0</v>
      </c>
      <c r="M127" s="22">
        <v>653930</v>
      </c>
      <c r="N127" s="22">
        <v>0</v>
      </c>
      <c r="O127" s="22">
        <v>0</v>
      </c>
      <c r="P127" s="22">
        <v>0</v>
      </c>
      <c r="Q127" s="22">
        <v>0</v>
      </c>
      <c r="R127" s="22">
        <v>2558934</v>
      </c>
      <c r="S127" s="22">
        <v>0</v>
      </c>
      <c r="T127" s="22">
        <v>0</v>
      </c>
      <c r="U127" s="22">
        <v>12076752</v>
      </c>
      <c r="V127" s="22">
        <v>0</v>
      </c>
      <c r="W127" s="22">
        <v>0</v>
      </c>
      <c r="X127" s="22">
        <v>1343876</v>
      </c>
      <c r="Y127" s="22">
        <v>149895</v>
      </c>
      <c r="Z127" s="22">
        <v>348998</v>
      </c>
      <c r="AA127" s="22">
        <v>1997407</v>
      </c>
      <c r="AB127" s="22">
        <v>0</v>
      </c>
      <c r="AC127" s="22">
        <v>0</v>
      </c>
      <c r="AD127" s="22">
        <v>3840176</v>
      </c>
      <c r="AE127" s="22">
        <v>8236576</v>
      </c>
      <c r="AF127" s="22">
        <v>34466086</v>
      </c>
      <c r="AG127" s="22">
        <v>792105</v>
      </c>
      <c r="AH127" s="22">
        <v>14028</v>
      </c>
      <c r="AI127" s="22">
        <v>0</v>
      </c>
      <c r="AJ127" s="22">
        <v>35272219</v>
      </c>
      <c r="AK127" s="22">
        <v>43508795</v>
      </c>
    </row>
    <row r="128" spans="1:37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18965443</v>
      </c>
      <c r="F128" s="22">
        <v>342756</v>
      </c>
      <c r="G128" s="22">
        <v>314844</v>
      </c>
      <c r="H128" s="22">
        <v>0</v>
      </c>
      <c r="I128" s="22">
        <v>202844</v>
      </c>
      <c r="J128" s="22">
        <v>0</v>
      </c>
      <c r="K128" s="22">
        <v>1084800</v>
      </c>
      <c r="L128" s="22">
        <v>0</v>
      </c>
      <c r="M128" s="22">
        <v>1131157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22041844</v>
      </c>
      <c r="V128" s="22">
        <v>0</v>
      </c>
      <c r="W128" s="22">
        <v>0</v>
      </c>
      <c r="X128" s="22">
        <v>1677007</v>
      </c>
      <c r="Y128" s="22">
        <v>283723</v>
      </c>
      <c r="Z128" s="22">
        <v>1216039</v>
      </c>
      <c r="AA128" s="22">
        <v>1242514</v>
      </c>
      <c r="AB128" s="22">
        <v>7509</v>
      </c>
      <c r="AC128" s="22">
        <v>0</v>
      </c>
      <c r="AD128" s="22">
        <v>4426792</v>
      </c>
      <c r="AE128" s="22">
        <v>17615052</v>
      </c>
      <c r="AF128" s="22">
        <v>30952022</v>
      </c>
      <c r="AG128" s="22">
        <v>0</v>
      </c>
      <c r="AH128" s="22">
        <v>4460</v>
      </c>
      <c r="AI128" s="22">
        <v>0</v>
      </c>
      <c r="AJ128" s="22">
        <v>30956482</v>
      </c>
      <c r="AK128" s="22">
        <v>48571534</v>
      </c>
    </row>
    <row r="129" spans="1:37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2707553</v>
      </c>
      <c r="F129" s="22">
        <v>137906</v>
      </c>
      <c r="G129" s="22">
        <v>61602</v>
      </c>
      <c r="H129" s="22">
        <v>-5000</v>
      </c>
      <c r="I129" s="22">
        <v>478773</v>
      </c>
      <c r="J129" s="22">
        <v>0</v>
      </c>
      <c r="K129" s="22">
        <v>300041</v>
      </c>
      <c r="L129" s="22">
        <v>0</v>
      </c>
      <c r="M129" s="22">
        <v>19934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3700809</v>
      </c>
      <c r="V129" s="22">
        <v>0</v>
      </c>
      <c r="W129" s="22">
        <v>0</v>
      </c>
      <c r="X129" s="22">
        <v>590959</v>
      </c>
      <c r="Y129" s="22">
        <v>107165</v>
      </c>
      <c r="Z129" s="22">
        <v>437676</v>
      </c>
      <c r="AA129" s="22">
        <v>3738212</v>
      </c>
      <c r="AB129" s="22">
        <v>0</v>
      </c>
      <c r="AC129" s="22">
        <v>0</v>
      </c>
      <c r="AD129" s="22">
        <v>4874012</v>
      </c>
      <c r="AE129" s="22">
        <v>-1173203</v>
      </c>
      <c r="AF129" s="22">
        <v>32783150</v>
      </c>
      <c r="AG129" s="22">
        <v>0</v>
      </c>
      <c r="AH129" s="22">
        <v>14758</v>
      </c>
      <c r="AI129" s="22">
        <v>0</v>
      </c>
      <c r="AJ129" s="22">
        <v>32797908</v>
      </c>
      <c r="AK129" s="22">
        <v>31624705</v>
      </c>
    </row>
    <row r="130" spans="1:37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4150247</v>
      </c>
      <c r="F130" s="22">
        <v>177644</v>
      </c>
      <c r="G130" s="22">
        <v>65920</v>
      </c>
      <c r="H130" s="22">
        <v>0</v>
      </c>
      <c r="I130" s="22">
        <v>0</v>
      </c>
      <c r="J130" s="22">
        <v>0</v>
      </c>
      <c r="K130" s="22">
        <v>490419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4232</v>
      </c>
      <c r="T130" s="22">
        <v>0</v>
      </c>
      <c r="U130" s="22">
        <v>4888462</v>
      </c>
      <c r="V130" s="22">
        <v>0</v>
      </c>
      <c r="W130" s="22">
        <v>0</v>
      </c>
      <c r="X130" s="22">
        <v>323087</v>
      </c>
      <c r="Y130" s="22">
        <v>3803</v>
      </c>
      <c r="Z130" s="22">
        <v>0</v>
      </c>
      <c r="AA130" s="22">
        <v>0</v>
      </c>
      <c r="AB130" s="22">
        <v>0</v>
      </c>
      <c r="AC130" s="22">
        <v>0</v>
      </c>
      <c r="AD130" s="22">
        <v>326890</v>
      </c>
      <c r="AE130" s="22">
        <v>4561572</v>
      </c>
      <c r="AF130" s="22">
        <v>23604510</v>
      </c>
      <c r="AG130" s="22">
        <v>0</v>
      </c>
      <c r="AH130" s="22">
        <v>103505</v>
      </c>
      <c r="AI130" s="22">
        <v>0</v>
      </c>
      <c r="AJ130" s="22">
        <v>23708015</v>
      </c>
      <c r="AK130" s="22">
        <v>28269587</v>
      </c>
    </row>
    <row r="131" spans="1:37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9137591</v>
      </c>
      <c r="F131" s="22">
        <v>277125</v>
      </c>
      <c r="G131" s="22">
        <v>147073</v>
      </c>
      <c r="H131" s="22">
        <v>0</v>
      </c>
      <c r="I131" s="22">
        <v>1561352</v>
      </c>
      <c r="J131" s="22">
        <v>0</v>
      </c>
      <c r="K131" s="22">
        <v>750651</v>
      </c>
      <c r="L131" s="22">
        <v>0</v>
      </c>
      <c r="M131" s="22">
        <v>1084329</v>
      </c>
      <c r="N131" s="22">
        <v>0</v>
      </c>
      <c r="O131" s="22">
        <v>0</v>
      </c>
      <c r="P131" s="22">
        <v>0</v>
      </c>
      <c r="Q131" s="22">
        <v>76</v>
      </c>
      <c r="R131" s="22">
        <v>0</v>
      </c>
      <c r="S131" s="22">
        <v>0</v>
      </c>
      <c r="T131" s="22">
        <v>0</v>
      </c>
      <c r="U131" s="22">
        <v>12958197</v>
      </c>
      <c r="V131" s="22">
        <v>0</v>
      </c>
      <c r="W131" s="22">
        <v>0</v>
      </c>
      <c r="X131" s="22">
        <v>647089</v>
      </c>
      <c r="Y131" s="22">
        <v>163859</v>
      </c>
      <c r="Z131" s="22">
        <v>119948</v>
      </c>
      <c r="AA131" s="22">
        <v>4814581</v>
      </c>
      <c r="AB131" s="22">
        <v>0</v>
      </c>
      <c r="AC131" s="22">
        <v>2990765</v>
      </c>
      <c r="AD131" s="22">
        <v>8736242</v>
      </c>
      <c r="AE131" s="22">
        <v>4221955</v>
      </c>
      <c r="AF131" s="22">
        <v>36372290</v>
      </c>
      <c r="AG131" s="22">
        <v>20706</v>
      </c>
      <c r="AH131" s="22">
        <v>6528</v>
      </c>
      <c r="AI131" s="22">
        <v>0</v>
      </c>
      <c r="AJ131" s="22">
        <v>36399524</v>
      </c>
      <c r="AK131" s="22">
        <v>40621479</v>
      </c>
    </row>
    <row r="132" spans="1:37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1754966</v>
      </c>
      <c r="F132" s="22">
        <v>40963</v>
      </c>
      <c r="G132" s="22">
        <v>1334</v>
      </c>
      <c r="H132" s="22">
        <v>0</v>
      </c>
      <c r="I132" s="22">
        <v>95378</v>
      </c>
      <c r="J132" s="22">
        <v>0</v>
      </c>
      <c r="K132" s="22">
        <v>8927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1901568</v>
      </c>
      <c r="V132" s="22">
        <v>0</v>
      </c>
      <c r="W132" s="22">
        <v>0</v>
      </c>
      <c r="X132" s="22">
        <v>86785</v>
      </c>
      <c r="Y132" s="22">
        <v>2300</v>
      </c>
      <c r="Z132" s="22">
        <v>980716</v>
      </c>
      <c r="AA132" s="22">
        <v>0</v>
      </c>
      <c r="AB132" s="22">
        <v>0</v>
      </c>
      <c r="AC132" s="22">
        <v>0</v>
      </c>
      <c r="AD132" s="22">
        <v>1069801</v>
      </c>
      <c r="AE132" s="22">
        <v>831767</v>
      </c>
      <c r="AF132" s="22">
        <v>5320335</v>
      </c>
      <c r="AG132" s="22">
        <v>4741</v>
      </c>
      <c r="AH132" s="22">
        <v>737</v>
      </c>
      <c r="AI132" s="22">
        <v>0</v>
      </c>
      <c r="AJ132" s="22">
        <v>5325813</v>
      </c>
      <c r="AK132" s="22">
        <v>6157580</v>
      </c>
    </row>
    <row r="133" spans="1:37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1458880</v>
      </c>
      <c r="F133" s="22">
        <v>80084</v>
      </c>
      <c r="G133" s="22">
        <v>24762</v>
      </c>
      <c r="H133" s="22">
        <v>0</v>
      </c>
      <c r="I133" s="22">
        <v>322304</v>
      </c>
      <c r="J133" s="22">
        <v>113000</v>
      </c>
      <c r="K133" s="22">
        <v>508243</v>
      </c>
      <c r="L133" s="22">
        <v>0</v>
      </c>
      <c r="M133" s="22">
        <v>1814000</v>
      </c>
      <c r="N133" s="22">
        <v>0</v>
      </c>
      <c r="O133" s="22">
        <v>0</v>
      </c>
      <c r="P133" s="22">
        <v>0</v>
      </c>
      <c r="Q133" s="22">
        <v>0</v>
      </c>
      <c r="R133" s="22">
        <v>2473232</v>
      </c>
      <c r="S133" s="22">
        <v>49981</v>
      </c>
      <c r="T133" s="22">
        <v>0</v>
      </c>
      <c r="U133" s="22">
        <v>6844486</v>
      </c>
      <c r="V133" s="22">
        <v>0</v>
      </c>
      <c r="W133" s="22">
        <v>0</v>
      </c>
      <c r="X133" s="22">
        <v>301222</v>
      </c>
      <c r="Y133" s="22">
        <v>8072</v>
      </c>
      <c r="Z133" s="22">
        <v>881507</v>
      </c>
      <c r="AA133" s="22">
        <v>0</v>
      </c>
      <c r="AB133" s="22">
        <v>276902</v>
      </c>
      <c r="AC133" s="22">
        <v>0</v>
      </c>
      <c r="AD133" s="22">
        <v>1467703</v>
      </c>
      <c r="AE133" s="22">
        <v>5376783</v>
      </c>
      <c r="AF133" s="22">
        <v>27408664</v>
      </c>
      <c r="AG133" s="22">
        <v>0</v>
      </c>
      <c r="AH133" s="22">
        <v>1565</v>
      </c>
      <c r="AI133" s="22">
        <v>0</v>
      </c>
      <c r="AJ133" s="22">
        <v>27410229</v>
      </c>
      <c r="AK133" s="22">
        <v>32787012</v>
      </c>
    </row>
    <row r="134" spans="1:37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1428116</v>
      </c>
      <c r="F134" s="22">
        <v>59486</v>
      </c>
      <c r="G134" s="22">
        <v>87827</v>
      </c>
      <c r="H134" s="22">
        <v>-22629</v>
      </c>
      <c r="I134" s="22">
        <v>16154</v>
      </c>
      <c r="J134" s="22">
        <v>120330</v>
      </c>
      <c r="K134" s="22">
        <v>79845</v>
      </c>
      <c r="L134" s="22">
        <v>0</v>
      </c>
      <c r="M134" s="22">
        <v>68716</v>
      </c>
      <c r="N134" s="22">
        <v>12627</v>
      </c>
      <c r="O134" s="22">
        <v>0</v>
      </c>
      <c r="P134" s="22">
        <v>0</v>
      </c>
      <c r="Q134" s="22">
        <v>0</v>
      </c>
      <c r="R134" s="22">
        <v>0</v>
      </c>
      <c r="S134" s="22">
        <v>11100</v>
      </c>
      <c r="T134" s="22">
        <v>0</v>
      </c>
      <c r="U134" s="22">
        <v>1861572</v>
      </c>
      <c r="V134" s="22">
        <v>0</v>
      </c>
      <c r="W134" s="22">
        <v>0</v>
      </c>
      <c r="X134" s="22">
        <v>126294</v>
      </c>
      <c r="Y134" s="22">
        <v>181365</v>
      </c>
      <c r="Z134" s="22">
        <v>464335</v>
      </c>
      <c r="AA134" s="22">
        <v>200568</v>
      </c>
      <c r="AB134" s="22">
        <v>0</v>
      </c>
      <c r="AC134" s="22">
        <v>0</v>
      </c>
      <c r="AD134" s="22">
        <v>972562</v>
      </c>
      <c r="AE134" s="22">
        <v>889010</v>
      </c>
      <c r="AF134" s="22">
        <v>7807580</v>
      </c>
      <c r="AG134" s="22">
        <v>0</v>
      </c>
      <c r="AH134" s="22">
        <v>0</v>
      </c>
      <c r="AI134" s="22">
        <v>0</v>
      </c>
      <c r="AJ134" s="22">
        <v>7807580</v>
      </c>
      <c r="AK134" s="22">
        <v>8696590</v>
      </c>
    </row>
    <row r="135" spans="1:37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217722</v>
      </c>
      <c r="F135" s="22">
        <v>113036</v>
      </c>
      <c r="G135" s="22">
        <v>31754</v>
      </c>
      <c r="H135" s="22">
        <v>-20271</v>
      </c>
      <c r="I135" s="22">
        <v>739683</v>
      </c>
      <c r="J135" s="22">
        <v>0</v>
      </c>
      <c r="K135" s="22">
        <v>1044772</v>
      </c>
      <c r="L135" s="22">
        <v>37832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6004417</v>
      </c>
      <c r="S135" s="22">
        <v>0</v>
      </c>
      <c r="T135" s="22">
        <v>0</v>
      </c>
      <c r="U135" s="22">
        <v>8168945</v>
      </c>
      <c r="V135" s="22">
        <v>0</v>
      </c>
      <c r="W135" s="22">
        <v>58696</v>
      </c>
      <c r="X135" s="22">
        <v>1244047</v>
      </c>
      <c r="Y135" s="22">
        <v>36370</v>
      </c>
      <c r="Z135" s="22">
        <v>493827</v>
      </c>
      <c r="AA135" s="22">
        <v>3941425</v>
      </c>
      <c r="AB135" s="22">
        <v>183989</v>
      </c>
      <c r="AC135" s="22">
        <v>0</v>
      </c>
      <c r="AD135" s="22">
        <v>5958354</v>
      </c>
      <c r="AE135" s="22">
        <v>2210591</v>
      </c>
      <c r="AF135" s="22">
        <v>118690225</v>
      </c>
      <c r="AG135" s="22">
        <v>153504</v>
      </c>
      <c r="AH135" s="22">
        <v>485383</v>
      </c>
      <c r="AI135" s="22">
        <v>0</v>
      </c>
      <c r="AJ135" s="22">
        <v>119329112</v>
      </c>
      <c r="AK135" s="22">
        <v>121539703</v>
      </c>
    </row>
    <row r="136" spans="1:37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5598910</v>
      </c>
      <c r="F136" s="22">
        <v>224449</v>
      </c>
      <c r="G136" s="22">
        <v>0</v>
      </c>
      <c r="H136" s="22">
        <v>-22284</v>
      </c>
      <c r="I136" s="22">
        <v>63162</v>
      </c>
      <c r="J136" s="22">
        <v>0</v>
      </c>
      <c r="K136" s="22">
        <v>1405800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405920</v>
      </c>
      <c r="T136" s="22">
        <v>0</v>
      </c>
      <c r="U136" s="22">
        <v>7675957</v>
      </c>
      <c r="V136" s="22">
        <v>0</v>
      </c>
      <c r="W136" s="22">
        <v>27855</v>
      </c>
      <c r="X136" s="22">
        <v>908173</v>
      </c>
      <c r="Y136" s="22">
        <v>67596</v>
      </c>
      <c r="Z136" s="22">
        <v>1410277</v>
      </c>
      <c r="AA136" s="22">
        <v>3986050</v>
      </c>
      <c r="AB136" s="22">
        <v>0</v>
      </c>
      <c r="AC136" s="22">
        <v>247010</v>
      </c>
      <c r="AD136" s="22">
        <v>6646961</v>
      </c>
      <c r="AE136" s="22">
        <v>1028996</v>
      </c>
      <c r="AF136" s="22">
        <v>45012499</v>
      </c>
      <c r="AG136" s="22">
        <v>154004</v>
      </c>
      <c r="AH136" s="22">
        <v>71768</v>
      </c>
      <c r="AI136" s="22">
        <v>0</v>
      </c>
      <c r="AJ136" s="22">
        <v>45238271</v>
      </c>
      <c r="AK136" s="22">
        <v>46267267</v>
      </c>
    </row>
    <row r="137" spans="1:37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9073193</v>
      </c>
      <c r="F137" s="22">
        <v>704242</v>
      </c>
      <c r="G137" s="22">
        <v>335239</v>
      </c>
      <c r="H137" s="22">
        <v>-680</v>
      </c>
      <c r="I137" s="22">
        <v>10386136</v>
      </c>
      <c r="J137" s="22">
        <v>4878649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25376779</v>
      </c>
      <c r="V137" s="22">
        <v>0</v>
      </c>
      <c r="W137" s="22">
        <v>0</v>
      </c>
      <c r="X137" s="22">
        <v>7130265</v>
      </c>
      <c r="Y137" s="22">
        <v>1130008</v>
      </c>
      <c r="Z137" s="22">
        <v>39050350</v>
      </c>
      <c r="AA137" s="22">
        <v>12113247</v>
      </c>
      <c r="AB137" s="22">
        <v>0</v>
      </c>
      <c r="AC137" s="22">
        <v>0</v>
      </c>
      <c r="AD137" s="22">
        <v>59423870</v>
      </c>
      <c r="AE137" s="22">
        <v>-34047091</v>
      </c>
      <c r="AF137" s="22">
        <v>212825957</v>
      </c>
      <c r="AG137" s="22">
        <v>544952</v>
      </c>
      <c r="AH137" s="22">
        <v>65181</v>
      </c>
      <c r="AI137" s="22">
        <v>0</v>
      </c>
      <c r="AJ137" s="22">
        <v>213436090</v>
      </c>
      <c r="AK137" s="22">
        <v>179388999</v>
      </c>
    </row>
    <row r="138" spans="1:37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3044951</v>
      </c>
      <c r="F138" s="22">
        <v>310216</v>
      </c>
      <c r="G138" s="22">
        <v>247626</v>
      </c>
      <c r="H138" s="22">
        <v>0</v>
      </c>
      <c r="I138" s="22">
        <v>1255357</v>
      </c>
      <c r="J138" s="22">
        <v>0</v>
      </c>
      <c r="K138" s="22">
        <v>3754561</v>
      </c>
      <c r="L138" s="22">
        <v>0</v>
      </c>
      <c r="M138" s="22">
        <v>419852</v>
      </c>
      <c r="N138" s="22">
        <v>0</v>
      </c>
      <c r="O138" s="22">
        <v>0</v>
      </c>
      <c r="P138" s="22">
        <v>0</v>
      </c>
      <c r="Q138" s="22">
        <v>0</v>
      </c>
      <c r="R138" s="22">
        <v>9856259</v>
      </c>
      <c r="S138" s="22">
        <v>0</v>
      </c>
      <c r="T138" s="22">
        <v>0</v>
      </c>
      <c r="U138" s="22">
        <v>18888822</v>
      </c>
      <c r="V138" s="22">
        <v>0</v>
      </c>
      <c r="W138" s="22">
        <v>0</v>
      </c>
      <c r="X138" s="22">
        <v>3987527</v>
      </c>
      <c r="Y138" s="22">
        <v>544546</v>
      </c>
      <c r="Z138" s="22">
        <v>2730378</v>
      </c>
      <c r="AA138" s="22">
        <v>11355377</v>
      </c>
      <c r="AB138" s="22">
        <v>0</v>
      </c>
      <c r="AC138" s="22">
        <v>27972</v>
      </c>
      <c r="AD138" s="22">
        <v>18645800</v>
      </c>
      <c r="AE138" s="22">
        <v>243022</v>
      </c>
      <c r="AF138" s="22">
        <v>150261423</v>
      </c>
      <c r="AG138" s="22">
        <v>397399</v>
      </c>
      <c r="AH138" s="22">
        <v>2046</v>
      </c>
      <c r="AI138" s="22">
        <v>0</v>
      </c>
      <c r="AJ138" s="22">
        <v>150660868</v>
      </c>
      <c r="AK138" s="22">
        <v>150903890</v>
      </c>
    </row>
    <row r="139" spans="1:37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14080008</v>
      </c>
      <c r="F139" s="22">
        <v>407177</v>
      </c>
      <c r="G139" s="22">
        <v>121919</v>
      </c>
      <c r="H139" s="22">
        <v>0</v>
      </c>
      <c r="I139" s="22">
        <v>0</v>
      </c>
      <c r="J139" s="22">
        <v>0</v>
      </c>
      <c r="K139" s="22">
        <v>812710</v>
      </c>
      <c r="L139" s="22">
        <v>0</v>
      </c>
      <c r="M139" s="22">
        <v>5542579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20964393</v>
      </c>
      <c r="V139" s="22">
        <v>0</v>
      </c>
      <c r="W139" s="22">
        <v>0</v>
      </c>
      <c r="X139" s="22">
        <v>1034819</v>
      </c>
      <c r="Y139" s="22">
        <v>114200</v>
      </c>
      <c r="Z139" s="22">
        <v>1333638</v>
      </c>
      <c r="AA139" s="22">
        <v>504500</v>
      </c>
      <c r="AB139" s="22">
        <v>0</v>
      </c>
      <c r="AC139" s="22">
        <v>0</v>
      </c>
      <c r="AD139" s="22">
        <v>2987157</v>
      </c>
      <c r="AE139" s="22">
        <v>17977236</v>
      </c>
      <c r="AF139" s="22">
        <v>88070987</v>
      </c>
      <c r="AG139" s="22">
        <v>0</v>
      </c>
      <c r="AH139" s="22">
        <v>161254</v>
      </c>
      <c r="AI139" s="22">
        <v>0</v>
      </c>
      <c r="AJ139" s="22">
        <v>88232241</v>
      </c>
      <c r="AK139" s="22">
        <v>106209477</v>
      </c>
    </row>
    <row r="140" spans="1:37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1284837</v>
      </c>
      <c r="F140" s="22">
        <v>158795</v>
      </c>
      <c r="G140" s="22">
        <v>89807</v>
      </c>
      <c r="H140" s="22">
        <v>0</v>
      </c>
      <c r="I140" s="22">
        <v>80685</v>
      </c>
      <c r="J140" s="22">
        <v>0</v>
      </c>
      <c r="K140" s="22">
        <v>173802</v>
      </c>
      <c r="L140" s="22">
        <v>0</v>
      </c>
      <c r="M140" s="22">
        <v>577366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2365292</v>
      </c>
      <c r="V140" s="22">
        <v>0</v>
      </c>
      <c r="W140" s="22">
        <v>0</v>
      </c>
      <c r="X140" s="22">
        <v>358491</v>
      </c>
      <c r="Y140" s="22">
        <v>75250</v>
      </c>
      <c r="Z140" s="22">
        <v>782111</v>
      </c>
      <c r="AA140" s="22">
        <v>843002</v>
      </c>
      <c r="AB140" s="22">
        <v>0</v>
      </c>
      <c r="AC140" s="22">
        <v>0</v>
      </c>
      <c r="AD140" s="22">
        <v>2058854</v>
      </c>
      <c r="AE140" s="22">
        <v>306438</v>
      </c>
      <c r="AF140" s="22">
        <v>10765937</v>
      </c>
      <c r="AG140" s="22">
        <v>16412</v>
      </c>
      <c r="AH140" s="22">
        <v>746</v>
      </c>
      <c r="AI140" s="22">
        <v>0</v>
      </c>
      <c r="AJ140" s="22">
        <v>10783095</v>
      </c>
      <c r="AK140" s="22">
        <v>11089533</v>
      </c>
    </row>
    <row r="141" spans="1:37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908615</v>
      </c>
      <c r="F141" s="22">
        <v>24388</v>
      </c>
      <c r="G141" s="22">
        <v>22161</v>
      </c>
      <c r="H141" s="22">
        <v>0</v>
      </c>
      <c r="I141" s="22">
        <v>0</v>
      </c>
      <c r="J141" s="22">
        <v>134627</v>
      </c>
      <c r="K141" s="22">
        <v>201331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909465</v>
      </c>
      <c r="S141" s="22">
        <v>0</v>
      </c>
      <c r="T141" s="22">
        <v>0</v>
      </c>
      <c r="U141" s="22">
        <v>2200587</v>
      </c>
      <c r="V141" s="22">
        <v>0</v>
      </c>
      <c r="W141" s="22">
        <v>0</v>
      </c>
      <c r="X141" s="22">
        <v>162721</v>
      </c>
      <c r="Y141" s="22">
        <v>33565</v>
      </c>
      <c r="Z141" s="22">
        <v>511751</v>
      </c>
      <c r="AA141" s="22">
        <v>1761222</v>
      </c>
      <c r="AB141" s="22">
        <v>0</v>
      </c>
      <c r="AC141" s="22">
        <v>0</v>
      </c>
      <c r="AD141" s="22">
        <v>2469259</v>
      </c>
      <c r="AE141" s="22">
        <v>-268672</v>
      </c>
      <c r="AF141" s="22">
        <v>7654169</v>
      </c>
      <c r="AG141" s="22">
        <v>0</v>
      </c>
      <c r="AH141" s="22">
        <v>0</v>
      </c>
      <c r="AI141" s="22">
        <v>544018</v>
      </c>
      <c r="AJ141" s="22">
        <v>8198187</v>
      </c>
      <c r="AK141" s="22">
        <v>7929515</v>
      </c>
    </row>
    <row r="142" spans="1:37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4295136</v>
      </c>
      <c r="F142" s="22">
        <v>106039</v>
      </c>
      <c r="G142" s="22">
        <v>48229</v>
      </c>
      <c r="H142" s="22">
        <v>0</v>
      </c>
      <c r="I142" s="22">
        <v>87325</v>
      </c>
      <c r="J142" s="22">
        <v>0</v>
      </c>
      <c r="K142" s="22">
        <v>257608</v>
      </c>
      <c r="L142" s="22">
        <v>0</v>
      </c>
      <c r="M142" s="22">
        <v>132000</v>
      </c>
      <c r="N142" s="22">
        <v>0</v>
      </c>
      <c r="O142" s="22">
        <v>0</v>
      </c>
      <c r="P142" s="22">
        <v>0</v>
      </c>
      <c r="Q142" s="22">
        <v>0</v>
      </c>
      <c r="R142" s="22">
        <v>10</v>
      </c>
      <c r="S142" s="22">
        <v>0</v>
      </c>
      <c r="T142" s="22">
        <v>0</v>
      </c>
      <c r="U142" s="22">
        <v>4926347</v>
      </c>
      <c r="V142" s="22">
        <v>0</v>
      </c>
      <c r="W142" s="22">
        <v>0</v>
      </c>
      <c r="X142" s="22">
        <v>280287</v>
      </c>
      <c r="Y142" s="22">
        <v>19203</v>
      </c>
      <c r="Z142" s="22">
        <v>443234</v>
      </c>
      <c r="AA142" s="22">
        <v>1591915</v>
      </c>
      <c r="AB142" s="22">
        <v>0</v>
      </c>
      <c r="AC142" s="22">
        <v>0</v>
      </c>
      <c r="AD142" s="22">
        <v>2334639</v>
      </c>
      <c r="AE142" s="22">
        <v>2591708</v>
      </c>
      <c r="AF142" s="22">
        <v>18109319</v>
      </c>
      <c r="AG142" s="22">
        <v>500</v>
      </c>
      <c r="AH142" s="22">
        <v>28876</v>
      </c>
      <c r="AI142" s="22">
        <v>0</v>
      </c>
      <c r="AJ142" s="22">
        <v>18138695</v>
      </c>
      <c r="AK142" s="22">
        <v>20730403</v>
      </c>
    </row>
    <row r="143" spans="1:37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2624024</v>
      </c>
      <c r="F143" s="22">
        <v>20121</v>
      </c>
      <c r="G143" s="22">
        <v>19262</v>
      </c>
      <c r="H143" s="22">
        <v>0</v>
      </c>
      <c r="I143" s="22">
        <v>76210</v>
      </c>
      <c r="J143" s="22">
        <v>0</v>
      </c>
      <c r="K143" s="22">
        <v>25124</v>
      </c>
      <c r="L143" s="22">
        <v>0</v>
      </c>
      <c r="M143" s="22">
        <v>1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2764742</v>
      </c>
      <c r="V143" s="22">
        <v>0</v>
      </c>
      <c r="W143" s="22">
        <v>0</v>
      </c>
      <c r="X143" s="22">
        <v>107711</v>
      </c>
      <c r="Y143" s="22">
        <v>7500</v>
      </c>
      <c r="Z143" s="22">
        <v>46204</v>
      </c>
      <c r="AA143" s="22">
        <v>0</v>
      </c>
      <c r="AB143" s="22">
        <v>0</v>
      </c>
      <c r="AC143" s="22">
        <v>0</v>
      </c>
      <c r="AD143" s="22">
        <v>161415</v>
      </c>
      <c r="AE143" s="22">
        <v>2603327</v>
      </c>
      <c r="AF143" s="22">
        <v>7659581</v>
      </c>
      <c r="AG143" s="22">
        <v>0</v>
      </c>
      <c r="AH143" s="22">
        <v>1500</v>
      </c>
      <c r="AI143" s="22">
        <v>0</v>
      </c>
      <c r="AJ143" s="22">
        <v>7661081</v>
      </c>
      <c r="AK143" s="22">
        <v>10264408</v>
      </c>
    </row>
    <row r="144" spans="1:37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922720</v>
      </c>
      <c r="F144" s="22">
        <v>181068</v>
      </c>
      <c r="G144" s="22">
        <v>77435</v>
      </c>
      <c r="H144" s="22">
        <v>0</v>
      </c>
      <c r="I144" s="22">
        <v>311537</v>
      </c>
      <c r="J144" s="22">
        <v>0</v>
      </c>
      <c r="K144" s="22">
        <v>290776</v>
      </c>
      <c r="L144" s="22">
        <v>0</v>
      </c>
      <c r="M144" s="22">
        <v>41381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  <c r="T144" s="22">
        <v>0</v>
      </c>
      <c r="U144" s="22">
        <v>1824917</v>
      </c>
      <c r="V144" s="22">
        <v>0</v>
      </c>
      <c r="W144" s="22">
        <v>0</v>
      </c>
      <c r="X144" s="22">
        <v>314903</v>
      </c>
      <c r="Y144" s="22">
        <v>0</v>
      </c>
      <c r="Z144" s="22">
        <v>704220</v>
      </c>
      <c r="AA144" s="22">
        <v>1026293</v>
      </c>
      <c r="AB144" s="22">
        <v>0</v>
      </c>
      <c r="AC144" s="22">
        <v>0</v>
      </c>
      <c r="AD144" s="22">
        <v>2045416</v>
      </c>
      <c r="AE144" s="22">
        <v>-220499</v>
      </c>
      <c r="AF144" s="22">
        <v>18214405</v>
      </c>
      <c r="AG144" s="22">
        <v>22450</v>
      </c>
      <c r="AH144" s="22">
        <v>76745</v>
      </c>
      <c r="AI144" s="22">
        <v>0</v>
      </c>
      <c r="AJ144" s="22">
        <v>18313600</v>
      </c>
      <c r="AK144" s="22">
        <v>18093101</v>
      </c>
    </row>
    <row r="145" spans="1:37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1374352</v>
      </c>
      <c r="F145" s="22">
        <v>109533</v>
      </c>
      <c r="G145" s="22">
        <v>13007</v>
      </c>
      <c r="H145" s="22">
        <v>0</v>
      </c>
      <c r="I145" s="22">
        <v>185332</v>
      </c>
      <c r="J145" s="22">
        <v>0</v>
      </c>
      <c r="K145" s="22">
        <v>499815</v>
      </c>
      <c r="L145" s="22">
        <v>83019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227647</v>
      </c>
      <c r="S145" s="22">
        <v>0</v>
      </c>
      <c r="T145" s="22">
        <v>0</v>
      </c>
      <c r="U145" s="22">
        <v>2492705</v>
      </c>
      <c r="V145" s="22">
        <v>0</v>
      </c>
      <c r="W145" s="22">
        <v>0</v>
      </c>
      <c r="X145" s="22">
        <v>1087199</v>
      </c>
      <c r="Y145" s="22">
        <v>21280</v>
      </c>
      <c r="Z145" s="22">
        <v>373872</v>
      </c>
      <c r="AA145" s="22">
        <v>2344091</v>
      </c>
      <c r="AB145" s="22">
        <v>0</v>
      </c>
      <c r="AC145" s="22">
        <v>0</v>
      </c>
      <c r="AD145" s="22">
        <v>3826442</v>
      </c>
      <c r="AE145" s="22">
        <v>-1333737</v>
      </c>
      <c r="AF145" s="22">
        <v>26464814</v>
      </c>
      <c r="AG145" s="22">
        <v>94822</v>
      </c>
      <c r="AH145" s="22">
        <v>92080</v>
      </c>
      <c r="AI145" s="22">
        <v>0</v>
      </c>
      <c r="AJ145" s="22">
        <v>26651716</v>
      </c>
      <c r="AK145" s="22">
        <v>25317979</v>
      </c>
    </row>
    <row r="146" spans="1:37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515734</v>
      </c>
      <c r="F146" s="22">
        <v>191690</v>
      </c>
      <c r="G146" s="22">
        <v>30467</v>
      </c>
      <c r="H146" s="22">
        <v>0</v>
      </c>
      <c r="I146" s="22">
        <v>44882</v>
      </c>
      <c r="J146" s="22">
        <v>0</v>
      </c>
      <c r="K146" s="22">
        <v>151661</v>
      </c>
      <c r="L146" s="22">
        <v>0</v>
      </c>
      <c r="M146" s="22">
        <v>35000</v>
      </c>
      <c r="N146" s="22">
        <v>0</v>
      </c>
      <c r="O146" s="22">
        <v>0</v>
      </c>
      <c r="P146" s="22">
        <v>0</v>
      </c>
      <c r="Q146" s="22">
        <v>0</v>
      </c>
      <c r="R146" s="22">
        <v>23898</v>
      </c>
      <c r="S146" s="22">
        <v>0</v>
      </c>
      <c r="T146" s="22">
        <v>0</v>
      </c>
      <c r="U146" s="22">
        <v>993332</v>
      </c>
      <c r="V146" s="22">
        <v>0</v>
      </c>
      <c r="W146" s="22">
        <v>0</v>
      </c>
      <c r="X146" s="22">
        <v>413721</v>
      </c>
      <c r="Y146" s="22">
        <v>1400</v>
      </c>
      <c r="Z146" s="22">
        <v>329817</v>
      </c>
      <c r="AA146" s="22">
        <v>2069452</v>
      </c>
      <c r="AB146" s="22">
        <v>0</v>
      </c>
      <c r="AC146" s="22">
        <v>0</v>
      </c>
      <c r="AD146" s="22">
        <v>2814390</v>
      </c>
      <c r="AE146" s="22">
        <v>-1821058</v>
      </c>
      <c r="AF146" s="22">
        <v>22543414</v>
      </c>
      <c r="AG146" s="22">
        <v>108306</v>
      </c>
      <c r="AH146" s="22">
        <v>34844</v>
      </c>
      <c r="AI146" s="22">
        <v>0</v>
      </c>
      <c r="AJ146" s="22">
        <v>22686564</v>
      </c>
      <c r="AK146" s="22">
        <v>20865506</v>
      </c>
    </row>
    <row r="147" spans="1:37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959221</v>
      </c>
      <c r="F147" s="22">
        <v>148432</v>
      </c>
      <c r="G147" s="22">
        <v>421296</v>
      </c>
      <c r="H147" s="22">
        <v>-88000</v>
      </c>
      <c r="I147" s="22">
        <v>141929</v>
      </c>
      <c r="J147" s="22">
        <v>0</v>
      </c>
      <c r="K147" s="22">
        <v>388613</v>
      </c>
      <c r="L147" s="22">
        <v>0</v>
      </c>
      <c r="M147" s="22">
        <v>44694</v>
      </c>
      <c r="N147" s="22">
        <v>0</v>
      </c>
      <c r="O147" s="22">
        <v>0</v>
      </c>
      <c r="P147" s="22">
        <v>0</v>
      </c>
      <c r="Q147" s="22">
        <v>0</v>
      </c>
      <c r="R147" s="22">
        <v>700879</v>
      </c>
      <c r="S147" s="22">
        <v>0</v>
      </c>
      <c r="T147" s="22">
        <v>0</v>
      </c>
      <c r="U147" s="22">
        <v>2717064</v>
      </c>
      <c r="V147" s="22">
        <v>0</v>
      </c>
      <c r="W147" s="22">
        <v>0</v>
      </c>
      <c r="X147" s="22">
        <v>83795</v>
      </c>
      <c r="Y147" s="22">
        <v>21310</v>
      </c>
      <c r="Z147" s="22">
        <v>842825</v>
      </c>
      <c r="AA147" s="22">
        <v>345789</v>
      </c>
      <c r="AB147" s="22">
        <v>0</v>
      </c>
      <c r="AC147" s="22">
        <v>0</v>
      </c>
      <c r="AD147" s="22">
        <v>1293719</v>
      </c>
      <c r="AE147" s="22">
        <v>1423345</v>
      </c>
      <c r="AF147" s="22">
        <v>5061552</v>
      </c>
      <c r="AG147" s="22">
        <v>15887</v>
      </c>
      <c r="AH147" s="22">
        <v>49480</v>
      </c>
      <c r="AI147" s="22">
        <v>0</v>
      </c>
      <c r="AJ147" s="22">
        <v>5126919</v>
      </c>
      <c r="AK147" s="22">
        <v>6550264</v>
      </c>
    </row>
    <row r="148" spans="1:37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924940</v>
      </c>
      <c r="F148" s="22">
        <v>44707</v>
      </c>
      <c r="G148" s="22">
        <v>26747</v>
      </c>
      <c r="H148" s="22">
        <v>0</v>
      </c>
      <c r="I148" s="22">
        <v>117283</v>
      </c>
      <c r="J148" s="22">
        <v>0</v>
      </c>
      <c r="K148" s="22">
        <v>94156</v>
      </c>
      <c r="L148" s="22">
        <v>0</v>
      </c>
      <c r="M148" s="22">
        <v>36232</v>
      </c>
      <c r="N148" s="22">
        <v>0</v>
      </c>
      <c r="O148" s="22">
        <v>0</v>
      </c>
      <c r="P148" s="22">
        <v>0</v>
      </c>
      <c r="Q148" s="22">
        <v>0</v>
      </c>
      <c r="R148" s="22">
        <v>1750</v>
      </c>
      <c r="S148" s="22">
        <v>0</v>
      </c>
      <c r="T148" s="22">
        <v>0</v>
      </c>
      <c r="U148" s="22">
        <v>1245815</v>
      </c>
      <c r="V148" s="22">
        <v>0</v>
      </c>
      <c r="W148" s="22">
        <v>0</v>
      </c>
      <c r="X148" s="22">
        <v>185815</v>
      </c>
      <c r="Y148" s="22">
        <v>0</v>
      </c>
      <c r="Z148" s="22">
        <v>0</v>
      </c>
      <c r="AA148" s="22">
        <v>47500</v>
      </c>
      <c r="AB148" s="22">
        <v>0</v>
      </c>
      <c r="AC148" s="22">
        <v>0</v>
      </c>
      <c r="AD148" s="22">
        <v>233315</v>
      </c>
      <c r="AE148" s="22">
        <v>1012500</v>
      </c>
      <c r="AF148" s="22">
        <v>8721000</v>
      </c>
      <c r="AG148" s="22">
        <v>47508</v>
      </c>
      <c r="AH148" s="22">
        <v>607</v>
      </c>
      <c r="AI148" s="22">
        <v>0</v>
      </c>
      <c r="AJ148" s="22">
        <v>8769115</v>
      </c>
      <c r="AK148" s="22">
        <v>9781615</v>
      </c>
    </row>
    <row r="149" spans="1:37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4392564</v>
      </c>
      <c r="F149" s="22">
        <v>107068</v>
      </c>
      <c r="G149" s="22">
        <v>71328</v>
      </c>
      <c r="H149" s="22">
        <v>0</v>
      </c>
      <c r="I149" s="22">
        <v>72818</v>
      </c>
      <c r="J149" s="22">
        <v>0</v>
      </c>
      <c r="K149" s="22">
        <v>224912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947420</v>
      </c>
      <c r="T149" s="22">
        <v>0</v>
      </c>
      <c r="U149" s="22">
        <v>5816110</v>
      </c>
      <c r="V149" s="22">
        <v>0</v>
      </c>
      <c r="W149" s="22">
        <v>0</v>
      </c>
      <c r="X149" s="22">
        <v>413775</v>
      </c>
      <c r="Y149" s="22">
        <v>9205</v>
      </c>
      <c r="Z149" s="22">
        <v>1832235</v>
      </c>
      <c r="AA149" s="22">
        <v>607745</v>
      </c>
      <c r="AB149" s="22">
        <v>0</v>
      </c>
      <c r="AC149" s="22">
        <v>0</v>
      </c>
      <c r="AD149" s="22">
        <v>2862960</v>
      </c>
      <c r="AE149" s="22">
        <v>2953150</v>
      </c>
      <c r="AF149" s="22">
        <v>15422404</v>
      </c>
      <c r="AG149" s="22">
        <v>5104</v>
      </c>
      <c r="AH149" s="22">
        <v>78623</v>
      </c>
      <c r="AI149" s="22">
        <v>8864</v>
      </c>
      <c r="AJ149" s="22">
        <v>15514995</v>
      </c>
      <c r="AK149" s="22">
        <v>18468145</v>
      </c>
    </row>
    <row r="150" spans="1:37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10070695</v>
      </c>
      <c r="F150" s="22">
        <v>417098</v>
      </c>
      <c r="G150" s="22">
        <v>20864</v>
      </c>
      <c r="H150" s="22">
        <v>-30000</v>
      </c>
      <c r="I150" s="22">
        <v>1265007</v>
      </c>
      <c r="J150" s="22">
        <v>0</v>
      </c>
      <c r="K150" s="22">
        <v>1025641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  <c r="T150" s="22">
        <v>0</v>
      </c>
      <c r="U150" s="22">
        <v>12769305</v>
      </c>
      <c r="V150" s="22">
        <v>0</v>
      </c>
      <c r="W150" s="22">
        <v>0</v>
      </c>
      <c r="X150" s="22">
        <v>2394629</v>
      </c>
      <c r="Y150" s="22">
        <v>334617</v>
      </c>
      <c r="Z150" s="22">
        <v>3092658</v>
      </c>
      <c r="AA150" s="22">
        <v>4143728</v>
      </c>
      <c r="AB150" s="22">
        <v>0</v>
      </c>
      <c r="AC150" s="22">
        <v>0</v>
      </c>
      <c r="AD150" s="22">
        <v>9965632</v>
      </c>
      <c r="AE150" s="22">
        <v>2803673</v>
      </c>
      <c r="AF150" s="22">
        <v>129153872</v>
      </c>
      <c r="AG150" s="22">
        <v>0</v>
      </c>
      <c r="AH150" s="22">
        <v>115385</v>
      </c>
      <c r="AI150" s="22">
        <v>0</v>
      </c>
      <c r="AJ150" s="22">
        <v>129269257</v>
      </c>
      <c r="AK150" s="22">
        <v>132072930</v>
      </c>
    </row>
    <row r="151" spans="1:37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547612</v>
      </c>
      <c r="F151" s="22">
        <v>120922</v>
      </c>
      <c r="G151" s="22">
        <v>75716</v>
      </c>
      <c r="H151" s="22">
        <v>-26190</v>
      </c>
      <c r="I151" s="22">
        <v>9221</v>
      </c>
      <c r="J151" s="22">
        <v>0</v>
      </c>
      <c r="K151" s="22">
        <v>70581</v>
      </c>
      <c r="L151" s="22">
        <v>0</v>
      </c>
      <c r="M151" s="22">
        <v>9164</v>
      </c>
      <c r="N151" s="22">
        <v>0</v>
      </c>
      <c r="O151" s="22">
        <v>0</v>
      </c>
      <c r="P151" s="22">
        <v>10</v>
      </c>
      <c r="Q151" s="22">
        <v>0</v>
      </c>
      <c r="R151" s="22">
        <v>0</v>
      </c>
      <c r="S151" s="22">
        <v>0</v>
      </c>
      <c r="T151" s="22">
        <v>0</v>
      </c>
      <c r="U151" s="22">
        <v>807036</v>
      </c>
      <c r="V151" s="22">
        <v>0</v>
      </c>
      <c r="W151" s="22">
        <v>0</v>
      </c>
      <c r="X151" s="22">
        <v>114814</v>
      </c>
      <c r="Y151" s="22">
        <v>21000</v>
      </c>
      <c r="Z151" s="22">
        <v>369051</v>
      </c>
      <c r="AA151" s="22">
        <v>1410670</v>
      </c>
      <c r="AB151" s="22">
        <v>0</v>
      </c>
      <c r="AC151" s="22">
        <v>0</v>
      </c>
      <c r="AD151" s="22">
        <v>1915535</v>
      </c>
      <c r="AE151" s="22">
        <v>-1108499</v>
      </c>
      <c r="AF151" s="22">
        <v>12733440</v>
      </c>
      <c r="AG151" s="22">
        <v>0</v>
      </c>
      <c r="AH151" s="22">
        <v>16027</v>
      </c>
      <c r="AI151" s="22">
        <v>0</v>
      </c>
      <c r="AJ151" s="22">
        <v>12749467</v>
      </c>
      <c r="AK151" s="22">
        <v>11640968</v>
      </c>
    </row>
    <row r="152" spans="1:37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4581115</v>
      </c>
      <c r="F152" s="22">
        <v>170504</v>
      </c>
      <c r="G152" s="22">
        <v>31743</v>
      </c>
      <c r="H152" s="22">
        <v>0</v>
      </c>
      <c r="I152" s="22">
        <v>428567</v>
      </c>
      <c r="J152" s="22">
        <v>0</v>
      </c>
      <c r="K152" s="22">
        <v>696890</v>
      </c>
      <c r="L152" s="22">
        <v>0</v>
      </c>
      <c r="M152" s="22">
        <v>280748</v>
      </c>
      <c r="N152" s="22">
        <v>0</v>
      </c>
      <c r="O152" s="22">
        <v>0</v>
      </c>
      <c r="P152" s="22">
        <v>0</v>
      </c>
      <c r="Q152" s="22">
        <v>0</v>
      </c>
      <c r="R152" s="22">
        <v>643602</v>
      </c>
      <c r="S152" s="22">
        <v>0</v>
      </c>
      <c r="T152" s="22">
        <v>0</v>
      </c>
      <c r="U152" s="22">
        <v>6833169</v>
      </c>
      <c r="V152" s="22">
        <v>0</v>
      </c>
      <c r="W152" s="22">
        <v>0</v>
      </c>
      <c r="X152" s="22">
        <v>680630</v>
      </c>
      <c r="Y152" s="22">
        <v>141613</v>
      </c>
      <c r="Z152" s="22">
        <v>1593477</v>
      </c>
      <c r="AA152" s="22">
        <v>1773348</v>
      </c>
      <c r="AB152" s="22">
        <v>0</v>
      </c>
      <c r="AC152" s="22">
        <v>0</v>
      </c>
      <c r="AD152" s="22">
        <v>4189068</v>
      </c>
      <c r="AE152" s="22">
        <v>2644101</v>
      </c>
      <c r="AF152" s="22">
        <v>27202705</v>
      </c>
      <c r="AG152" s="22">
        <v>6037</v>
      </c>
      <c r="AH152" s="22">
        <v>116099</v>
      </c>
      <c r="AI152" s="22">
        <v>0</v>
      </c>
      <c r="AJ152" s="22">
        <v>27324841</v>
      </c>
      <c r="AK152" s="22">
        <v>29968942</v>
      </c>
    </row>
    <row r="153" spans="1:37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22435922</v>
      </c>
      <c r="F153" s="22">
        <v>1341510</v>
      </c>
      <c r="G153" s="22">
        <v>324616</v>
      </c>
      <c r="H153" s="22">
        <v>0</v>
      </c>
      <c r="I153" s="22">
        <v>0</v>
      </c>
      <c r="J153" s="22">
        <v>384000</v>
      </c>
      <c r="K153" s="22">
        <v>8200718</v>
      </c>
      <c r="L153" s="22">
        <v>0</v>
      </c>
      <c r="M153" s="22">
        <v>741813</v>
      </c>
      <c r="N153" s="22">
        <v>63764</v>
      </c>
      <c r="O153" s="22">
        <v>0</v>
      </c>
      <c r="P153" s="22">
        <v>0</v>
      </c>
      <c r="Q153" s="22">
        <v>0</v>
      </c>
      <c r="R153" s="22">
        <v>36094883</v>
      </c>
      <c r="S153" s="22">
        <v>0</v>
      </c>
      <c r="T153" s="22">
        <v>0</v>
      </c>
      <c r="U153" s="22">
        <v>69587226</v>
      </c>
      <c r="V153" s="22">
        <v>0</v>
      </c>
      <c r="W153" s="22">
        <v>0</v>
      </c>
      <c r="X153" s="22">
        <v>5628619</v>
      </c>
      <c r="Y153" s="22">
        <v>1028879</v>
      </c>
      <c r="Z153" s="22">
        <v>17662013</v>
      </c>
      <c r="AA153" s="22">
        <v>23597240</v>
      </c>
      <c r="AB153" s="22">
        <v>0</v>
      </c>
      <c r="AC153" s="22">
        <v>844614</v>
      </c>
      <c r="AD153" s="22">
        <v>48761365</v>
      </c>
      <c r="AE153" s="22">
        <v>20825861</v>
      </c>
      <c r="AF153" s="22">
        <v>335621984</v>
      </c>
      <c r="AG153" s="22">
        <v>373837</v>
      </c>
      <c r="AH153" s="22">
        <v>103371</v>
      </c>
      <c r="AI153" s="22">
        <v>0</v>
      </c>
      <c r="AJ153" s="22">
        <v>336099192</v>
      </c>
      <c r="AK153" s="22">
        <v>356925053</v>
      </c>
    </row>
    <row r="154" spans="1:37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3173203</v>
      </c>
      <c r="F154" s="22">
        <v>372149</v>
      </c>
      <c r="G154" s="22">
        <v>94032</v>
      </c>
      <c r="H154" s="22">
        <v>0</v>
      </c>
      <c r="I154" s="22">
        <v>0</v>
      </c>
      <c r="J154" s="22">
        <v>13680030</v>
      </c>
      <c r="K154" s="22">
        <v>1919475</v>
      </c>
      <c r="L154" s="22">
        <v>0</v>
      </c>
      <c r="M154" s="22">
        <v>0</v>
      </c>
      <c r="N154" s="22">
        <v>14267</v>
      </c>
      <c r="O154" s="22">
        <v>0</v>
      </c>
      <c r="P154" s="22">
        <v>0</v>
      </c>
      <c r="Q154" s="22">
        <v>0</v>
      </c>
      <c r="R154" s="22">
        <v>6360377</v>
      </c>
      <c r="S154" s="22">
        <v>0</v>
      </c>
      <c r="T154" s="22">
        <v>0</v>
      </c>
      <c r="U154" s="22">
        <v>25613533</v>
      </c>
      <c r="V154" s="22">
        <v>0</v>
      </c>
      <c r="W154" s="22">
        <v>0</v>
      </c>
      <c r="X154" s="22">
        <v>2517441</v>
      </c>
      <c r="Y154" s="22">
        <v>13455</v>
      </c>
      <c r="Z154" s="22">
        <v>479763</v>
      </c>
      <c r="AA154" s="22">
        <v>18527381</v>
      </c>
      <c r="AB154" s="22">
        <v>380000</v>
      </c>
      <c r="AC154" s="22">
        <v>0</v>
      </c>
      <c r="AD154" s="22">
        <v>21918040</v>
      </c>
      <c r="AE154" s="22">
        <v>3695493</v>
      </c>
      <c r="AF154" s="22">
        <v>71369567</v>
      </c>
      <c r="AG154" s="22">
        <v>0</v>
      </c>
      <c r="AH154" s="22">
        <v>116338</v>
      </c>
      <c r="AI154" s="22">
        <v>0</v>
      </c>
      <c r="AJ154" s="22">
        <v>71485905</v>
      </c>
      <c r="AK154" s="22">
        <v>75181398</v>
      </c>
    </row>
    <row r="155" spans="1:37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1011146</v>
      </c>
      <c r="F155" s="22">
        <v>70302</v>
      </c>
      <c r="G155" s="22">
        <v>70409</v>
      </c>
      <c r="H155" s="22">
        <v>0</v>
      </c>
      <c r="I155" s="22">
        <v>64561</v>
      </c>
      <c r="J155" s="22">
        <v>116918</v>
      </c>
      <c r="K155" s="22">
        <v>242028</v>
      </c>
      <c r="L155" s="22">
        <v>0</v>
      </c>
      <c r="M155" s="22">
        <v>86466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1661830</v>
      </c>
      <c r="V155" s="22">
        <v>0</v>
      </c>
      <c r="W155" s="22">
        <v>0</v>
      </c>
      <c r="X155" s="22">
        <v>315001</v>
      </c>
      <c r="Y155" s="22">
        <v>0</v>
      </c>
      <c r="Z155" s="22">
        <v>37567</v>
      </c>
      <c r="AA155" s="22">
        <v>1854934</v>
      </c>
      <c r="AB155" s="22">
        <v>0</v>
      </c>
      <c r="AC155" s="22">
        <v>0</v>
      </c>
      <c r="AD155" s="22">
        <v>2207502</v>
      </c>
      <c r="AE155" s="22">
        <v>-545672</v>
      </c>
      <c r="AF155" s="22">
        <v>9620760</v>
      </c>
      <c r="AG155" s="22">
        <v>0</v>
      </c>
      <c r="AH155" s="22">
        <v>13388</v>
      </c>
      <c r="AI155" s="22">
        <v>0</v>
      </c>
      <c r="AJ155" s="22">
        <v>9634148</v>
      </c>
      <c r="AK155" s="22">
        <v>9088476</v>
      </c>
    </row>
    <row r="156" spans="1:37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572290</v>
      </c>
      <c r="F156" s="22">
        <v>18146</v>
      </c>
      <c r="G156" s="22">
        <v>13633</v>
      </c>
      <c r="H156" s="22">
        <v>0</v>
      </c>
      <c r="I156" s="22">
        <v>141248</v>
      </c>
      <c r="J156" s="22">
        <v>0</v>
      </c>
      <c r="K156" s="22">
        <v>113471</v>
      </c>
      <c r="L156" s="22">
        <v>0</v>
      </c>
      <c r="M156" s="22">
        <v>228638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  <c r="T156" s="22">
        <v>0</v>
      </c>
      <c r="U156" s="22">
        <v>1087426</v>
      </c>
      <c r="V156" s="22">
        <v>0</v>
      </c>
      <c r="W156" s="22">
        <v>0</v>
      </c>
      <c r="X156" s="22">
        <v>299186</v>
      </c>
      <c r="Y156" s="22">
        <v>2978</v>
      </c>
      <c r="Z156" s="22">
        <v>566235</v>
      </c>
      <c r="AA156" s="22">
        <v>128877</v>
      </c>
      <c r="AB156" s="22">
        <v>0</v>
      </c>
      <c r="AC156" s="22">
        <v>0</v>
      </c>
      <c r="AD156" s="22">
        <v>997276</v>
      </c>
      <c r="AE156" s="22">
        <v>90150</v>
      </c>
      <c r="AF156" s="22">
        <v>22737756</v>
      </c>
      <c r="AG156" s="22">
        <v>0</v>
      </c>
      <c r="AH156" s="22">
        <v>0</v>
      </c>
      <c r="AI156" s="22">
        <v>0</v>
      </c>
      <c r="AJ156" s="22">
        <v>22737756</v>
      </c>
      <c r="AK156" s="22">
        <v>22827906</v>
      </c>
    </row>
    <row r="157" spans="1:37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14870880</v>
      </c>
      <c r="F157" s="22">
        <v>201128</v>
      </c>
      <c r="G157" s="22">
        <v>120238</v>
      </c>
      <c r="H157" s="22">
        <v>-72460</v>
      </c>
      <c r="I157" s="22">
        <v>3147723</v>
      </c>
      <c r="J157" s="22">
        <v>0</v>
      </c>
      <c r="K157" s="22">
        <v>9457251</v>
      </c>
      <c r="L157" s="22">
        <v>0</v>
      </c>
      <c r="M157" s="22">
        <v>28881</v>
      </c>
      <c r="N157" s="22">
        <v>0</v>
      </c>
      <c r="O157" s="22">
        <v>0</v>
      </c>
      <c r="P157" s="22">
        <v>0</v>
      </c>
      <c r="Q157" s="22">
        <v>0</v>
      </c>
      <c r="R157" s="22">
        <v>30</v>
      </c>
      <c r="S157" s="22">
        <v>0</v>
      </c>
      <c r="T157" s="22">
        <v>2704114</v>
      </c>
      <c r="U157" s="22">
        <v>30457785</v>
      </c>
      <c r="V157" s="22">
        <v>0</v>
      </c>
      <c r="W157" s="22">
        <v>857619</v>
      </c>
      <c r="X157" s="22">
        <v>4227922</v>
      </c>
      <c r="Y157" s="22">
        <v>57487</v>
      </c>
      <c r="Z157" s="22">
        <v>7136308</v>
      </c>
      <c r="AA157" s="22">
        <v>13032479</v>
      </c>
      <c r="AB157" s="22">
        <v>213126</v>
      </c>
      <c r="AC157" s="22">
        <v>1652576</v>
      </c>
      <c r="AD157" s="22">
        <v>27177517</v>
      </c>
      <c r="AE157" s="22">
        <v>3280268</v>
      </c>
      <c r="AF157" s="22">
        <v>108008254</v>
      </c>
      <c r="AG157" s="22">
        <v>0</v>
      </c>
      <c r="AH157" s="22">
        <v>115285</v>
      </c>
      <c r="AI157" s="22">
        <v>0</v>
      </c>
      <c r="AJ157" s="22">
        <v>108123539</v>
      </c>
      <c r="AK157" s="22">
        <v>111403807</v>
      </c>
    </row>
    <row r="158" spans="1:37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5933631</v>
      </c>
      <c r="F158" s="22">
        <v>235723</v>
      </c>
      <c r="G158" s="22">
        <v>76699</v>
      </c>
      <c r="H158" s="22">
        <v>0</v>
      </c>
      <c r="I158" s="22">
        <v>0</v>
      </c>
      <c r="J158" s="22">
        <v>0</v>
      </c>
      <c r="K158" s="22">
        <v>600585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0</v>
      </c>
      <c r="U158" s="22">
        <v>6846638</v>
      </c>
      <c r="V158" s="22">
        <v>0</v>
      </c>
      <c r="W158" s="22">
        <v>0</v>
      </c>
      <c r="X158" s="22">
        <v>854923</v>
      </c>
      <c r="Y158" s="22">
        <v>0</v>
      </c>
      <c r="Z158" s="22">
        <v>2458649</v>
      </c>
      <c r="AA158" s="22">
        <v>2051588</v>
      </c>
      <c r="AB158" s="22">
        <v>0</v>
      </c>
      <c r="AC158" s="22">
        <v>0</v>
      </c>
      <c r="AD158" s="22">
        <v>5365160</v>
      </c>
      <c r="AE158" s="22">
        <v>1481478</v>
      </c>
      <c r="AF158" s="22">
        <v>41888638</v>
      </c>
      <c r="AG158" s="22">
        <v>0</v>
      </c>
      <c r="AH158" s="22">
        <v>811</v>
      </c>
      <c r="AI158" s="22">
        <v>0</v>
      </c>
      <c r="AJ158" s="22">
        <v>41889449</v>
      </c>
      <c r="AK158" s="22">
        <v>43370927</v>
      </c>
    </row>
    <row r="159" spans="1:37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1655650</v>
      </c>
      <c r="F159" s="22">
        <v>49179</v>
      </c>
      <c r="G159" s="22">
        <v>21956</v>
      </c>
      <c r="H159" s="22">
        <v>0</v>
      </c>
      <c r="I159" s="22">
        <v>136165</v>
      </c>
      <c r="J159" s="22">
        <v>0</v>
      </c>
      <c r="K159" s="22">
        <v>157389</v>
      </c>
      <c r="L159" s="22">
        <v>0</v>
      </c>
      <c r="M159" s="22">
        <v>899487</v>
      </c>
      <c r="N159" s="22">
        <v>0</v>
      </c>
      <c r="O159" s="22">
        <v>0</v>
      </c>
      <c r="P159" s="22">
        <v>0</v>
      </c>
      <c r="Q159" s="22">
        <v>0</v>
      </c>
      <c r="R159" s="22">
        <v>652189</v>
      </c>
      <c r="S159" s="22">
        <v>0</v>
      </c>
      <c r="T159" s="22">
        <v>0</v>
      </c>
      <c r="U159" s="22">
        <v>3572015</v>
      </c>
      <c r="V159" s="22">
        <v>0</v>
      </c>
      <c r="W159" s="22">
        <v>0</v>
      </c>
      <c r="X159" s="22">
        <v>272747</v>
      </c>
      <c r="Y159" s="22">
        <v>0</v>
      </c>
      <c r="Z159" s="22">
        <v>5714</v>
      </c>
      <c r="AA159" s="22">
        <v>1090734</v>
      </c>
      <c r="AB159" s="22">
        <v>0</v>
      </c>
      <c r="AC159" s="22">
        <v>0</v>
      </c>
      <c r="AD159" s="22">
        <v>1369195</v>
      </c>
      <c r="AE159" s="22">
        <v>2202820</v>
      </c>
      <c r="AF159" s="22">
        <v>23762095</v>
      </c>
      <c r="AG159" s="22">
        <v>11347</v>
      </c>
      <c r="AH159" s="22">
        <v>1759</v>
      </c>
      <c r="AI159" s="22">
        <v>0</v>
      </c>
      <c r="AJ159" s="22">
        <v>23775201</v>
      </c>
      <c r="AK159" s="22">
        <v>25978021</v>
      </c>
    </row>
    <row r="160" spans="1:37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6001572</v>
      </c>
      <c r="F160" s="22">
        <v>126823</v>
      </c>
      <c r="G160" s="22">
        <v>51673</v>
      </c>
      <c r="H160" s="22">
        <v>0</v>
      </c>
      <c r="I160" s="22">
        <v>1983650</v>
      </c>
      <c r="J160" s="22">
        <v>0</v>
      </c>
      <c r="K160" s="22">
        <v>744918</v>
      </c>
      <c r="L160" s="22">
        <v>0</v>
      </c>
      <c r="M160" s="22">
        <v>300525</v>
      </c>
      <c r="N160" s="22">
        <v>0</v>
      </c>
      <c r="O160" s="22">
        <v>0</v>
      </c>
      <c r="P160" s="22">
        <v>0</v>
      </c>
      <c r="Q160" s="22">
        <v>0</v>
      </c>
      <c r="R160" s="22">
        <v>6238331</v>
      </c>
      <c r="S160" s="22">
        <v>0</v>
      </c>
      <c r="T160" s="22">
        <v>0</v>
      </c>
      <c r="U160" s="22">
        <v>15447492</v>
      </c>
      <c r="V160" s="22">
        <v>0</v>
      </c>
      <c r="W160" s="22">
        <v>0</v>
      </c>
      <c r="X160" s="22">
        <v>899755</v>
      </c>
      <c r="Y160" s="22">
        <v>49873</v>
      </c>
      <c r="Z160" s="22">
        <v>1253965</v>
      </c>
      <c r="AA160" s="22">
        <v>2502921</v>
      </c>
      <c r="AB160" s="22">
        <v>0</v>
      </c>
      <c r="AC160" s="22">
        <v>0</v>
      </c>
      <c r="AD160" s="22">
        <v>4706514</v>
      </c>
      <c r="AE160" s="22">
        <v>10740978</v>
      </c>
      <c r="AF160" s="22">
        <v>32424171</v>
      </c>
      <c r="AG160" s="22">
        <v>149697</v>
      </c>
      <c r="AH160" s="22">
        <v>120072</v>
      </c>
      <c r="AI160" s="22">
        <v>0</v>
      </c>
      <c r="AJ160" s="22">
        <v>32693940</v>
      </c>
      <c r="AK160" s="22">
        <v>43434918</v>
      </c>
    </row>
    <row r="161" spans="1:37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10066742</v>
      </c>
      <c r="F161" s="22">
        <v>155774</v>
      </c>
      <c r="G161" s="22">
        <v>219831</v>
      </c>
      <c r="H161" s="22">
        <v>-14572</v>
      </c>
      <c r="I161" s="22">
        <v>2055638</v>
      </c>
      <c r="J161" s="22">
        <v>0</v>
      </c>
      <c r="K161" s="22">
        <v>2398106</v>
      </c>
      <c r="L161" s="22">
        <v>0</v>
      </c>
      <c r="M161" s="22">
        <v>816276</v>
      </c>
      <c r="N161" s="22">
        <v>0</v>
      </c>
      <c r="O161" s="22">
        <v>0</v>
      </c>
      <c r="P161" s="22">
        <v>0</v>
      </c>
      <c r="Q161" s="22">
        <v>0</v>
      </c>
      <c r="R161" s="22">
        <v>40</v>
      </c>
      <c r="S161" s="22">
        <v>0</v>
      </c>
      <c r="T161" s="22">
        <v>0</v>
      </c>
      <c r="U161" s="22">
        <v>15697835</v>
      </c>
      <c r="V161" s="22">
        <v>0</v>
      </c>
      <c r="W161" s="22">
        <v>273208</v>
      </c>
      <c r="X161" s="22">
        <v>1574926</v>
      </c>
      <c r="Y161" s="22">
        <v>194078</v>
      </c>
      <c r="Z161" s="22">
        <v>2122366</v>
      </c>
      <c r="AA161" s="22">
        <v>2989225</v>
      </c>
      <c r="AB161" s="22">
        <v>145648</v>
      </c>
      <c r="AC161" s="22">
        <v>0</v>
      </c>
      <c r="AD161" s="22">
        <v>7299451</v>
      </c>
      <c r="AE161" s="22">
        <v>8398384</v>
      </c>
      <c r="AF161" s="22">
        <v>54889212</v>
      </c>
      <c r="AG161" s="22">
        <v>625058</v>
      </c>
      <c r="AH161" s="22">
        <v>199</v>
      </c>
      <c r="AI161" s="22">
        <v>0</v>
      </c>
      <c r="AJ161" s="22">
        <v>55514469</v>
      </c>
      <c r="AK161" s="22">
        <v>63912853</v>
      </c>
    </row>
    <row r="162" spans="1:37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7025108</v>
      </c>
      <c r="F162" s="22">
        <v>105149</v>
      </c>
      <c r="G162" s="22">
        <v>4800</v>
      </c>
      <c r="H162" s="22">
        <v>0</v>
      </c>
      <c r="I162" s="22">
        <v>244886</v>
      </c>
      <c r="J162" s="22">
        <v>0</v>
      </c>
      <c r="K162" s="22">
        <v>189256</v>
      </c>
      <c r="L162" s="22">
        <v>0</v>
      </c>
      <c r="M162" s="22">
        <v>2424177</v>
      </c>
      <c r="N162" s="22">
        <v>0</v>
      </c>
      <c r="O162" s="22">
        <v>0</v>
      </c>
      <c r="P162" s="22">
        <v>0</v>
      </c>
      <c r="Q162" s="22">
        <v>0</v>
      </c>
      <c r="R162" s="22">
        <v>20</v>
      </c>
      <c r="S162" s="22">
        <v>0</v>
      </c>
      <c r="T162" s="22">
        <v>221734</v>
      </c>
      <c r="U162" s="22">
        <v>10215130</v>
      </c>
      <c r="V162" s="22">
        <v>0</v>
      </c>
      <c r="W162" s="22">
        <v>59300</v>
      </c>
      <c r="X162" s="22">
        <v>202323</v>
      </c>
      <c r="Y162" s="22">
        <v>105275</v>
      </c>
      <c r="Z162" s="22">
        <v>273490</v>
      </c>
      <c r="AA162" s="22">
        <v>1865999</v>
      </c>
      <c r="AB162" s="22">
        <v>0</v>
      </c>
      <c r="AC162" s="22">
        <v>204564</v>
      </c>
      <c r="AD162" s="22">
        <v>2710951</v>
      </c>
      <c r="AE162" s="22">
        <v>7504179</v>
      </c>
      <c r="AF162" s="22">
        <v>30488358</v>
      </c>
      <c r="AG162" s="22">
        <v>14106</v>
      </c>
      <c r="AH162" s="22">
        <v>17134</v>
      </c>
      <c r="AI162" s="22">
        <v>0</v>
      </c>
      <c r="AJ162" s="22">
        <v>30519598</v>
      </c>
      <c r="AK162" s="22">
        <v>38023777</v>
      </c>
    </row>
    <row r="163" spans="1:37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1495193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640490</v>
      </c>
      <c r="L163" s="22">
        <v>0</v>
      </c>
      <c r="M163" s="22">
        <v>0</v>
      </c>
      <c r="N163" s="22">
        <v>0</v>
      </c>
      <c r="O163" s="22">
        <v>662353</v>
      </c>
      <c r="P163" s="22">
        <v>963265</v>
      </c>
      <c r="Q163" s="22">
        <v>0</v>
      </c>
      <c r="R163" s="22">
        <v>2843080</v>
      </c>
      <c r="S163" s="22">
        <v>0</v>
      </c>
      <c r="T163" s="22">
        <v>0</v>
      </c>
      <c r="U163" s="22">
        <v>6604381</v>
      </c>
      <c r="V163" s="22">
        <v>0</v>
      </c>
      <c r="W163" s="22">
        <v>0</v>
      </c>
      <c r="X163" s="22">
        <v>258834</v>
      </c>
      <c r="Y163" s="22">
        <v>75696</v>
      </c>
      <c r="Z163" s="22">
        <v>394277</v>
      </c>
      <c r="AA163" s="22">
        <v>2006205</v>
      </c>
      <c r="AB163" s="22">
        <v>0</v>
      </c>
      <c r="AC163" s="22">
        <v>0</v>
      </c>
      <c r="AD163" s="22">
        <v>2735012</v>
      </c>
      <c r="AE163" s="22">
        <v>3869369</v>
      </c>
      <c r="AF163" s="22">
        <v>35323824</v>
      </c>
      <c r="AG163" s="22">
        <v>13951</v>
      </c>
      <c r="AH163" s="22">
        <v>143134</v>
      </c>
      <c r="AI163" s="22">
        <v>0</v>
      </c>
      <c r="AJ163" s="22">
        <v>35480909</v>
      </c>
      <c r="AK163" s="22">
        <v>39350278</v>
      </c>
    </row>
    <row r="164" spans="1:37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75</v>
      </c>
      <c r="F164" s="22">
        <v>350296</v>
      </c>
      <c r="G164" s="22">
        <v>477072</v>
      </c>
      <c r="H164" s="22">
        <v>0</v>
      </c>
      <c r="I164" s="22">
        <v>1755457</v>
      </c>
      <c r="J164" s="22">
        <v>64613</v>
      </c>
      <c r="K164" s="22">
        <v>339179</v>
      </c>
      <c r="L164" s="22">
        <v>0</v>
      </c>
      <c r="M164" s="22">
        <v>154538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  <c r="T164" s="22">
        <v>0</v>
      </c>
      <c r="U164" s="22">
        <v>3141230</v>
      </c>
      <c r="V164" s="22">
        <v>1678028</v>
      </c>
      <c r="W164" s="22">
        <v>0</v>
      </c>
      <c r="X164" s="22">
        <v>560316</v>
      </c>
      <c r="Y164" s="22">
        <v>0</v>
      </c>
      <c r="Z164" s="22">
        <v>350000</v>
      </c>
      <c r="AA164" s="22">
        <v>1397946</v>
      </c>
      <c r="AB164" s="22">
        <v>0</v>
      </c>
      <c r="AC164" s="22">
        <v>0</v>
      </c>
      <c r="AD164" s="22">
        <v>3986290</v>
      </c>
      <c r="AE164" s="22">
        <v>-845060</v>
      </c>
      <c r="AF164" s="22">
        <v>26216548</v>
      </c>
      <c r="AG164" s="22">
        <v>48566</v>
      </c>
      <c r="AH164" s="22">
        <v>1674</v>
      </c>
      <c r="AI164" s="22">
        <v>0</v>
      </c>
      <c r="AJ164" s="22">
        <v>26266788</v>
      </c>
      <c r="AK164" s="22">
        <v>25421728</v>
      </c>
    </row>
    <row r="165" spans="1:37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11063908</v>
      </c>
      <c r="F165" s="22">
        <v>4000097</v>
      </c>
      <c r="G165" s="22">
        <v>104079</v>
      </c>
      <c r="H165" s="22">
        <v>0</v>
      </c>
      <c r="I165" s="22">
        <v>225482</v>
      </c>
      <c r="J165" s="22">
        <v>819531</v>
      </c>
      <c r="K165" s="22">
        <v>1227198</v>
      </c>
      <c r="L165" s="22">
        <v>0</v>
      </c>
      <c r="M165" s="22">
        <v>1176945</v>
      </c>
      <c r="N165" s="22">
        <v>23912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  <c r="T165" s="22">
        <v>0</v>
      </c>
      <c r="U165" s="22">
        <v>18641152</v>
      </c>
      <c r="V165" s="22">
        <v>0</v>
      </c>
      <c r="W165" s="22">
        <v>0</v>
      </c>
      <c r="X165" s="22">
        <v>1900132</v>
      </c>
      <c r="Y165" s="22">
        <v>0</v>
      </c>
      <c r="Z165" s="22">
        <v>1141936</v>
      </c>
      <c r="AA165" s="22">
        <v>7714314</v>
      </c>
      <c r="AB165" s="22">
        <v>118142</v>
      </c>
      <c r="AC165" s="22">
        <v>0</v>
      </c>
      <c r="AD165" s="22">
        <v>10874524</v>
      </c>
      <c r="AE165" s="22">
        <v>7766628</v>
      </c>
      <c r="AF165" s="22">
        <v>87039405</v>
      </c>
      <c r="AG165" s="22">
        <v>152601</v>
      </c>
      <c r="AH165" s="22">
        <v>112756</v>
      </c>
      <c r="AI165" s="22">
        <v>0</v>
      </c>
      <c r="AJ165" s="22">
        <v>87304762</v>
      </c>
      <c r="AK165" s="22">
        <v>95071390</v>
      </c>
    </row>
    <row r="166" spans="1:37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3094223</v>
      </c>
      <c r="F166" s="22">
        <v>172252</v>
      </c>
      <c r="G166" s="22">
        <v>118067</v>
      </c>
      <c r="H166" s="22">
        <v>0</v>
      </c>
      <c r="I166" s="22">
        <v>119305</v>
      </c>
      <c r="J166" s="22">
        <v>0</v>
      </c>
      <c r="K166" s="22">
        <v>470956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  <c r="T166" s="22">
        <v>39689</v>
      </c>
      <c r="U166" s="22">
        <v>4014492</v>
      </c>
      <c r="V166" s="22">
        <v>0</v>
      </c>
      <c r="W166" s="22">
        <v>93281</v>
      </c>
      <c r="X166" s="22">
        <v>302509</v>
      </c>
      <c r="Y166" s="22">
        <v>779499</v>
      </c>
      <c r="Z166" s="22">
        <v>348302</v>
      </c>
      <c r="AA166" s="22">
        <v>3777184</v>
      </c>
      <c r="AB166" s="22">
        <v>0</v>
      </c>
      <c r="AC166" s="22">
        <v>0</v>
      </c>
      <c r="AD166" s="22">
        <v>5300775</v>
      </c>
      <c r="AE166" s="22">
        <v>-1286283</v>
      </c>
      <c r="AF166" s="22">
        <v>20640582</v>
      </c>
      <c r="AG166" s="22">
        <v>106889</v>
      </c>
      <c r="AH166" s="22">
        <v>48328</v>
      </c>
      <c r="AI166" s="22">
        <v>0</v>
      </c>
      <c r="AJ166" s="22">
        <v>20795799</v>
      </c>
      <c r="AK166" s="22">
        <v>19509516</v>
      </c>
    </row>
    <row r="167" spans="1:37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3292077</v>
      </c>
      <c r="F167" s="22">
        <v>82482</v>
      </c>
      <c r="G167" s="22">
        <v>62463</v>
      </c>
      <c r="H167" s="22">
        <v>-6738</v>
      </c>
      <c r="I167" s="22">
        <v>30228</v>
      </c>
      <c r="J167" s="22">
        <v>0</v>
      </c>
      <c r="K167" s="22">
        <v>598901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2304</v>
      </c>
      <c r="S167" s="22">
        <v>0</v>
      </c>
      <c r="T167" s="22">
        <v>0</v>
      </c>
      <c r="U167" s="22">
        <v>4061717</v>
      </c>
      <c r="V167" s="22">
        <v>0</v>
      </c>
      <c r="W167" s="22">
        <v>0</v>
      </c>
      <c r="X167" s="22">
        <v>310459</v>
      </c>
      <c r="Y167" s="22">
        <v>180975</v>
      </c>
      <c r="Z167" s="22">
        <v>1365459</v>
      </c>
      <c r="AA167" s="22">
        <v>3049987</v>
      </c>
      <c r="AB167" s="22">
        <v>0</v>
      </c>
      <c r="AC167" s="22">
        <v>94588</v>
      </c>
      <c r="AD167" s="22">
        <v>5001468</v>
      </c>
      <c r="AE167" s="22">
        <v>-939751</v>
      </c>
      <c r="AF167" s="22">
        <v>28946121</v>
      </c>
      <c r="AG167" s="22">
        <v>0</v>
      </c>
      <c r="AH167" s="22">
        <v>89865</v>
      </c>
      <c r="AI167" s="22">
        <v>372258</v>
      </c>
      <c r="AJ167" s="22">
        <v>29408244</v>
      </c>
      <c r="AK167" s="22">
        <v>28468493</v>
      </c>
    </row>
    <row r="168" spans="1:37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12624317</v>
      </c>
      <c r="F168" s="22">
        <v>116741</v>
      </c>
      <c r="G168" s="22">
        <v>57673</v>
      </c>
      <c r="H168" s="22">
        <v>0</v>
      </c>
      <c r="I168" s="22">
        <v>3064272</v>
      </c>
      <c r="J168" s="22">
        <v>0</v>
      </c>
      <c r="K168" s="22">
        <v>745871</v>
      </c>
      <c r="L168" s="22">
        <v>0</v>
      </c>
      <c r="M168" s="22">
        <v>1976578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  <c r="T168" s="22">
        <v>0</v>
      </c>
      <c r="U168" s="22">
        <v>18585452</v>
      </c>
      <c r="V168" s="22">
        <v>3000000</v>
      </c>
      <c r="W168" s="22">
        <v>1083877</v>
      </c>
      <c r="X168" s="22">
        <v>5066068</v>
      </c>
      <c r="Y168" s="22">
        <v>169430</v>
      </c>
      <c r="Z168" s="22">
        <v>1074611</v>
      </c>
      <c r="AA168" s="22">
        <v>8570832</v>
      </c>
      <c r="AB168" s="22">
        <v>0</v>
      </c>
      <c r="AC168" s="22">
        <v>0</v>
      </c>
      <c r="AD168" s="22">
        <v>18964818</v>
      </c>
      <c r="AE168" s="22">
        <v>-379366</v>
      </c>
      <c r="AF168" s="22">
        <v>90511620</v>
      </c>
      <c r="AG168" s="22">
        <v>245523</v>
      </c>
      <c r="AH168" s="22">
        <v>0</v>
      </c>
      <c r="AI168" s="22">
        <v>0</v>
      </c>
      <c r="AJ168" s="22">
        <v>90757143</v>
      </c>
      <c r="AK168" s="22">
        <v>90377777</v>
      </c>
    </row>
    <row r="169" spans="1:37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3906997</v>
      </c>
      <c r="F169" s="22">
        <v>58132</v>
      </c>
      <c r="G169" s="22">
        <v>21875</v>
      </c>
      <c r="H169" s="22">
        <v>-2153</v>
      </c>
      <c r="I169" s="22">
        <v>357548</v>
      </c>
      <c r="J169" s="22">
        <v>0</v>
      </c>
      <c r="K169" s="22">
        <v>124597</v>
      </c>
      <c r="L169" s="22">
        <v>0</v>
      </c>
      <c r="M169" s="22">
        <v>163680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56446</v>
      </c>
      <c r="U169" s="22">
        <v>4687122</v>
      </c>
      <c r="V169" s="22">
        <v>0</v>
      </c>
      <c r="W169" s="22">
        <v>0</v>
      </c>
      <c r="X169" s="22">
        <v>125571</v>
      </c>
      <c r="Y169" s="22">
        <v>10630</v>
      </c>
      <c r="Z169" s="22">
        <v>1579269</v>
      </c>
      <c r="AA169" s="22">
        <v>0</v>
      </c>
      <c r="AB169" s="22">
        <v>0</v>
      </c>
      <c r="AC169" s="22">
        <v>0</v>
      </c>
      <c r="AD169" s="22">
        <v>1715470</v>
      </c>
      <c r="AE169" s="22">
        <v>2971652</v>
      </c>
      <c r="AF169" s="22">
        <v>6854737</v>
      </c>
      <c r="AG169" s="22">
        <v>0</v>
      </c>
      <c r="AH169" s="22">
        <v>64870</v>
      </c>
      <c r="AI169" s="22">
        <v>0</v>
      </c>
      <c r="AJ169" s="22">
        <v>6919607</v>
      </c>
      <c r="AK169" s="22">
        <v>9891259</v>
      </c>
    </row>
    <row r="170" spans="1:37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2610917</v>
      </c>
      <c r="F170" s="22">
        <v>82276</v>
      </c>
      <c r="G170" s="22">
        <v>13809</v>
      </c>
      <c r="H170" s="22">
        <v>0</v>
      </c>
      <c r="I170" s="22">
        <v>975827</v>
      </c>
      <c r="J170" s="22">
        <v>0</v>
      </c>
      <c r="K170" s="22">
        <v>535967</v>
      </c>
      <c r="L170" s="22">
        <v>170730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7781715</v>
      </c>
      <c r="S170" s="22">
        <v>0</v>
      </c>
      <c r="T170" s="22">
        <v>23723</v>
      </c>
      <c r="U170" s="22">
        <v>12194964</v>
      </c>
      <c r="V170" s="22">
        <v>0</v>
      </c>
      <c r="W170" s="22">
        <v>0</v>
      </c>
      <c r="X170" s="22">
        <v>218640</v>
      </c>
      <c r="Y170" s="22">
        <v>200</v>
      </c>
      <c r="Z170" s="22">
        <v>305253</v>
      </c>
      <c r="AA170" s="22">
        <v>2064222</v>
      </c>
      <c r="AB170" s="22">
        <v>50495</v>
      </c>
      <c r="AC170" s="22">
        <v>0</v>
      </c>
      <c r="AD170" s="22">
        <v>2638810</v>
      </c>
      <c r="AE170" s="22">
        <v>9556154</v>
      </c>
      <c r="AF170" s="22">
        <v>23227958</v>
      </c>
      <c r="AG170" s="22">
        <v>0</v>
      </c>
      <c r="AH170" s="22">
        <v>476</v>
      </c>
      <c r="AI170" s="22">
        <v>0</v>
      </c>
      <c r="AJ170" s="22">
        <v>23228434</v>
      </c>
      <c r="AK170" s="22">
        <v>32784588</v>
      </c>
    </row>
    <row r="171" spans="1:37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5473752</v>
      </c>
      <c r="F171" s="22">
        <v>175035</v>
      </c>
      <c r="G171" s="22">
        <v>357523</v>
      </c>
      <c r="H171" s="22">
        <v>-7890</v>
      </c>
      <c r="I171" s="22">
        <v>0</v>
      </c>
      <c r="J171" s="22">
        <v>0</v>
      </c>
      <c r="K171" s="22">
        <v>5207505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18896329</v>
      </c>
      <c r="S171" s="22">
        <v>0</v>
      </c>
      <c r="T171" s="22">
        <v>115273</v>
      </c>
      <c r="U171" s="22">
        <v>30217527</v>
      </c>
      <c r="V171" s="22">
        <v>0</v>
      </c>
      <c r="W171" s="22">
        <v>0</v>
      </c>
      <c r="X171" s="22">
        <v>2607486</v>
      </c>
      <c r="Y171" s="22">
        <v>0</v>
      </c>
      <c r="Z171" s="22">
        <v>12000749</v>
      </c>
      <c r="AA171" s="22">
        <v>29489945</v>
      </c>
      <c r="AB171" s="22">
        <v>0</v>
      </c>
      <c r="AC171" s="22">
        <v>3899549</v>
      </c>
      <c r="AD171" s="22">
        <v>47997729</v>
      </c>
      <c r="AE171" s="22">
        <v>-17780202</v>
      </c>
      <c r="AF171" s="22">
        <v>134009043</v>
      </c>
      <c r="AG171" s="22">
        <v>245326</v>
      </c>
      <c r="AH171" s="22">
        <v>31871</v>
      </c>
      <c r="AI171" s="22">
        <v>0</v>
      </c>
      <c r="AJ171" s="22">
        <v>134286240</v>
      </c>
      <c r="AK171" s="22">
        <v>116506038</v>
      </c>
    </row>
    <row r="172" spans="1:37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839344</v>
      </c>
      <c r="F172" s="22">
        <v>16398</v>
      </c>
      <c r="G172" s="22">
        <v>139493</v>
      </c>
      <c r="H172" s="22">
        <v>0</v>
      </c>
      <c r="I172" s="22">
        <v>506203</v>
      </c>
      <c r="J172" s="22">
        <v>0</v>
      </c>
      <c r="K172" s="22">
        <v>333414</v>
      </c>
      <c r="L172" s="22">
        <v>0</v>
      </c>
      <c r="M172" s="22">
        <v>81814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31668</v>
      </c>
      <c r="T172" s="22">
        <v>0</v>
      </c>
      <c r="U172" s="22">
        <v>1948334</v>
      </c>
      <c r="V172" s="22">
        <v>0</v>
      </c>
      <c r="W172" s="22">
        <v>0</v>
      </c>
      <c r="X172" s="22">
        <v>235910</v>
      </c>
      <c r="Y172" s="22">
        <v>5250</v>
      </c>
      <c r="Z172" s="22">
        <v>829429</v>
      </c>
      <c r="AA172" s="22">
        <v>303146</v>
      </c>
      <c r="AB172" s="22">
        <v>0</v>
      </c>
      <c r="AC172" s="22">
        <v>251187</v>
      </c>
      <c r="AD172" s="22">
        <v>1624922</v>
      </c>
      <c r="AE172" s="22">
        <v>323412</v>
      </c>
      <c r="AF172" s="22">
        <v>7190114</v>
      </c>
      <c r="AG172" s="22">
        <v>77952</v>
      </c>
      <c r="AH172" s="22">
        <v>36245</v>
      </c>
      <c r="AI172" s="22">
        <v>0</v>
      </c>
      <c r="AJ172" s="22">
        <v>7304311</v>
      </c>
      <c r="AK172" s="22">
        <v>7627723</v>
      </c>
    </row>
    <row r="173" spans="1:37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4234237</v>
      </c>
      <c r="F173" s="22">
        <v>114908</v>
      </c>
      <c r="G173" s="22">
        <v>54914</v>
      </c>
      <c r="H173" s="22">
        <v>-5716</v>
      </c>
      <c r="I173" s="22">
        <v>352477</v>
      </c>
      <c r="J173" s="22">
        <v>0</v>
      </c>
      <c r="K173" s="22">
        <v>1535159</v>
      </c>
      <c r="L173" s="22">
        <v>0</v>
      </c>
      <c r="M173" s="22">
        <v>494329</v>
      </c>
      <c r="N173" s="22">
        <v>26708</v>
      </c>
      <c r="O173" s="22">
        <v>433949</v>
      </c>
      <c r="P173" s="22">
        <v>271657</v>
      </c>
      <c r="Q173" s="22">
        <v>0</v>
      </c>
      <c r="R173" s="22">
        <v>247612</v>
      </c>
      <c r="S173" s="22">
        <v>2233</v>
      </c>
      <c r="T173" s="22">
        <v>0</v>
      </c>
      <c r="U173" s="22">
        <v>7762467</v>
      </c>
      <c r="V173" s="22">
        <v>0</v>
      </c>
      <c r="W173" s="22">
        <v>114309</v>
      </c>
      <c r="X173" s="22">
        <v>464031</v>
      </c>
      <c r="Y173" s="22">
        <v>41380</v>
      </c>
      <c r="Z173" s="22">
        <v>377478</v>
      </c>
      <c r="AA173" s="22">
        <v>1406245</v>
      </c>
      <c r="AB173" s="22">
        <v>0</v>
      </c>
      <c r="AC173" s="22">
        <v>3575</v>
      </c>
      <c r="AD173" s="22">
        <v>2407018</v>
      </c>
      <c r="AE173" s="22">
        <v>5355449</v>
      </c>
      <c r="AF173" s="22">
        <v>12581782</v>
      </c>
      <c r="AG173" s="22">
        <v>0</v>
      </c>
      <c r="AH173" s="22">
        <v>124484</v>
      </c>
      <c r="AI173" s="22">
        <v>0</v>
      </c>
      <c r="AJ173" s="22">
        <v>12706266</v>
      </c>
      <c r="AK173" s="22">
        <v>18061715</v>
      </c>
    </row>
    <row r="174" spans="1:37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2738166</v>
      </c>
      <c r="F174" s="22">
        <v>221368</v>
      </c>
      <c r="G174" s="22">
        <v>65259</v>
      </c>
      <c r="H174" s="22">
        <v>-12000</v>
      </c>
      <c r="I174" s="22">
        <v>1805773</v>
      </c>
      <c r="J174" s="22">
        <v>651657</v>
      </c>
      <c r="K174" s="22">
        <v>878313</v>
      </c>
      <c r="L174" s="22">
        <v>0</v>
      </c>
      <c r="M174" s="22">
        <v>983438</v>
      </c>
      <c r="N174" s="22">
        <v>0</v>
      </c>
      <c r="O174" s="22">
        <v>0</v>
      </c>
      <c r="P174" s="22">
        <v>0</v>
      </c>
      <c r="Q174" s="22">
        <v>0</v>
      </c>
      <c r="R174" s="22">
        <v>17173</v>
      </c>
      <c r="S174" s="22">
        <v>0</v>
      </c>
      <c r="T174" s="22">
        <v>0</v>
      </c>
      <c r="U174" s="22">
        <v>7349147</v>
      </c>
      <c r="V174" s="22">
        <v>0</v>
      </c>
      <c r="W174" s="22">
        <v>0</v>
      </c>
      <c r="X174" s="22">
        <v>1405987</v>
      </c>
      <c r="Y174" s="22">
        <v>560</v>
      </c>
      <c r="Z174" s="22">
        <v>163144</v>
      </c>
      <c r="AA174" s="22">
        <v>4481436</v>
      </c>
      <c r="AB174" s="22">
        <v>0</v>
      </c>
      <c r="AC174" s="22">
        <v>0</v>
      </c>
      <c r="AD174" s="22">
        <v>6051127</v>
      </c>
      <c r="AE174" s="22">
        <v>1298020</v>
      </c>
      <c r="AF174" s="22">
        <v>58154665</v>
      </c>
      <c r="AG174" s="22">
        <v>233453</v>
      </c>
      <c r="AH174" s="22">
        <v>53401</v>
      </c>
      <c r="AI174" s="22">
        <v>0</v>
      </c>
      <c r="AJ174" s="22">
        <v>58441519</v>
      </c>
      <c r="AK174" s="22">
        <v>59739539</v>
      </c>
    </row>
    <row r="175" spans="1:37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1149870</v>
      </c>
      <c r="F175" s="22">
        <v>48898</v>
      </c>
      <c r="G175" s="22">
        <v>-1588</v>
      </c>
      <c r="H175" s="22">
        <v>0</v>
      </c>
      <c r="I175" s="22">
        <v>50955</v>
      </c>
      <c r="J175" s="22">
        <v>0</v>
      </c>
      <c r="K175" s="22">
        <v>177042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  <c r="T175" s="22">
        <v>0</v>
      </c>
      <c r="U175" s="22">
        <v>1425177</v>
      </c>
      <c r="V175" s="22">
        <v>0</v>
      </c>
      <c r="W175" s="22">
        <v>0</v>
      </c>
      <c r="X175" s="22">
        <v>90669</v>
      </c>
      <c r="Y175" s="22">
        <v>0</v>
      </c>
      <c r="Z175" s="22">
        <v>400184</v>
      </c>
      <c r="AA175" s="22">
        <v>629232</v>
      </c>
      <c r="AB175" s="22">
        <v>0</v>
      </c>
      <c r="AC175" s="22">
        <v>0</v>
      </c>
      <c r="AD175" s="22">
        <v>1120085</v>
      </c>
      <c r="AE175" s="22">
        <v>305092</v>
      </c>
      <c r="AF175" s="22">
        <v>6271597</v>
      </c>
      <c r="AG175" s="22">
        <v>0</v>
      </c>
      <c r="AH175" s="22">
        <v>3802</v>
      </c>
      <c r="AI175" s="22">
        <v>0</v>
      </c>
      <c r="AJ175" s="22">
        <v>6275399</v>
      </c>
      <c r="AK175" s="22">
        <v>6580491</v>
      </c>
    </row>
    <row r="176" spans="1:37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5639736</v>
      </c>
      <c r="F176" s="22">
        <v>90876</v>
      </c>
      <c r="G176" s="22">
        <v>33039</v>
      </c>
      <c r="H176" s="22">
        <v>-12511</v>
      </c>
      <c r="I176" s="22">
        <v>598640</v>
      </c>
      <c r="J176" s="22">
        <v>0</v>
      </c>
      <c r="K176" s="22">
        <v>1620778</v>
      </c>
      <c r="L176" s="22">
        <v>0</v>
      </c>
      <c r="M176" s="22">
        <v>428366</v>
      </c>
      <c r="N176" s="22">
        <v>0</v>
      </c>
      <c r="O176" s="22">
        <v>0</v>
      </c>
      <c r="P176" s="22">
        <v>0</v>
      </c>
      <c r="Q176" s="22">
        <v>0</v>
      </c>
      <c r="R176" s="22">
        <v>40</v>
      </c>
      <c r="S176" s="22">
        <v>7424</v>
      </c>
      <c r="T176" s="22">
        <v>1381549</v>
      </c>
      <c r="U176" s="22">
        <v>9787937</v>
      </c>
      <c r="V176" s="22">
        <v>0</v>
      </c>
      <c r="W176" s="22">
        <v>274764</v>
      </c>
      <c r="X176" s="22">
        <v>1582083</v>
      </c>
      <c r="Y176" s="22">
        <v>25975</v>
      </c>
      <c r="Z176" s="22">
        <v>725906</v>
      </c>
      <c r="AA176" s="22">
        <v>6969966</v>
      </c>
      <c r="AB176" s="22">
        <v>0</v>
      </c>
      <c r="AC176" s="22">
        <v>124711</v>
      </c>
      <c r="AD176" s="22">
        <v>9703405</v>
      </c>
      <c r="AE176" s="22">
        <v>84532</v>
      </c>
      <c r="AF176" s="22">
        <v>108712388</v>
      </c>
      <c r="AG176" s="22">
        <v>0</v>
      </c>
      <c r="AH176" s="22">
        <v>51227</v>
      </c>
      <c r="AI176" s="22">
        <v>0</v>
      </c>
      <c r="AJ176" s="22">
        <v>108763615</v>
      </c>
      <c r="AK176" s="22">
        <v>108848147</v>
      </c>
    </row>
    <row r="177" spans="1:37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21927644</v>
      </c>
      <c r="F177" s="22">
        <v>454738</v>
      </c>
      <c r="G177" s="22">
        <v>179978</v>
      </c>
      <c r="H177" s="22">
        <v>0</v>
      </c>
      <c r="I177" s="22">
        <v>179208</v>
      </c>
      <c r="J177" s="22">
        <v>0</v>
      </c>
      <c r="K177" s="22">
        <v>2574673</v>
      </c>
      <c r="L177" s="22">
        <v>0</v>
      </c>
      <c r="M177" s="22">
        <v>117990</v>
      </c>
      <c r="N177" s="22">
        <v>0</v>
      </c>
      <c r="O177" s="22">
        <v>0</v>
      </c>
      <c r="P177" s="22">
        <v>0</v>
      </c>
      <c r="Q177" s="22">
        <v>0</v>
      </c>
      <c r="R177" s="22">
        <v>14680668</v>
      </c>
      <c r="S177" s="22">
        <v>0</v>
      </c>
      <c r="T177" s="22">
        <v>0</v>
      </c>
      <c r="U177" s="22">
        <v>40114899</v>
      </c>
      <c r="V177" s="22">
        <v>0</v>
      </c>
      <c r="W177" s="22">
        <v>0</v>
      </c>
      <c r="X177" s="22">
        <v>3938391</v>
      </c>
      <c r="Y177" s="22">
        <v>1039279</v>
      </c>
      <c r="Z177" s="22">
        <v>8066093</v>
      </c>
      <c r="AA177" s="22">
        <v>8741927</v>
      </c>
      <c r="AB177" s="22">
        <v>0</v>
      </c>
      <c r="AC177" s="22">
        <v>0</v>
      </c>
      <c r="AD177" s="22">
        <v>21785690</v>
      </c>
      <c r="AE177" s="22">
        <v>18329209</v>
      </c>
      <c r="AF177" s="22">
        <v>171029261</v>
      </c>
      <c r="AG177" s="22">
        <v>90785</v>
      </c>
      <c r="AH177" s="22">
        <v>102810</v>
      </c>
      <c r="AI177" s="22">
        <v>0</v>
      </c>
      <c r="AJ177" s="22">
        <v>171222856</v>
      </c>
      <c r="AK177" s="22">
        <v>189552065</v>
      </c>
    </row>
    <row r="178" spans="1:37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7679039</v>
      </c>
      <c r="F178" s="22">
        <v>346999</v>
      </c>
      <c r="G178" s="22">
        <v>97579</v>
      </c>
      <c r="H178" s="22">
        <v>0</v>
      </c>
      <c r="I178" s="22">
        <v>0</v>
      </c>
      <c r="J178" s="22">
        <v>0</v>
      </c>
      <c r="K178" s="22">
        <v>1164264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14606675</v>
      </c>
      <c r="S178" s="22">
        <v>0</v>
      </c>
      <c r="T178" s="22">
        <v>0</v>
      </c>
      <c r="U178" s="22">
        <v>23894556</v>
      </c>
      <c r="V178" s="22">
        <v>0</v>
      </c>
      <c r="W178" s="22">
        <v>0</v>
      </c>
      <c r="X178" s="22">
        <v>3177252</v>
      </c>
      <c r="Y178" s="22">
        <v>971623</v>
      </c>
      <c r="Z178" s="22">
        <v>1320379</v>
      </c>
      <c r="AA178" s="22">
        <v>9811811</v>
      </c>
      <c r="AB178" s="22">
        <v>0</v>
      </c>
      <c r="AC178" s="22">
        <v>0</v>
      </c>
      <c r="AD178" s="22">
        <v>15281065</v>
      </c>
      <c r="AE178" s="22">
        <v>8613491</v>
      </c>
      <c r="AF178" s="22">
        <v>177510740</v>
      </c>
      <c r="AG178" s="22">
        <v>24325</v>
      </c>
      <c r="AH178" s="22">
        <v>71713</v>
      </c>
      <c r="AI178" s="22">
        <v>0</v>
      </c>
      <c r="AJ178" s="22">
        <v>177606778</v>
      </c>
      <c r="AK178" s="22">
        <v>186220269</v>
      </c>
    </row>
    <row r="179" spans="1:37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5891892</v>
      </c>
      <c r="F179" s="22">
        <v>226046</v>
      </c>
      <c r="G179" s="22">
        <v>0</v>
      </c>
      <c r="H179" s="22">
        <v>0</v>
      </c>
      <c r="I179" s="22">
        <v>116363</v>
      </c>
      <c r="J179" s="22">
        <v>0</v>
      </c>
      <c r="K179" s="22">
        <v>898282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27700</v>
      </c>
      <c r="S179" s="22">
        <v>0</v>
      </c>
      <c r="T179" s="22">
        <v>0</v>
      </c>
      <c r="U179" s="22">
        <v>7160283</v>
      </c>
      <c r="V179" s="22">
        <v>0</v>
      </c>
      <c r="W179" s="22">
        <v>0</v>
      </c>
      <c r="X179" s="22">
        <v>622616</v>
      </c>
      <c r="Y179" s="22">
        <v>2750</v>
      </c>
      <c r="Z179" s="22">
        <v>1251719</v>
      </c>
      <c r="AA179" s="22">
        <v>4071098</v>
      </c>
      <c r="AB179" s="22">
        <v>0</v>
      </c>
      <c r="AC179" s="22">
        <v>0</v>
      </c>
      <c r="AD179" s="22">
        <v>5948183</v>
      </c>
      <c r="AE179" s="22">
        <v>1212100</v>
      </c>
      <c r="AF179" s="22">
        <v>40668838</v>
      </c>
      <c r="AG179" s="22">
        <v>60788</v>
      </c>
      <c r="AH179" s="22">
        <v>39877</v>
      </c>
      <c r="AI179" s="22">
        <v>0</v>
      </c>
      <c r="AJ179" s="22">
        <v>40769503</v>
      </c>
      <c r="AK179" s="22">
        <v>41981603</v>
      </c>
    </row>
    <row r="180" spans="1:37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4412970</v>
      </c>
      <c r="F180" s="22">
        <v>243223</v>
      </c>
      <c r="G180" s="22">
        <v>33025</v>
      </c>
      <c r="H180" s="22">
        <v>-95323</v>
      </c>
      <c r="I180" s="22">
        <v>0</v>
      </c>
      <c r="J180" s="22">
        <v>0</v>
      </c>
      <c r="K180" s="22">
        <v>117592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4711487</v>
      </c>
      <c r="V180" s="22">
        <v>0</v>
      </c>
      <c r="W180" s="22">
        <v>0</v>
      </c>
      <c r="X180" s="22">
        <v>383929</v>
      </c>
      <c r="Y180" s="22">
        <v>0</v>
      </c>
      <c r="Z180" s="22">
        <v>1502825</v>
      </c>
      <c r="AA180" s="22">
        <v>1500000</v>
      </c>
      <c r="AB180" s="22">
        <v>0</v>
      </c>
      <c r="AC180" s="22">
        <v>351024</v>
      </c>
      <c r="AD180" s="22">
        <v>3737778</v>
      </c>
      <c r="AE180" s="22">
        <v>973709</v>
      </c>
      <c r="AF180" s="22">
        <v>18102034</v>
      </c>
      <c r="AG180" s="22">
        <v>214500</v>
      </c>
      <c r="AH180" s="22">
        <v>0</v>
      </c>
      <c r="AI180" s="22">
        <v>0</v>
      </c>
      <c r="AJ180" s="22">
        <v>18316534</v>
      </c>
      <c r="AK180" s="22">
        <v>19290243</v>
      </c>
    </row>
    <row r="181" spans="1:37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36101486</v>
      </c>
      <c r="F181" s="22">
        <v>659630</v>
      </c>
      <c r="G181" s="22">
        <v>122201</v>
      </c>
      <c r="H181" s="22">
        <v>0</v>
      </c>
      <c r="I181" s="22">
        <v>770036</v>
      </c>
      <c r="J181" s="22">
        <v>0</v>
      </c>
      <c r="K181" s="22">
        <v>4171464</v>
      </c>
      <c r="L181" s="22">
        <v>0</v>
      </c>
      <c r="M181" s="22">
        <v>5307</v>
      </c>
      <c r="N181" s="22">
        <v>102791</v>
      </c>
      <c r="O181" s="22">
        <v>0</v>
      </c>
      <c r="P181" s="22">
        <v>0</v>
      </c>
      <c r="Q181" s="22">
        <v>0</v>
      </c>
      <c r="R181" s="22">
        <v>2500000</v>
      </c>
      <c r="S181" s="22">
        <v>0</v>
      </c>
      <c r="T181" s="22">
        <v>0</v>
      </c>
      <c r="U181" s="22">
        <v>44432915</v>
      </c>
      <c r="V181" s="22">
        <v>0</v>
      </c>
      <c r="W181" s="22">
        <v>0</v>
      </c>
      <c r="X181" s="22">
        <v>4827097</v>
      </c>
      <c r="Y181" s="22">
        <v>969341</v>
      </c>
      <c r="Z181" s="22">
        <v>922355</v>
      </c>
      <c r="AA181" s="22">
        <v>28107575</v>
      </c>
      <c r="AB181" s="22">
        <v>0</v>
      </c>
      <c r="AC181" s="22">
        <v>0</v>
      </c>
      <c r="AD181" s="22">
        <v>34826368</v>
      </c>
      <c r="AE181" s="22">
        <v>9606547</v>
      </c>
      <c r="AF181" s="22">
        <v>164787415</v>
      </c>
      <c r="AG181" s="22">
        <v>314120</v>
      </c>
      <c r="AH181" s="22">
        <v>254043</v>
      </c>
      <c r="AI181" s="22">
        <v>0</v>
      </c>
      <c r="AJ181" s="22">
        <v>165355578</v>
      </c>
      <c r="AK181" s="22">
        <v>174962125</v>
      </c>
    </row>
    <row r="182" spans="1:37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14781843</v>
      </c>
      <c r="F182" s="22">
        <v>450312</v>
      </c>
      <c r="G182" s="22">
        <v>108242</v>
      </c>
      <c r="H182" s="22">
        <v>0</v>
      </c>
      <c r="I182" s="22">
        <v>241052</v>
      </c>
      <c r="J182" s="22">
        <v>7536</v>
      </c>
      <c r="K182" s="22">
        <v>1060333</v>
      </c>
      <c r="L182" s="22">
        <v>513165</v>
      </c>
      <c r="M182" s="22">
        <v>0</v>
      </c>
      <c r="N182" s="22">
        <v>0</v>
      </c>
      <c r="O182" s="22">
        <v>0</v>
      </c>
      <c r="P182" s="22">
        <v>0</v>
      </c>
      <c r="Q182" s="22">
        <v>1717193</v>
      </c>
      <c r="R182" s="22">
        <v>8568</v>
      </c>
      <c r="S182" s="22">
        <v>0</v>
      </c>
      <c r="T182" s="22">
        <v>0</v>
      </c>
      <c r="U182" s="22">
        <v>18888244</v>
      </c>
      <c r="V182" s="22">
        <v>0</v>
      </c>
      <c r="W182" s="22">
        <v>75737</v>
      </c>
      <c r="X182" s="22">
        <v>2257173</v>
      </c>
      <c r="Y182" s="22">
        <v>707287</v>
      </c>
      <c r="Z182" s="22">
        <v>2342572</v>
      </c>
      <c r="AA182" s="22">
        <v>7591057</v>
      </c>
      <c r="AB182" s="22">
        <v>0</v>
      </c>
      <c r="AC182" s="22">
        <v>297177</v>
      </c>
      <c r="AD182" s="22">
        <v>13271003</v>
      </c>
      <c r="AE182" s="22">
        <v>5617241</v>
      </c>
      <c r="AF182" s="22">
        <v>120990449</v>
      </c>
      <c r="AG182" s="22">
        <v>28756</v>
      </c>
      <c r="AH182" s="22">
        <v>28619</v>
      </c>
      <c r="AI182" s="22">
        <v>655789</v>
      </c>
      <c r="AJ182" s="22">
        <v>121703613</v>
      </c>
      <c r="AK182" s="22">
        <v>127320854</v>
      </c>
    </row>
    <row r="183" spans="1:37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4290696</v>
      </c>
      <c r="F183" s="22">
        <v>79871</v>
      </c>
      <c r="G183" s="22">
        <v>37207</v>
      </c>
      <c r="H183" s="22">
        <v>0</v>
      </c>
      <c r="I183" s="22">
        <v>1600177</v>
      </c>
      <c r="J183" s="22">
        <v>209092</v>
      </c>
      <c r="K183" s="22">
        <v>326351</v>
      </c>
      <c r="L183" s="22">
        <v>0</v>
      </c>
      <c r="M183" s="22">
        <v>587888</v>
      </c>
      <c r="N183" s="22">
        <v>0</v>
      </c>
      <c r="O183" s="22">
        <v>0</v>
      </c>
      <c r="P183" s="22">
        <v>0</v>
      </c>
      <c r="Q183" s="22">
        <v>0</v>
      </c>
      <c r="R183" s="22">
        <v>294</v>
      </c>
      <c r="S183" s="22">
        <v>0</v>
      </c>
      <c r="T183" s="22">
        <v>0</v>
      </c>
      <c r="U183" s="22">
        <v>7131576</v>
      </c>
      <c r="V183" s="22">
        <v>0</v>
      </c>
      <c r="W183" s="22">
        <v>0</v>
      </c>
      <c r="X183" s="22">
        <v>365472</v>
      </c>
      <c r="Y183" s="22">
        <v>224070</v>
      </c>
      <c r="Z183" s="22">
        <v>1673684</v>
      </c>
      <c r="AA183" s="22">
        <v>3360887</v>
      </c>
      <c r="AB183" s="22">
        <v>102282</v>
      </c>
      <c r="AC183" s="22">
        <v>341859</v>
      </c>
      <c r="AD183" s="22">
        <v>6068254</v>
      </c>
      <c r="AE183" s="22">
        <v>1063322</v>
      </c>
      <c r="AF183" s="22">
        <v>42319259</v>
      </c>
      <c r="AG183" s="22">
        <v>66138</v>
      </c>
      <c r="AH183" s="22">
        <v>131190</v>
      </c>
      <c r="AI183" s="22">
        <v>0</v>
      </c>
      <c r="AJ183" s="22">
        <v>42516587</v>
      </c>
      <c r="AK183" s="22">
        <v>43579909</v>
      </c>
    </row>
    <row r="184" spans="1:37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2066890</v>
      </c>
      <c r="F184" s="22">
        <v>208996</v>
      </c>
      <c r="G184" s="22">
        <v>35556</v>
      </c>
      <c r="H184" s="22">
        <v>0</v>
      </c>
      <c r="I184" s="22">
        <v>261492</v>
      </c>
      <c r="J184" s="22">
        <v>0</v>
      </c>
      <c r="K184" s="22">
        <v>351283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2924217</v>
      </c>
      <c r="V184" s="22">
        <v>0</v>
      </c>
      <c r="W184" s="22">
        <v>0</v>
      </c>
      <c r="X184" s="22">
        <v>133577</v>
      </c>
      <c r="Y184" s="22">
        <v>27131</v>
      </c>
      <c r="Z184" s="22">
        <v>34964</v>
      </c>
      <c r="AA184" s="22">
        <v>3079196</v>
      </c>
      <c r="AB184" s="22">
        <v>0</v>
      </c>
      <c r="AC184" s="22">
        <v>0</v>
      </c>
      <c r="AD184" s="22">
        <v>3274868</v>
      </c>
      <c r="AE184" s="22">
        <v>-350651</v>
      </c>
      <c r="AF184" s="22">
        <v>16907499</v>
      </c>
      <c r="AG184" s="22">
        <v>0</v>
      </c>
      <c r="AH184" s="22">
        <v>17087</v>
      </c>
      <c r="AI184" s="22">
        <v>0</v>
      </c>
      <c r="AJ184" s="22">
        <v>16924586</v>
      </c>
      <c r="AK184" s="22">
        <v>16573935</v>
      </c>
    </row>
    <row r="185" spans="1:37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842047</v>
      </c>
      <c r="F185" s="22">
        <v>64359</v>
      </c>
      <c r="G185" s="22">
        <v>79740</v>
      </c>
      <c r="H185" s="22">
        <v>-14731</v>
      </c>
      <c r="I185" s="22">
        <v>390635</v>
      </c>
      <c r="J185" s="22">
        <v>0</v>
      </c>
      <c r="K185" s="22">
        <v>255343</v>
      </c>
      <c r="L185" s="22">
        <v>0</v>
      </c>
      <c r="M185" s="22">
        <v>1342390</v>
      </c>
      <c r="N185" s="22">
        <v>0</v>
      </c>
      <c r="O185" s="22">
        <v>0</v>
      </c>
      <c r="P185" s="22">
        <v>0</v>
      </c>
      <c r="Q185" s="22">
        <v>0</v>
      </c>
      <c r="R185" s="22">
        <v>10</v>
      </c>
      <c r="S185" s="22">
        <v>0</v>
      </c>
      <c r="T185" s="22">
        <v>0</v>
      </c>
      <c r="U185" s="22">
        <v>2959793</v>
      </c>
      <c r="V185" s="22">
        <v>0</v>
      </c>
      <c r="W185" s="22">
        <v>0</v>
      </c>
      <c r="X185" s="22">
        <v>119421</v>
      </c>
      <c r="Y185" s="22">
        <v>7824</v>
      </c>
      <c r="Z185" s="22">
        <v>544501</v>
      </c>
      <c r="AA185" s="22">
        <v>1297565</v>
      </c>
      <c r="AB185" s="22">
        <v>31893</v>
      </c>
      <c r="AC185" s="22">
        <v>0</v>
      </c>
      <c r="AD185" s="22">
        <v>2001204</v>
      </c>
      <c r="AE185" s="22">
        <v>958589</v>
      </c>
      <c r="AF185" s="22">
        <v>7610319</v>
      </c>
      <c r="AG185" s="22">
        <v>0</v>
      </c>
      <c r="AH185" s="22">
        <v>71</v>
      </c>
      <c r="AI185" s="22">
        <v>0</v>
      </c>
      <c r="AJ185" s="22">
        <v>7610390</v>
      </c>
      <c r="AK185" s="22">
        <v>8568979</v>
      </c>
    </row>
    <row r="186" spans="1:37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2615816</v>
      </c>
      <c r="F186" s="22">
        <v>153837</v>
      </c>
      <c r="G186" s="22">
        <v>41038</v>
      </c>
      <c r="H186" s="22">
        <v>0</v>
      </c>
      <c r="I186" s="22">
        <v>866538</v>
      </c>
      <c r="J186" s="22">
        <v>0</v>
      </c>
      <c r="K186" s="22">
        <v>157573</v>
      </c>
      <c r="L186" s="22">
        <v>0</v>
      </c>
      <c r="M186" s="22">
        <v>64377</v>
      </c>
      <c r="N186" s="22">
        <v>0</v>
      </c>
      <c r="O186" s="22">
        <v>0</v>
      </c>
      <c r="P186" s="22">
        <v>20</v>
      </c>
      <c r="Q186" s="22">
        <v>0</v>
      </c>
      <c r="R186" s="22">
        <v>5353</v>
      </c>
      <c r="S186" s="22">
        <v>0</v>
      </c>
      <c r="T186" s="22">
        <v>0</v>
      </c>
      <c r="U186" s="22">
        <v>3904552</v>
      </c>
      <c r="V186" s="22">
        <v>0</v>
      </c>
      <c r="W186" s="22">
        <v>0</v>
      </c>
      <c r="X186" s="22">
        <v>130167</v>
      </c>
      <c r="Y186" s="22">
        <v>67570</v>
      </c>
      <c r="Z186" s="22">
        <v>2145434</v>
      </c>
      <c r="AA186" s="22">
        <v>3211872</v>
      </c>
      <c r="AB186" s="22">
        <v>0</v>
      </c>
      <c r="AC186" s="22">
        <v>0</v>
      </c>
      <c r="AD186" s="22">
        <v>5555043</v>
      </c>
      <c r="AE186" s="22">
        <v>-1650491</v>
      </c>
      <c r="AF186" s="22">
        <v>11519079</v>
      </c>
      <c r="AG186" s="22">
        <v>34627</v>
      </c>
      <c r="AH186" s="22">
        <v>7058</v>
      </c>
      <c r="AI186" s="22">
        <v>0</v>
      </c>
      <c r="AJ186" s="22">
        <v>11560764</v>
      </c>
      <c r="AK186" s="22">
        <v>9910273</v>
      </c>
    </row>
    <row r="187" spans="1:37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9623170</v>
      </c>
      <c r="F187" s="22">
        <v>226183</v>
      </c>
      <c r="G187" s="22">
        <v>69611</v>
      </c>
      <c r="H187" s="22">
        <v>0</v>
      </c>
      <c r="I187" s="22">
        <v>0</v>
      </c>
      <c r="J187" s="22">
        <v>0</v>
      </c>
      <c r="K187" s="22">
        <v>2387232</v>
      </c>
      <c r="L187" s="22">
        <v>0</v>
      </c>
      <c r="M187" s="22">
        <v>48415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  <c r="T187" s="22">
        <v>0</v>
      </c>
      <c r="U187" s="22">
        <v>12354611</v>
      </c>
      <c r="V187" s="22">
        <v>0</v>
      </c>
      <c r="W187" s="22">
        <v>0</v>
      </c>
      <c r="X187" s="22">
        <v>1032978</v>
      </c>
      <c r="Y187" s="22">
        <v>585620</v>
      </c>
      <c r="Z187" s="22">
        <v>6812764</v>
      </c>
      <c r="AA187" s="22">
        <v>2173746</v>
      </c>
      <c r="AB187" s="22">
        <v>92872</v>
      </c>
      <c r="AC187" s="22">
        <v>0</v>
      </c>
      <c r="AD187" s="22">
        <v>10697980</v>
      </c>
      <c r="AE187" s="22">
        <v>1656631</v>
      </c>
      <c r="AF187" s="22">
        <v>55852685</v>
      </c>
      <c r="AG187" s="22">
        <v>4167</v>
      </c>
      <c r="AH187" s="22">
        <v>82244</v>
      </c>
      <c r="AI187" s="22">
        <v>0</v>
      </c>
      <c r="AJ187" s="22">
        <v>55939096</v>
      </c>
      <c r="AK187" s="22">
        <v>57595727</v>
      </c>
    </row>
    <row r="188" spans="1:37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3519539</v>
      </c>
      <c r="F188" s="22">
        <v>121169</v>
      </c>
      <c r="G188" s="22">
        <v>37113</v>
      </c>
      <c r="H188" s="22">
        <v>0</v>
      </c>
      <c r="I188" s="22">
        <v>842678</v>
      </c>
      <c r="J188" s="22">
        <v>0</v>
      </c>
      <c r="K188" s="22">
        <v>1480498</v>
      </c>
      <c r="L188" s="22">
        <v>0</v>
      </c>
      <c r="M188" s="22">
        <v>734933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  <c r="T188" s="22">
        <v>0</v>
      </c>
      <c r="U188" s="22">
        <v>6735930</v>
      </c>
      <c r="V188" s="22">
        <v>0</v>
      </c>
      <c r="W188" s="22">
        <v>759256</v>
      </c>
      <c r="X188" s="22">
        <v>521272</v>
      </c>
      <c r="Y188" s="22">
        <v>127035</v>
      </c>
      <c r="Z188" s="22">
        <v>46558</v>
      </c>
      <c r="AA188" s="22">
        <v>3241362</v>
      </c>
      <c r="AB188" s="22">
        <v>0</v>
      </c>
      <c r="AC188" s="22">
        <v>0</v>
      </c>
      <c r="AD188" s="22">
        <v>4695483</v>
      </c>
      <c r="AE188" s="22">
        <v>2040447</v>
      </c>
      <c r="AF188" s="22">
        <v>40801315</v>
      </c>
      <c r="AG188" s="22">
        <v>198083</v>
      </c>
      <c r="AH188" s="22">
        <v>87778</v>
      </c>
      <c r="AI188" s="22">
        <v>0</v>
      </c>
      <c r="AJ188" s="22">
        <v>41087176</v>
      </c>
      <c r="AK188" s="22">
        <v>43127623</v>
      </c>
    </row>
    <row r="189" spans="1:37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1637402</v>
      </c>
      <c r="F189" s="22">
        <v>-5473</v>
      </c>
      <c r="G189" s="22">
        <v>7138</v>
      </c>
      <c r="H189" s="22">
        <v>-6742</v>
      </c>
      <c r="I189" s="22">
        <v>503723</v>
      </c>
      <c r="J189" s="22">
        <v>0</v>
      </c>
      <c r="K189" s="22">
        <v>62942</v>
      </c>
      <c r="L189" s="22">
        <v>0</v>
      </c>
      <c r="M189" s="22">
        <v>77286</v>
      </c>
      <c r="N189" s="22">
        <v>0</v>
      </c>
      <c r="O189" s="22">
        <v>0</v>
      </c>
      <c r="P189" s="22">
        <v>0</v>
      </c>
      <c r="Q189" s="22">
        <v>0</v>
      </c>
      <c r="R189" s="22">
        <v>856951</v>
      </c>
      <c r="S189" s="22">
        <v>0</v>
      </c>
      <c r="T189" s="22">
        <v>8841</v>
      </c>
      <c r="U189" s="22">
        <v>3142068</v>
      </c>
      <c r="V189" s="22">
        <v>0</v>
      </c>
      <c r="W189" s="22">
        <v>0</v>
      </c>
      <c r="X189" s="22">
        <v>158563</v>
      </c>
      <c r="Y189" s="22">
        <v>3180</v>
      </c>
      <c r="Z189" s="22">
        <v>535692</v>
      </c>
      <c r="AA189" s="22">
        <v>707596</v>
      </c>
      <c r="AB189" s="22">
        <v>17121</v>
      </c>
      <c r="AC189" s="22">
        <v>0</v>
      </c>
      <c r="AD189" s="22">
        <v>1422152</v>
      </c>
      <c r="AE189" s="22">
        <v>1719916</v>
      </c>
      <c r="AF189" s="22">
        <v>6982937</v>
      </c>
      <c r="AG189" s="22">
        <v>64835</v>
      </c>
      <c r="AH189" s="22">
        <v>23700</v>
      </c>
      <c r="AI189" s="22">
        <v>0</v>
      </c>
      <c r="AJ189" s="22">
        <v>7071472</v>
      </c>
      <c r="AK189" s="22">
        <v>8791388</v>
      </c>
    </row>
    <row r="190" spans="1:37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5797967</v>
      </c>
      <c r="F190" s="22">
        <v>383636</v>
      </c>
      <c r="G190" s="22">
        <v>458774</v>
      </c>
      <c r="H190" s="22">
        <v>-122933</v>
      </c>
      <c r="I190" s="22">
        <v>250188</v>
      </c>
      <c r="J190" s="22">
        <v>0</v>
      </c>
      <c r="K190" s="22">
        <v>910295</v>
      </c>
      <c r="L190" s="22">
        <v>0</v>
      </c>
      <c r="M190" s="22">
        <v>886616</v>
      </c>
      <c r="N190" s="22">
        <v>0</v>
      </c>
      <c r="O190" s="22">
        <v>0</v>
      </c>
      <c r="P190" s="22">
        <v>0</v>
      </c>
      <c r="Q190" s="22">
        <v>0</v>
      </c>
      <c r="R190" s="22">
        <v>2577542</v>
      </c>
      <c r="S190" s="22">
        <v>0</v>
      </c>
      <c r="T190" s="22">
        <v>0</v>
      </c>
      <c r="U190" s="22">
        <v>11142085</v>
      </c>
      <c r="V190" s="22">
        <v>0</v>
      </c>
      <c r="W190" s="22">
        <v>0</v>
      </c>
      <c r="X190" s="22">
        <v>2471796</v>
      </c>
      <c r="Y190" s="22">
        <v>40000</v>
      </c>
      <c r="Z190" s="22">
        <v>450640</v>
      </c>
      <c r="AA190" s="22">
        <v>7546210</v>
      </c>
      <c r="AB190" s="22">
        <v>0</v>
      </c>
      <c r="AC190" s="22">
        <v>0</v>
      </c>
      <c r="AD190" s="22">
        <v>10508646</v>
      </c>
      <c r="AE190" s="22">
        <v>633439</v>
      </c>
      <c r="AF190" s="22">
        <v>57572869</v>
      </c>
      <c r="AG190" s="22">
        <v>93839</v>
      </c>
      <c r="AH190" s="22">
        <v>372195</v>
      </c>
      <c r="AI190" s="22">
        <v>0</v>
      </c>
      <c r="AJ190" s="22">
        <v>58038903</v>
      </c>
      <c r="AK190" s="22">
        <v>58672342</v>
      </c>
    </row>
    <row r="191" spans="1:37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1599577</v>
      </c>
      <c r="F191" s="22">
        <v>55780</v>
      </c>
      <c r="G191" s="22">
        <v>25846</v>
      </c>
      <c r="H191" s="22">
        <v>-5000</v>
      </c>
      <c r="I191" s="22">
        <v>1288764</v>
      </c>
      <c r="J191" s="22">
        <v>458027</v>
      </c>
      <c r="K191" s="22">
        <v>4246337</v>
      </c>
      <c r="L191" s="22">
        <v>0</v>
      </c>
      <c r="M191" s="22">
        <v>5157811</v>
      </c>
      <c r="N191" s="22">
        <v>275753</v>
      </c>
      <c r="O191" s="22">
        <v>0</v>
      </c>
      <c r="P191" s="22">
        <v>0</v>
      </c>
      <c r="Q191" s="22">
        <v>0</v>
      </c>
      <c r="R191" s="22">
        <v>757063</v>
      </c>
      <c r="S191" s="22">
        <v>0</v>
      </c>
      <c r="T191" s="22">
        <v>6831</v>
      </c>
      <c r="U191" s="22">
        <v>13866789</v>
      </c>
      <c r="V191" s="22">
        <v>0</v>
      </c>
      <c r="W191" s="22">
        <v>83841</v>
      </c>
      <c r="X191" s="22">
        <v>961019</v>
      </c>
      <c r="Y191" s="22">
        <v>12490</v>
      </c>
      <c r="Z191" s="22">
        <v>108152</v>
      </c>
      <c r="AA191" s="22">
        <v>10516820</v>
      </c>
      <c r="AB191" s="22">
        <v>0</v>
      </c>
      <c r="AC191" s="22">
        <v>0</v>
      </c>
      <c r="AD191" s="22">
        <v>11682322</v>
      </c>
      <c r="AE191" s="22">
        <v>2184467</v>
      </c>
      <c r="AF191" s="22">
        <v>56985535</v>
      </c>
      <c r="AG191" s="22">
        <v>74088</v>
      </c>
      <c r="AH191" s="22">
        <v>90461</v>
      </c>
      <c r="AI191" s="22">
        <v>0</v>
      </c>
      <c r="AJ191" s="22">
        <v>57150084</v>
      </c>
      <c r="AK191" s="22">
        <v>59334551</v>
      </c>
    </row>
    <row r="192" spans="1:37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2098445</v>
      </c>
      <c r="F192" s="22">
        <v>97546</v>
      </c>
      <c r="G192" s="22">
        <v>129815</v>
      </c>
      <c r="H192" s="22">
        <v>-20400</v>
      </c>
      <c r="I192" s="22">
        <v>106253</v>
      </c>
      <c r="J192" s="22">
        <v>0</v>
      </c>
      <c r="K192" s="22">
        <v>255873</v>
      </c>
      <c r="L192" s="22">
        <v>0</v>
      </c>
      <c r="M192" s="22">
        <v>226826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2894358</v>
      </c>
      <c r="V192" s="22">
        <v>187562</v>
      </c>
      <c r="W192" s="22">
        <v>0</v>
      </c>
      <c r="X192" s="22">
        <v>212598</v>
      </c>
      <c r="Y192" s="22">
        <v>2405</v>
      </c>
      <c r="Z192" s="22">
        <v>246705</v>
      </c>
      <c r="AA192" s="22">
        <v>911318</v>
      </c>
      <c r="AB192" s="22">
        <v>0</v>
      </c>
      <c r="AC192" s="22">
        <v>0</v>
      </c>
      <c r="AD192" s="22">
        <v>1560588</v>
      </c>
      <c r="AE192" s="22">
        <v>1333770</v>
      </c>
      <c r="AF192" s="22">
        <v>17931169</v>
      </c>
      <c r="AG192" s="22">
        <v>0</v>
      </c>
      <c r="AH192" s="22">
        <v>0</v>
      </c>
      <c r="AI192" s="22">
        <v>0</v>
      </c>
      <c r="AJ192" s="22">
        <v>17931169</v>
      </c>
      <c r="AK192" s="22">
        <v>19264939</v>
      </c>
    </row>
    <row r="193" spans="1:37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1896018</v>
      </c>
      <c r="F193" s="22">
        <v>108383</v>
      </c>
      <c r="G193" s="22">
        <v>38672</v>
      </c>
      <c r="H193" s="22">
        <v>0</v>
      </c>
      <c r="I193" s="22">
        <v>30777</v>
      </c>
      <c r="J193" s="22">
        <v>0</v>
      </c>
      <c r="K193" s="22">
        <v>246522</v>
      </c>
      <c r="L193" s="22">
        <v>0</v>
      </c>
      <c r="M193" s="22">
        <v>1068163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3388535</v>
      </c>
      <c r="V193" s="22">
        <v>0</v>
      </c>
      <c r="W193" s="22">
        <v>0</v>
      </c>
      <c r="X193" s="22">
        <v>185143</v>
      </c>
      <c r="Y193" s="22">
        <v>91375</v>
      </c>
      <c r="Z193" s="22">
        <v>874635</v>
      </c>
      <c r="AA193" s="22">
        <v>2620572</v>
      </c>
      <c r="AB193" s="22">
        <v>80658</v>
      </c>
      <c r="AC193" s="22">
        <v>0</v>
      </c>
      <c r="AD193" s="22">
        <v>3852383</v>
      </c>
      <c r="AE193" s="22">
        <v>-463848</v>
      </c>
      <c r="AF193" s="22">
        <v>20637917</v>
      </c>
      <c r="AG193" s="22">
        <v>5685</v>
      </c>
      <c r="AH193" s="22">
        <v>88636</v>
      </c>
      <c r="AI193" s="22">
        <v>0</v>
      </c>
      <c r="AJ193" s="22">
        <v>20732238</v>
      </c>
      <c r="AK193" s="22">
        <v>20268390</v>
      </c>
    </row>
    <row r="194" spans="1:37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9114867</v>
      </c>
      <c r="F194" s="22">
        <v>69940</v>
      </c>
      <c r="G194" s="22">
        <v>27492</v>
      </c>
      <c r="H194" s="22">
        <v>0</v>
      </c>
      <c r="I194" s="22">
        <v>268640</v>
      </c>
      <c r="J194" s="22">
        <v>67500</v>
      </c>
      <c r="K194" s="22">
        <v>708792</v>
      </c>
      <c r="L194" s="22">
        <v>0</v>
      </c>
      <c r="M194" s="22">
        <v>4913564</v>
      </c>
      <c r="N194" s="22">
        <v>0</v>
      </c>
      <c r="O194" s="22">
        <v>0</v>
      </c>
      <c r="P194" s="22">
        <v>0</v>
      </c>
      <c r="Q194" s="22">
        <v>0</v>
      </c>
      <c r="R194" s="22">
        <v>659</v>
      </c>
      <c r="S194" s="22">
        <v>6543000</v>
      </c>
      <c r="T194" s="22">
        <v>0</v>
      </c>
      <c r="U194" s="22">
        <v>21714454</v>
      </c>
      <c r="V194" s="22">
        <v>0</v>
      </c>
      <c r="W194" s="22">
        <v>164236</v>
      </c>
      <c r="X194" s="22">
        <v>932138</v>
      </c>
      <c r="Y194" s="22">
        <v>99744</v>
      </c>
      <c r="Z194" s="22">
        <v>2635772</v>
      </c>
      <c r="AA194" s="22">
        <v>1909464</v>
      </c>
      <c r="AB194" s="22">
        <v>34433</v>
      </c>
      <c r="AC194" s="22">
        <v>0</v>
      </c>
      <c r="AD194" s="22">
        <v>5775787</v>
      </c>
      <c r="AE194" s="22">
        <v>15938667</v>
      </c>
      <c r="AF194" s="22">
        <v>62410425</v>
      </c>
      <c r="AG194" s="22">
        <v>0</v>
      </c>
      <c r="AH194" s="22">
        <v>8229</v>
      </c>
      <c r="AI194" s="22">
        <v>0</v>
      </c>
      <c r="AJ194" s="22">
        <v>62418654</v>
      </c>
      <c r="AK194" s="22">
        <v>78357321</v>
      </c>
    </row>
    <row r="195" spans="1:37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1295115</v>
      </c>
      <c r="F195" s="22">
        <v>152231</v>
      </c>
      <c r="G195" s="22">
        <v>18822</v>
      </c>
      <c r="H195" s="22">
        <v>0</v>
      </c>
      <c r="I195" s="22">
        <v>85968</v>
      </c>
      <c r="J195" s="22">
        <v>0</v>
      </c>
      <c r="K195" s="22">
        <v>146331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1058</v>
      </c>
      <c r="S195" s="22">
        <v>0</v>
      </c>
      <c r="T195" s="22">
        <v>0</v>
      </c>
      <c r="U195" s="22">
        <v>1699525</v>
      </c>
      <c r="V195" s="22">
        <v>0</v>
      </c>
      <c r="W195" s="22">
        <v>0</v>
      </c>
      <c r="X195" s="22">
        <v>267651</v>
      </c>
      <c r="Y195" s="22">
        <v>20650</v>
      </c>
      <c r="Z195" s="22">
        <v>137695</v>
      </c>
      <c r="AA195" s="22">
        <v>0</v>
      </c>
      <c r="AB195" s="22">
        <v>0</v>
      </c>
      <c r="AC195" s="22">
        <v>16005</v>
      </c>
      <c r="AD195" s="22">
        <v>442001</v>
      </c>
      <c r="AE195" s="22">
        <v>1257524</v>
      </c>
      <c r="AF195" s="22">
        <v>12656457</v>
      </c>
      <c r="AG195" s="22">
        <v>0</v>
      </c>
      <c r="AH195" s="22">
        <v>37342</v>
      </c>
      <c r="AI195" s="22">
        <v>0</v>
      </c>
      <c r="AJ195" s="22">
        <v>12693799</v>
      </c>
      <c r="AK195" s="22">
        <v>13951323</v>
      </c>
    </row>
    <row r="196" spans="1:37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6593358</v>
      </c>
      <c r="F196" s="22">
        <v>234508</v>
      </c>
      <c r="G196" s="22">
        <v>186990</v>
      </c>
      <c r="H196" s="22">
        <v>0</v>
      </c>
      <c r="I196" s="22">
        <v>93871</v>
      </c>
      <c r="J196" s="22">
        <v>0</v>
      </c>
      <c r="K196" s="22">
        <v>959166</v>
      </c>
      <c r="L196" s="22">
        <v>0</v>
      </c>
      <c r="M196" s="22">
        <v>561397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8629290</v>
      </c>
      <c r="V196" s="22">
        <v>0</v>
      </c>
      <c r="W196" s="22">
        <v>236361</v>
      </c>
      <c r="X196" s="22">
        <v>982730</v>
      </c>
      <c r="Y196" s="22">
        <v>85948</v>
      </c>
      <c r="Z196" s="22">
        <v>2739979</v>
      </c>
      <c r="AA196" s="22">
        <v>7830856</v>
      </c>
      <c r="AB196" s="22">
        <v>28246</v>
      </c>
      <c r="AC196" s="22">
        <v>0</v>
      </c>
      <c r="AD196" s="22">
        <v>11904120</v>
      </c>
      <c r="AE196" s="22">
        <v>-3274830</v>
      </c>
      <c r="AF196" s="22">
        <v>46372294</v>
      </c>
      <c r="AG196" s="22">
        <v>145663</v>
      </c>
      <c r="AH196" s="22">
        <v>19949</v>
      </c>
      <c r="AI196" s="22">
        <v>0</v>
      </c>
      <c r="AJ196" s="22">
        <v>46537906</v>
      </c>
      <c r="AK196" s="22">
        <v>43263076</v>
      </c>
    </row>
    <row r="197" spans="1:37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31541718</v>
      </c>
      <c r="F197" s="22">
        <v>651706</v>
      </c>
      <c r="G197" s="22">
        <v>159520</v>
      </c>
      <c r="H197" s="22">
        <v>0</v>
      </c>
      <c r="I197" s="22">
        <v>983388</v>
      </c>
      <c r="J197" s="22">
        <v>1813794</v>
      </c>
      <c r="K197" s="22">
        <v>3242641</v>
      </c>
      <c r="L197" s="22">
        <v>0</v>
      </c>
      <c r="M197" s="22">
        <v>115873</v>
      </c>
      <c r="N197" s="22">
        <v>26614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38535254</v>
      </c>
      <c r="V197" s="22">
        <v>0</v>
      </c>
      <c r="W197" s="22">
        <v>16259</v>
      </c>
      <c r="X197" s="22">
        <v>3779491</v>
      </c>
      <c r="Y197" s="22">
        <v>998530</v>
      </c>
      <c r="Z197" s="22">
        <v>5769795</v>
      </c>
      <c r="AA197" s="22">
        <v>14047436</v>
      </c>
      <c r="AB197" s="22">
        <v>0</v>
      </c>
      <c r="AC197" s="22">
        <v>308543</v>
      </c>
      <c r="AD197" s="22">
        <v>24920054</v>
      </c>
      <c r="AE197" s="22">
        <v>13615200</v>
      </c>
      <c r="AF197" s="22">
        <v>153305885</v>
      </c>
      <c r="AG197" s="22">
        <v>512855</v>
      </c>
      <c r="AH197" s="22">
        <v>28132</v>
      </c>
      <c r="AI197" s="22">
        <v>0</v>
      </c>
      <c r="AJ197" s="22">
        <v>153846872</v>
      </c>
      <c r="AK197" s="22">
        <v>167462072</v>
      </c>
    </row>
    <row r="198" spans="1:37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1238476</v>
      </c>
      <c r="F198" s="22">
        <v>50783</v>
      </c>
      <c r="G198" s="22">
        <v>47861</v>
      </c>
      <c r="H198" s="22">
        <v>0</v>
      </c>
      <c r="I198" s="22">
        <v>513587</v>
      </c>
      <c r="J198" s="22">
        <v>0</v>
      </c>
      <c r="K198" s="22">
        <v>68654</v>
      </c>
      <c r="L198" s="22">
        <v>0</v>
      </c>
      <c r="M198" s="22">
        <v>156784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2076145</v>
      </c>
      <c r="V198" s="22">
        <v>0</v>
      </c>
      <c r="W198" s="22">
        <v>0</v>
      </c>
      <c r="X198" s="22">
        <v>64760</v>
      </c>
      <c r="Y198" s="22">
        <v>0</v>
      </c>
      <c r="Z198" s="22">
        <v>1235588</v>
      </c>
      <c r="AA198" s="22">
        <v>190447</v>
      </c>
      <c r="AB198" s="22">
        <v>0</v>
      </c>
      <c r="AC198" s="22">
        <v>0</v>
      </c>
      <c r="AD198" s="22">
        <v>1490795</v>
      </c>
      <c r="AE198" s="22">
        <v>585350</v>
      </c>
      <c r="AF198" s="22">
        <v>5236126</v>
      </c>
      <c r="AG198" s="22">
        <v>0</v>
      </c>
      <c r="AH198" s="22">
        <v>0</v>
      </c>
      <c r="AI198" s="22">
        <v>0</v>
      </c>
      <c r="AJ198" s="22">
        <v>5236126</v>
      </c>
      <c r="AK198" s="22">
        <v>5821476</v>
      </c>
    </row>
    <row r="199" spans="1:37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1495369</v>
      </c>
      <c r="F199" s="22">
        <v>52968</v>
      </c>
      <c r="G199" s="22">
        <v>19519</v>
      </c>
      <c r="H199" s="22">
        <v>0</v>
      </c>
      <c r="I199" s="22">
        <v>0</v>
      </c>
      <c r="J199" s="22">
        <v>0</v>
      </c>
      <c r="K199" s="22">
        <v>118332</v>
      </c>
      <c r="L199" s="22">
        <v>0</v>
      </c>
      <c r="M199" s="22">
        <v>0</v>
      </c>
      <c r="N199" s="22">
        <v>6542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1692730</v>
      </c>
      <c r="V199" s="22">
        <v>0</v>
      </c>
      <c r="W199" s="22">
        <v>0</v>
      </c>
      <c r="X199" s="22">
        <v>19436</v>
      </c>
      <c r="Y199" s="22">
        <v>0</v>
      </c>
      <c r="Z199" s="22">
        <v>481929</v>
      </c>
      <c r="AA199" s="22">
        <v>0</v>
      </c>
      <c r="AB199" s="22">
        <v>0</v>
      </c>
      <c r="AC199" s="22">
        <v>0</v>
      </c>
      <c r="AD199" s="22">
        <v>501365</v>
      </c>
      <c r="AE199" s="22">
        <v>1191365</v>
      </c>
      <c r="AF199" s="22">
        <v>5674498</v>
      </c>
      <c r="AG199" s="22">
        <v>0</v>
      </c>
      <c r="AH199" s="22">
        <v>38453</v>
      </c>
      <c r="AI199" s="22">
        <v>0</v>
      </c>
      <c r="AJ199" s="22">
        <v>5712951</v>
      </c>
      <c r="AK199" s="22">
        <v>6904316</v>
      </c>
    </row>
    <row r="200" spans="1:37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545696</v>
      </c>
      <c r="F200" s="22">
        <v>156305</v>
      </c>
      <c r="G200" s="22">
        <v>18593</v>
      </c>
      <c r="H200" s="22">
        <v>0</v>
      </c>
      <c r="I200" s="22">
        <v>285192</v>
      </c>
      <c r="J200" s="22">
        <v>0</v>
      </c>
      <c r="K200" s="22">
        <v>123161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1128947</v>
      </c>
      <c r="V200" s="22">
        <v>0</v>
      </c>
      <c r="W200" s="22">
        <v>0</v>
      </c>
      <c r="X200" s="22">
        <v>227676</v>
      </c>
      <c r="Y200" s="22">
        <v>1715</v>
      </c>
      <c r="Z200" s="22">
        <v>222427</v>
      </c>
      <c r="AA200" s="22">
        <v>2162317</v>
      </c>
      <c r="AB200" s="22">
        <v>0</v>
      </c>
      <c r="AC200" s="22">
        <v>0</v>
      </c>
      <c r="AD200" s="22">
        <v>2614135</v>
      </c>
      <c r="AE200" s="22">
        <v>-1485188</v>
      </c>
      <c r="AF200" s="22">
        <v>10016120</v>
      </c>
      <c r="AG200" s="22">
        <v>36714</v>
      </c>
      <c r="AH200" s="22">
        <v>16833</v>
      </c>
      <c r="AI200" s="22">
        <v>0</v>
      </c>
      <c r="AJ200" s="22">
        <v>10069667</v>
      </c>
      <c r="AK200" s="22">
        <v>8584479</v>
      </c>
    </row>
    <row r="201" spans="1:37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269238</v>
      </c>
      <c r="F201" s="22">
        <v>17451</v>
      </c>
      <c r="G201" s="22">
        <v>12904</v>
      </c>
      <c r="H201" s="22">
        <v>0</v>
      </c>
      <c r="I201" s="22">
        <v>278697</v>
      </c>
      <c r="J201" s="22">
        <v>0</v>
      </c>
      <c r="K201" s="22">
        <v>24655</v>
      </c>
      <c r="L201" s="22">
        <v>0</v>
      </c>
      <c r="M201" s="22">
        <v>65883</v>
      </c>
      <c r="N201" s="22">
        <v>0</v>
      </c>
      <c r="O201" s="22">
        <v>0</v>
      </c>
      <c r="P201" s="22">
        <v>0</v>
      </c>
      <c r="Q201" s="22">
        <v>0</v>
      </c>
      <c r="R201" s="22">
        <v>20000</v>
      </c>
      <c r="S201" s="22">
        <v>0</v>
      </c>
      <c r="T201" s="22">
        <v>7989</v>
      </c>
      <c r="U201" s="22">
        <v>696817</v>
      </c>
      <c r="V201" s="22">
        <v>0</v>
      </c>
      <c r="W201" s="22">
        <v>0</v>
      </c>
      <c r="X201" s="22">
        <v>25635</v>
      </c>
      <c r="Y201" s="22">
        <v>0</v>
      </c>
      <c r="Z201" s="22">
        <v>578663</v>
      </c>
      <c r="AA201" s="22">
        <v>43404</v>
      </c>
      <c r="AB201" s="22">
        <v>0</v>
      </c>
      <c r="AC201" s="22">
        <v>0</v>
      </c>
      <c r="AD201" s="22">
        <v>647702</v>
      </c>
      <c r="AE201" s="22">
        <v>49115</v>
      </c>
      <c r="AF201" s="22">
        <v>4200927</v>
      </c>
      <c r="AG201" s="22">
        <v>0</v>
      </c>
      <c r="AH201" s="22">
        <v>0</v>
      </c>
      <c r="AI201" s="22">
        <v>0</v>
      </c>
      <c r="AJ201" s="22">
        <v>4200927</v>
      </c>
      <c r="AK201" s="22">
        <v>4250042</v>
      </c>
    </row>
    <row r="202" spans="1:37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577181</v>
      </c>
      <c r="F202" s="22">
        <v>16275</v>
      </c>
      <c r="G202" s="22">
        <v>6713</v>
      </c>
      <c r="H202" s="22">
        <v>0</v>
      </c>
      <c r="I202" s="22">
        <v>8549</v>
      </c>
      <c r="J202" s="22">
        <v>0</v>
      </c>
      <c r="K202" s="22">
        <v>13643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536</v>
      </c>
      <c r="U202" s="22">
        <v>622897</v>
      </c>
      <c r="V202" s="22">
        <v>0</v>
      </c>
      <c r="W202" s="22">
        <v>5250</v>
      </c>
      <c r="X202" s="22">
        <v>19086</v>
      </c>
      <c r="Y202" s="22">
        <v>630</v>
      </c>
      <c r="Z202" s="22">
        <v>73879</v>
      </c>
      <c r="AA202" s="22">
        <v>0</v>
      </c>
      <c r="AB202" s="22">
        <v>0</v>
      </c>
      <c r="AC202" s="22">
        <v>0</v>
      </c>
      <c r="AD202" s="22">
        <v>98845</v>
      </c>
      <c r="AE202" s="22">
        <v>524052</v>
      </c>
      <c r="AF202" s="22">
        <v>1964293</v>
      </c>
      <c r="AG202" s="22">
        <v>0</v>
      </c>
      <c r="AH202" s="22">
        <v>0</v>
      </c>
      <c r="AI202" s="22">
        <v>0</v>
      </c>
      <c r="AJ202" s="22">
        <v>1964293</v>
      </c>
      <c r="AK202" s="22">
        <v>2488345</v>
      </c>
    </row>
    <row r="203" spans="1:37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1074605</v>
      </c>
      <c r="F203" s="22">
        <v>32785</v>
      </c>
      <c r="G203" s="22">
        <v>45798</v>
      </c>
      <c r="H203" s="22">
        <v>-15000</v>
      </c>
      <c r="I203" s="22">
        <v>76258</v>
      </c>
      <c r="J203" s="22">
        <v>0</v>
      </c>
      <c r="K203" s="22">
        <v>57109</v>
      </c>
      <c r="L203" s="22">
        <v>0</v>
      </c>
      <c r="M203" s="22">
        <v>9870</v>
      </c>
      <c r="N203" s="22">
        <v>0</v>
      </c>
      <c r="O203" s="22">
        <v>0</v>
      </c>
      <c r="P203" s="22">
        <v>10</v>
      </c>
      <c r="Q203" s="22">
        <v>0</v>
      </c>
      <c r="R203" s="22">
        <v>21393</v>
      </c>
      <c r="S203" s="22">
        <v>0</v>
      </c>
      <c r="T203" s="22">
        <v>0</v>
      </c>
      <c r="U203" s="22">
        <v>1302828</v>
      </c>
      <c r="V203" s="22">
        <v>0</v>
      </c>
      <c r="W203" s="22">
        <v>0</v>
      </c>
      <c r="X203" s="22">
        <v>51840</v>
      </c>
      <c r="Y203" s="22">
        <v>650</v>
      </c>
      <c r="Z203" s="22">
        <v>41560</v>
      </c>
      <c r="AA203" s="22">
        <v>25308</v>
      </c>
      <c r="AB203" s="22">
        <v>0</v>
      </c>
      <c r="AC203" s="22">
        <v>0</v>
      </c>
      <c r="AD203" s="22">
        <v>119358</v>
      </c>
      <c r="AE203" s="22">
        <v>1183470</v>
      </c>
      <c r="AF203" s="22">
        <v>5300925</v>
      </c>
      <c r="AG203" s="22">
        <v>3000</v>
      </c>
      <c r="AH203" s="22">
        <v>1627</v>
      </c>
      <c r="AI203" s="22">
        <v>0</v>
      </c>
      <c r="AJ203" s="22">
        <v>5305552</v>
      </c>
      <c r="AK203" s="22">
        <v>6489022</v>
      </c>
    </row>
    <row r="204" spans="1:37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263818</v>
      </c>
      <c r="F204" s="22">
        <v>13242</v>
      </c>
      <c r="G204" s="22">
        <v>5770</v>
      </c>
      <c r="H204" s="22">
        <v>0</v>
      </c>
      <c r="I204" s="22">
        <v>623257</v>
      </c>
      <c r="J204" s="22">
        <v>0</v>
      </c>
      <c r="K204" s="22">
        <v>18078</v>
      </c>
      <c r="L204" s="22">
        <v>0</v>
      </c>
      <c r="M204" s="22">
        <v>326248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1250413</v>
      </c>
      <c r="V204" s="22">
        <v>0</v>
      </c>
      <c r="W204" s="22">
        <v>0</v>
      </c>
      <c r="X204" s="22">
        <v>53465</v>
      </c>
      <c r="Y204" s="22">
        <v>0</v>
      </c>
      <c r="Z204" s="22">
        <v>673246</v>
      </c>
      <c r="AA204" s="22">
        <v>0</v>
      </c>
      <c r="AB204" s="22">
        <v>0</v>
      </c>
      <c r="AC204" s="22">
        <v>0</v>
      </c>
      <c r="AD204" s="22">
        <v>726711</v>
      </c>
      <c r="AE204" s="22">
        <v>523702</v>
      </c>
      <c r="AF204" s="22">
        <v>2635406</v>
      </c>
      <c r="AG204" s="22">
        <v>0</v>
      </c>
      <c r="AH204" s="22">
        <v>7011</v>
      </c>
      <c r="AI204" s="22">
        <v>0</v>
      </c>
      <c r="AJ204" s="22">
        <v>2642417</v>
      </c>
      <c r="AK204" s="22">
        <v>3166119</v>
      </c>
    </row>
    <row r="205" spans="1:37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1364088</v>
      </c>
      <c r="F205" s="22">
        <v>41201</v>
      </c>
      <c r="G205" s="22">
        <v>9863</v>
      </c>
      <c r="H205" s="22">
        <v>0</v>
      </c>
      <c r="I205" s="22">
        <v>0</v>
      </c>
      <c r="J205" s="22">
        <v>0</v>
      </c>
      <c r="K205" s="22">
        <v>72505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1487657</v>
      </c>
      <c r="V205" s="22">
        <v>0</v>
      </c>
      <c r="W205" s="22">
        <v>0</v>
      </c>
      <c r="X205" s="22">
        <v>29380</v>
      </c>
      <c r="Y205" s="22">
        <v>20029</v>
      </c>
      <c r="Z205" s="22">
        <v>16300</v>
      </c>
      <c r="AA205" s="22">
        <v>442809</v>
      </c>
      <c r="AB205" s="22">
        <v>0</v>
      </c>
      <c r="AC205" s="22">
        <v>0</v>
      </c>
      <c r="AD205" s="22">
        <v>508518</v>
      </c>
      <c r="AE205" s="22">
        <v>979139</v>
      </c>
      <c r="AF205" s="22">
        <v>7798498</v>
      </c>
      <c r="AG205" s="22">
        <v>14420</v>
      </c>
      <c r="AH205" s="22">
        <v>0</v>
      </c>
      <c r="AI205" s="22">
        <v>0</v>
      </c>
      <c r="AJ205" s="22">
        <v>7812918</v>
      </c>
      <c r="AK205" s="22">
        <v>8792057</v>
      </c>
    </row>
    <row r="206" spans="1:37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862520</v>
      </c>
      <c r="F206" s="22">
        <v>38961</v>
      </c>
      <c r="G206" s="22">
        <v>5728</v>
      </c>
      <c r="H206" s="22">
        <v>0</v>
      </c>
      <c r="I206" s="22">
        <v>19883</v>
      </c>
      <c r="J206" s="22">
        <v>0</v>
      </c>
      <c r="K206" s="22">
        <v>65442</v>
      </c>
      <c r="L206" s="22">
        <v>0</v>
      </c>
      <c r="M206" s="22">
        <v>16345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1008879</v>
      </c>
      <c r="V206" s="22">
        <v>0</v>
      </c>
      <c r="W206" s="22">
        <v>0</v>
      </c>
      <c r="X206" s="22">
        <v>77049</v>
      </c>
      <c r="Y206" s="22">
        <v>27782</v>
      </c>
      <c r="Z206" s="22">
        <v>564723</v>
      </c>
      <c r="AA206" s="22">
        <v>141357</v>
      </c>
      <c r="AB206" s="22">
        <v>0</v>
      </c>
      <c r="AC206" s="22">
        <v>0</v>
      </c>
      <c r="AD206" s="22">
        <v>810911</v>
      </c>
      <c r="AE206" s="22">
        <v>197968</v>
      </c>
      <c r="AF206" s="22">
        <v>2904366</v>
      </c>
      <c r="AG206" s="22">
        <v>0</v>
      </c>
      <c r="AH206" s="22">
        <v>23070</v>
      </c>
      <c r="AI206" s="22">
        <v>0</v>
      </c>
      <c r="AJ206" s="22">
        <v>2927436</v>
      </c>
      <c r="AK206" s="22">
        <v>3125404</v>
      </c>
    </row>
    <row r="207" spans="1:37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1648214</v>
      </c>
      <c r="F207" s="22">
        <v>25258</v>
      </c>
      <c r="G207" s="22">
        <v>11328</v>
      </c>
      <c r="H207" s="22">
        <v>0</v>
      </c>
      <c r="I207" s="22">
        <v>67666</v>
      </c>
      <c r="J207" s="22">
        <v>6250</v>
      </c>
      <c r="K207" s="22">
        <v>27958</v>
      </c>
      <c r="L207" s="22">
        <v>0</v>
      </c>
      <c r="M207" s="22">
        <v>23406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1012</v>
      </c>
      <c r="U207" s="22">
        <v>1811092</v>
      </c>
      <c r="V207" s="22">
        <v>0</v>
      </c>
      <c r="W207" s="22">
        <v>0</v>
      </c>
      <c r="X207" s="22">
        <v>56716</v>
      </c>
      <c r="Y207" s="22">
        <v>2200</v>
      </c>
      <c r="Z207" s="22">
        <v>1060921</v>
      </c>
      <c r="AA207" s="22">
        <v>0</v>
      </c>
      <c r="AB207" s="22">
        <v>0</v>
      </c>
      <c r="AC207" s="22">
        <v>0</v>
      </c>
      <c r="AD207" s="22">
        <v>1119837</v>
      </c>
      <c r="AE207" s="22">
        <v>691255</v>
      </c>
      <c r="AF207" s="22">
        <v>3868307</v>
      </c>
      <c r="AG207" s="22">
        <v>0</v>
      </c>
      <c r="AH207" s="22">
        <v>0</v>
      </c>
      <c r="AI207" s="22">
        <v>0</v>
      </c>
      <c r="AJ207" s="22">
        <v>3868307</v>
      </c>
      <c r="AK207" s="22">
        <v>4559562</v>
      </c>
    </row>
    <row r="208" spans="1:37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267364</v>
      </c>
      <c r="F208" s="22">
        <v>90841</v>
      </c>
      <c r="G208" s="22">
        <v>46531</v>
      </c>
      <c r="H208" s="22">
        <v>0</v>
      </c>
      <c r="I208" s="22">
        <v>0</v>
      </c>
      <c r="J208" s="22">
        <v>0</v>
      </c>
      <c r="K208" s="22">
        <v>106988</v>
      </c>
      <c r="L208" s="22">
        <v>0</v>
      </c>
      <c r="M208" s="22">
        <v>5787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3838</v>
      </c>
      <c r="T208" s="22">
        <v>0</v>
      </c>
      <c r="U208" s="22">
        <v>521349</v>
      </c>
      <c r="V208" s="22">
        <v>196788</v>
      </c>
      <c r="W208" s="22">
        <v>0</v>
      </c>
      <c r="X208" s="22">
        <v>182490</v>
      </c>
      <c r="Y208" s="22">
        <v>4967</v>
      </c>
      <c r="Z208" s="22">
        <v>196308</v>
      </c>
      <c r="AA208" s="22">
        <v>463381</v>
      </c>
      <c r="AB208" s="22">
        <v>328</v>
      </c>
      <c r="AC208" s="22">
        <v>57377</v>
      </c>
      <c r="AD208" s="22">
        <v>1101639</v>
      </c>
      <c r="AE208" s="22">
        <v>-580290</v>
      </c>
      <c r="AF208" s="22">
        <v>9124729</v>
      </c>
      <c r="AG208" s="22">
        <v>0</v>
      </c>
      <c r="AH208" s="22">
        <v>1975</v>
      </c>
      <c r="AI208" s="22">
        <v>0</v>
      </c>
      <c r="AJ208" s="22">
        <v>9126704</v>
      </c>
      <c r="AK208" s="22">
        <v>8546414</v>
      </c>
    </row>
    <row r="209" spans="1:37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655099</v>
      </c>
      <c r="F209" s="22">
        <v>47984</v>
      </c>
      <c r="G209" s="22">
        <v>-1947</v>
      </c>
      <c r="H209" s="22">
        <v>-9334</v>
      </c>
      <c r="I209" s="22">
        <v>24183</v>
      </c>
      <c r="J209" s="22">
        <v>0</v>
      </c>
      <c r="K209" s="22">
        <v>25478</v>
      </c>
      <c r="L209" s="22">
        <v>0</v>
      </c>
      <c r="M209" s="22">
        <v>40300</v>
      </c>
      <c r="N209" s="22">
        <v>0</v>
      </c>
      <c r="O209" s="22">
        <v>0</v>
      </c>
      <c r="P209" s="22">
        <v>0</v>
      </c>
      <c r="Q209" s="22">
        <v>0</v>
      </c>
      <c r="R209" s="22">
        <v>191</v>
      </c>
      <c r="S209" s="22">
        <v>0</v>
      </c>
      <c r="T209" s="22">
        <v>0</v>
      </c>
      <c r="U209" s="22">
        <v>781954</v>
      </c>
      <c r="V209" s="22">
        <v>0</v>
      </c>
      <c r="W209" s="22">
        <v>0</v>
      </c>
      <c r="X209" s="22">
        <v>49016</v>
      </c>
      <c r="Y209" s="22">
        <v>29883</v>
      </c>
      <c r="Z209" s="22">
        <v>495854</v>
      </c>
      <c r="AA209" s="22">
        <v>129931</v>
      </c>
      <c r="AB209" s="22">
        <v>0</v>
      </c>
      <c r="AC209" s="22">
        <v>0</v>
      </c>
      <c r="AD209" s="22">
        <v>704684</v>
      </c>
      <c r="AE209" s="22">
        <v>77270</v>
      </c>
      <c r="AF209" s="22">
        <v>2858524</v>
      </c>
      <c r="AG209" s="22">
        <v>0</v>
      </c>
      <c r="AH209" s="22">
        <v>8204</v>
      </c>
      <c r="AI209" s="22">
        <v>0</v>
      </c>
      <c r="AJ209" s="22">
        <v>2866728</v>
      </c>
      <c r="AK209" s="22">
        <v>2943998</v>
      </c>
    </row>
    <row r="210" spans="1:37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414881</v>
      </c>
      <c r="F210" s="22">
        <v>42572</v>
      </c>
      <c r="G210" s="22">
        <v>9336</v>
      </c>
      <c r="H210" s="22">
        <v>0</v>
      </c>
      <c r="I210" s="22">
        <v>29624</v>
      </c>
      <c r="J210" s="22">
        <v>0</v>
      </c>
      <c r="K210" s="22">
        <v>22664</v>
      </c>
      <c r="L210" s="22">
        <v>0</v>
      </c>
      <c r="M210" s="22">
        <v>44676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106937</v>
      </c>
      <c r="U210" s="22">
        <v>670690</v>
      </c>
      <c r="V210" s="22">
        <v>0</v>
      </c>
      <c r="W210" s="22">
        <v>5668</v>
      </c>
      <c r="X210" s="22">
        <v>25979</v>
      </c>
      <c r="Y210" s="22">
        <v>0</v>
      </c>
      <c r="Z210" s="22">
        <v>25212</v>
      </c>
      <c r="AA210" s="22">
        <v>0</v>
      </c>
      <c r="AB210" s="22">
        <v>17437</v>
      </c>
      <c r="AC210" s="22">
        <v>95843</v>
      </c>
      <c r="AD210" s="22">
        <v>170139</v>
      </c>
      <c r="AE210" s="22">
        <v>500551</v>
      </c>
      <c r="AF210" s="22">
        <v>2604865</v>
      </c>
      <c r="AG210" s="22">
        <v>0</v>
      </c>
      <c r="AH210" s="22">
        <v>16290</v>
      </c>
      <c r="AI210" s="22">
        <v>0</v>
      </c>
      <c r="AJ210" s="22">
        <v>2621155</v>
      </c>
      <c r="AK210" s="22">
        <v>3121706</v>
      </c>
    </row>
    <row r="211" spans="1:37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870753</v>
      </c>
      <c r="F211" s="22">
        <v>4549</v>
      </c>
      <c r="G211" s="22">
        <v>2206</v>
      </c>
      <c r="H211" s="22">
        <v>0</v>
      </c>
      <c r="I211" s="22">
        <v>78127</v>
      </c>
      <c r="J211" s="22">
        <v>13970</v>
      </c>
      <c r="K211" s="22">
        <v>13851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983456</v>
      </c>
      <c r="V211" s="22">
        <v>0</v>
      </c>
      <c r="W211" s="22">
        <v>0</v>
      </c>
      <c r="X211" s="22">
        <v>18721</v>
      </c>
      <c r="Y211" s="22">
        <v>19354</v>
      </c>
      <c r="Z211" s="22">
        <v>630433</v>
      </c>
      <c r="AA211" s="22">
        <v>13677</v>
      </c>
      <c r="AB211" s="22">
        <v>0</v>
      </c>
      <c r="AC211" s="22">
        <v>0</v>
      </c>
      <c r="AD211" s="22">
        <v>682185</v>
      </c>
      <c r="AE211" s="22">
        <v>301271</v>
      </c>
      <c r="AF211" s="22">
        <v>5129197</v>
      </c>
      <c r="AG211" s="22">
        <v>0</v>
      </c>
      <c r="AH211" s="22">
        <v>2562</v>
      </c>
      <c r="AI211" s="22">
        <v>0</v>
      </c>
      <c r="AJ211" s="22">
        <v>5131759</v>
      </c>
      <c r="AK211" s="22">
        <v>5433030</v>
      </c>
    </row>
    <row r="212" spans="1:37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5538696</v>
      </c>
      <c r="F212" s="22">
        <v>33591</v>
      </c>
      <c r="G212" s="22">
        <v>6921</v>
      </c>
      <c r="H212" s="22">
        <v>0</v>
      </c>
      <c r="I212" s="22">
        <v>190251</v>
      </c>
      <c r="J212" s="22">
        <v>494913</v>
      </c>
      <c r="K212" s="22">
        <v>263187</v>
      </c>
      <c r="L212" s="22">
        <v>0</v>
      </c>
      <c r="M212" s="22">
        <v>1</v>
      </c>
      <c r="N212" s="22">
        <v>0</v>
      </c>
      <c r="O212" s="22">
        <v>0</v>
      </c>
      <c r="P212" s="22">
        <v>0</v>
      </c>
      <c r="Q212" s="22">
        <v>0</v>
      </c>
      <c r="R212" s="22">
        <v>32851</v>
      </c>
      <c r="S212" s="22">
        <v>0</v>
      </c>
      <c r="T212" s="22">
        <v>0</v>
      </c>
      <c r="U212" s="22">
        <v>6560411</v>
      </c>
      <c r="V212" s="22">
        <v>0</v>
      </c>
      <c r="W212" s="22">
        <v>0</v>
      </c>
      <c r="X212" s="22">
        <v>436921</v>
      </c>
      <c r="Y212" s="22">
        <v>0</v>
      </c>
      <c r="Z212" s="22">
        <v>2403340</v>
      </c>
      <c r="AA212" s="22">
        <v>3860318</v>
      </c>
      <c r="AB212" s="22">
        <v>0</v>
      </c>
      <c r="AC212" s="22">
        <v>0</v>
      </c>
      <c r="AD212" s="22">
        <v>6700579</v>
      </c>
      <c r="AE212" s="22">
        <v>-140168</v>
      </c>
      <c r="AF212" s="22">
        <v>11224455</v>
      </c>
      <c r="AG212" s="22">
        <v>32980</v>
      </c>
      <c r="AH212" s="22">
        <v>20152</v>
      </c>
      <c r="AI212" s="22">
        <v>0</v>
      </c>
      <c r="AJ212" s="22">
        <v>11277587</v>
      </c>
      <c r="AK212" s="22">
        <v>11137419</v>
      </c>
    </row>
    <row r="213" spans="1:37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1289458</v>
      </c>
      <c r="F213" s="22">
        <v>60886</v>
      </c>
      <c r="G213" s="22">
        <v>42207</v>
      </c>
      <c r="H213" s="22">
        <v>-6000</v>
      </c>
      <c r="I213" s="22">
        <v>80927</v>
      </c>
      <c r="J213" s="22">
        <v>0</v>
      </c>
      <c r="K213" s="22">
        <v>50904</v>
      </c>
      <c r="L213" s="22">
        <v>0</v>
      </c>
      <c r="M213" s="22">
        <v>31289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1549671</v>
      </c>
      <c r="V213" s="22">
        <v>0</v>
      </c>
      <c r="W213" s="22">
        <v>0</v>
      </c>
      <c r="X213" s="22">
        <v>42501</v>
      </c>
      <c r="Y213" s="22">
        <v>5925</v>
      </c>
      <c r="Z213" s="22">
        <v>338327</v>
      </c>
      <c r="AA213" s="22">
        <v>14767</v>
      </c>
      <c r="AB213" s="22">
        <v>0</v>
      </c>
      <c r="AC213" s="22">
        <v>0</v>
      </c>
      <c r="AD213" s="22">
        <v>401520</v>
      </c>
      <c r="AE213" s="22">
        <v>1148151</v>
      </c>
      <c r="AF213" s="22">
        <v>4977950</v>
      </c>
      <c r="AG213" s="22">
        <v>0</v>
      </c>
      <c r="AH213" s="22">
        <v>7946</v>
      </c>
      <c r="AI213" s="22">
        <v>0</v>
      </c>
      <c r="AJ213" s="22">
        <v>4985896</v>
      </c>
      <c r="AK213" s="22">
        <v>6134047</v>
      </c>
    </row>
    <row r="214" spans="1:37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343915</v>
      </c>
      <c r="F214" s="22">
        <v>22036</v>
      </c>
      <c r="G214" s="22">
        <v>2330</v>
      </c>
      <c r="H214" s="22">
        <v>0</v>
      </c>
      <c r="I214" s="22">
        <v>5778</v>
      </c>
      <c r="J214" s="22">
        <v>0</v>
      </c>
      <c r="K214" s="22">
        <v>23238</v>
      </c>
      <c r="L214" s="22">
        <v>0</v>
      </c>
      <c r="M214" s="22">
        <v>341842</v>
      </c>
      <c r="N214" s="22">
        <v>0</v>
      </c>
      <c r="O214" s="22">
        <v>0</v>
      </c>
      <c r="P214" s="22">
        <v>0</v>
      </c>
      <c r="Q214" s="22">
        <v>0</v>
      </c>
      <c r="R214" s="22">
        <v>10</v>
      </c>
      <c r="S214" s="22">
        <v>1642</v>
      </c>
      <c r="T214" s="22">
        <v>0</v>
      </c>
      <c r="U214" s="22">
        <v>740791</v>
      </c>
      <c r="V214" s="22">
        <v>0</v>
      </c>
      <c r="W214" s="22">
        <v>2766</v>
      </c>
      <c r="X214" s="22">
        <v>37673</v>
      </c>
      <c r="Y214" s="22">
        <v>405</v>
      </c>
      <c r="Z214" s="22">
        <v>266907</v>
      </c>
      <c r="AA214" s="22">
        <v>111862</v>
      </c>
      <c r="AB214" s="22">
        <v>0</v>
      </c>
      <c r="AC214" s="22">
        <v>0</v>
      </c>
      <c r="AD214" s="22">
        <v>419613</v>
      </c>
      <c r="AE214" s="22">
        <v>321178</v>
      </c>
      <c r="AF214" s="22">
        <v>1892226</v>
      </c>
      <c r="AG214" s="22">
        <v>0</v>
      </c>
      <c r="AH214" s="22">
        <v>18543</v>
      </c>
      <c r="AI214" s="22">
        <v>0</v>
      </c>
      <c r="AJ214" s="22">
        <v>1910769</v>
      </c>
      <c r="AK214" s="22">
        <v>2231947</v>
      </c>
    </row>
    <row r="215" spans="1:37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1325159</v>
      </c>
      <c r="F215" s="22">
        <v>35935</v>
      </c>
      <c r="G215" s="22">
        <v>17202</v>
      </c>
      <c r="H215" s="22">
        <v>0</v>
      </c>
      <c r="I215" s="22">
        <v>0</v>
      </c>
      <c r="J215" s="22">
        <v>0</v>
      </c>
      <c r="K215" s="22">
        <v>72100</v>
      </c>
      <c r="L215" s="22">
        <v>0</v>
      </c>
      <c r="M215" s="22">
        <v>198252</v>
      </c>
      <c r="N215" s="22">
        <v>0</v>
      </c>
      <c r="O215" s="22">
        <v>0</v>
      </c>
      <c r="P215" s="22">
        <v>0</v>
      </c>
      <c r="Q215" s="22">
        <v>0</v>
      </c>
      <c r="R215" s="22">
        <v>132316</v>
      </c>
      <c r="S215" s="22">
        <v>0</v>
      </c>
      <c r="T215" s="22">
        <v>5178</v>
      </c>
      <c r="U215" s="22">
        <v>1786142</v>
      </c>
      <c r="V215" s="22">
        <v>0</v>
      </c>
      <c r="W215" s="22">
        <v>0</v>
      </c>
      <c r="X215" s="22">
        <v>42772</v>
      </c>
      <c r="Y215" s="22">
        <v>3265</v>
      </c>
      <c r="Z215" s="22">
        <v>830449</v>
      </c>
      <c r="AA215" s="22">
        <v>628236</v>
      </c>
      <c r="AB215" s="22">
        <v>0</v>
      </c>
      <c r="AC215" s="22">
        <v>0</v>
      </c>
      <c r="AD215" s="22">
        <v>1504722</v>
      </c>
      <c r="AE215" s="22">
        <v>281420</v>
      </c>
      <c r="AF215" s="22">
        <v>4234900</v>
      </c>
      <c r="AG215" s="22">
        <v>0</v>
      </c>
      <c r="AH215" s="22">
        <v>0</v>
      </c>
      <c r="AI215" s="22">
        <v>0</v>
      </c>
      <c r="AJ215" s="22">
        <v>4234900</v>
      </c>
      <c r="AK215" s="22">
        <v>4516320</v>
      </c>
    </row>
    <row r="216" spans="1:37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934147</v>
      </c>
      <c r="F216" s="22">
        <v>64474</v>
      </c>
      <c r="G216" s="22">
        <v>30227</v>
      </c>
      <c r="H216" s="22">
        <v>0</v>
      </c>
      <c r="I216" s="22">
        <v>15022</v>
      </c>
      <c r="J216" s="22">
        <v>0</v>
      </c>
      <c r="K216" s="22">
        <v>26176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1070046</v>
      </c>
      <c r="V216" s="22">
        <v>0</v>
      </c>
      <c r="W216" s="22">
        <v>0</v>
      </c>
      <c r="X216" s="22">
        <v>15487</v>
      </c>
      <c r="Y216" s="22">
        <v>11434</v>
      </c>
      <c r="Z216" s="22">
        <v>821655</v>
      </c>
      <c r="AA216" s="22">
        <v>9350</v>
      </c>
      <c r="AB216" s="22">
        <v>0</v>
      </c>
      <c r="AC216" s="22">
        <v>0</v>
      </c>
      <c r="AD216" s="22">
        <v>857926</v>
      </c>
      <c r="AE216" s="22">
        <v>212120</v>
      </c>
      <c r="AF216" s="22">
        <v>2338079</v>
      </c>
      <c r="AG216" s="22">
        <v>0</v>
      </c>
      <c r="AH216" s="22">
        <v>7002</v>
      </c>
      <c r="AI216" s="22">
        <v>0</v>
      </c>
      <c r="AJ216" s="22">
        <v>2345081</v>
      </c>
      <c r="AK216" s="22">
        <v>2557201</v>
      </c>
    </row>
    <row r="217" spans="1:37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1776610</v>
      </c>
      <c r="F217" s="22">
        <v>101244</v>
      </c>
      <c r="G217" s="22">
        <v>134884</v>
      </c>
      <c r="H217" s="22">
        <v>-11323</v>
      </c>
      <c r="I217" s="22">
        <v>0</v>
      </c>
      <c r="J217" s="22">
        <v>0</v>
      </c>
      <c r="K217" s="22">
        <v>220961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2222376</v>
      </c>
      <c r="V217" s="22">
        <v>0</v>
      </c>
      <c r="W217" s="22">
        <v>0</v>
      </c>
      <c r="X217" s="22">
        <v>175289</v>
      </c>
      <c r="Y217" s="22">
        <v>0</v>
      </c>
      <c r="Z217" s="22">
        <v>1058448</v>
      </c>
      <c r="AA217" s="22">
        <v>0</v>
      </c>
      <c r="AB217" s="22">
        <v>0</v>
      </c>
      <c r="AC217" s="22">
        <v>0</v>
      </c>
      <c r="AD217" s="22">
        <v>1233737</v>
      </c>
      <c r="AE217" s="22">
        <v>988639</v>
      </c>
      <c r="AF217" s="22">
        <v>8008241</v>
      </c>
      <c r="AG217" s="22">
        <v>0</v>
      </c>
      <c r="AH217" s="22">
        <v>9054</v>
      </c>
      <c r="AI217" s="22">
        <v>0</v>
      </c>
      <c r="AJ217" s="22">
        <v>8017295</v>
      </c>
      <c r="AK217" s="22">
        <v>9005934</v>
      </c>
    </row>
    <row r="218" spans="1:37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254222</v>
      </c>
      <c r="F218" s="22">
        <v>48539</v>
      </c>
      <c r="G218" s="22">
        <v>30150</v>
      </c>
      <c r="H218" s="22">
        <v>0</v>
      </c>
      <c r="I218" s="22">
        <v>0</v>
      </c>
      <c r="J218" s="22">
        <v>0</v>
      </c>
      <c r="K218" s="22">
        <v>102224</v>
      </c>
      <c r="L218" s="22">
        <v>0</v>
      </c>
      <c r="M218" s="22">
        <v>23084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458219</v>
      </c>
      <c r="V218" s="22">
        <v>0</v>
      </c>
      <c r="W218" s="22">
        <v>176829</v>
      </c>
      <c r="X218" s="22">
        <v>0</v>
      </c>
      <c r="Y218" s="22">
        <v>0</v>
      </c>
      <c r="Z218" s="22">
        <v>255556</v>
      </c>
      <c r="AA218" s="22">
        <v>0</v>
      </c>
      <c r="AB218" s="22">
        <v>0</v>
      </c>
      <c r="AC218" s="22">
        <v>0</v>
      </c>
      <c r="AD218" s="22">
        <v>432385</v>
      </c>
      <c r="AE218" s="22">
        <v>25834</v>
      </c>
      <c r="AF218" s="22">
        <v>4907732</v>
      </c>
      <c r="AG218" s="22">
        <v>0</v>
      </c>
      <c r="AH218" s="22">
        <v>2762</v>
      </c>
      <c r="AI218" s="22">
        <v>0</v>
      </c>
      <c r="AJ218" s="22">
        <v>4910494</v>
      </c>
      <c r="AK218" s="22">
        <v>4936328</v>
      </c>
    </row>
    <row r="219" spans="1:37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1503735</v>
      </c>
      <c r="F219" s="22">
        <v>35531</v>
      </c>
      <c r="G219" s="22">
        <v>55444</v>
      </c>
      <c r="H219" s="22">
        <v>-39665</v>
      </c>
      <c r="I219" s="22">
        <v>112</v>
      </c>
      <c r="J219" s="22">
        <v>199909</v>
      </c>
      <c r="K219" s="22">
        <v>51892</v>
      </c>
      <c r="L219" s="22">
        <v>0</v>
      </c>
      <c r="M219" s="22">
        <v>22023</v>
      </c>
      <c r="N219" s="22">
        <v>7531</v>
      </c>
      <c r="O219" s="22">
        <v>0</v>
      </c>
      <c r="P219" s="22">
        <v>0</v>
      </c>
      <c r="Q219" s="22">
        <v>0</v>
      </c>
      <c r="R219" s="22">
        <v>100000</v>
      </c>
      <c r="S219" s="22">
        <v>0</v>
      </c>
      <c r="T219" s="22">
        <v>6884</v>
      </c>
      <c r="U219" s="22">
        <v>1943396</v>
      </c>
      <c r="V219" s="22">
        <v>0</v>
      </c>
      <c r="W219" s="22">
        <v>0</v>
      </c>
      <c r="X219" s="22">
        <v>42962</v>
      </c>
      <c r="Y219" s="22">
        <v>2300</v>
      </c>
      <c r="Z219" s="22">
        <v>333667</v>
      </c>
      <c r="AA219" s="22">
        <v>102684</v>
      </c>
      <c r="AB219" s="22">
        <v>0</v>
      </c>
      <c r="AC219" s="22">
        <v>0</v>
      </c>
      <c r="AD219" s="22">
        <v>481613</v>
      </c>
      <c r="AE219" s="22">
        <v>1461783</v>
      </c>
      <c r="AF219" s="22">
        <v>3663883</v>
      </c>
      <c r="AG219" s="22">
        <v>0</v>
      </c>
      <c r="AH219" s="22">
        <v>0</v>
      </c>
      <c r="AI219" s="22">
        <v>0</v>
      </c>
      <c r="AJ219" s="22">
        <v>3663883</v>
      </c>
      <c r="AK219" s="22">
        <v>5125666</v>
      </c>
    </row>
    <row r="220" spans="1:37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1020138</v>
      </c>
      <c r="F220" s="22">
        <v>42287</v>
      </c>
      <c r="G220" s="22">
        <v>42851</v>
      </c>
      <c r="H220" s="22">
        <v>0</v>
      </c>
      <c r="I220" s="22">
        <v>42847</v>
      </c>
      <c r="J220" s="22">
        <v>0</v>
      </c>
      <c r="K220" s="22">
        <v>53809</v>
      </c>
      <c r="L220" s="22">
        <v>0</v>
      </c>
      <c r="M220" s="22">
        <v>0</v>
      </c>
      <c r="N220" s="22">
        <v>0</v>
      </c>
      <c r="O220" s="22">
        <v>0</v>
      </c>
      <c r="P220" s="22">
        <v>10</v>
      </c>
      <c r="Q220" s="22">
        <v>0</v>
      </c>
      <c r="R220" s="22">
        <v>0</v>
      </c>
      <c r="S220" s="22">
        <v>0</v>
      </c>
      <c r="T220" s="22">
        <v>0</v>
      </c>
      <c r="U220" s="22">
        <v>1201942</v>
      </c>
      <c r="V220" s="22">
        <v>0</v>
      </c>
      <c r="W220" s="22">
        <v>0</v>
      </c>
      <c r="X220" s="22">
        <v>45733</v>
      </c>
      <c r="Y220" s="22">
        <v>40429</v>
      </c>
      <c r="Z220" s="22">
        <v>740</v>
      </c>
      <c r="AA220" s="22">
        <v>609993</v>
      </c>
      <c r="AB220" s="22">
        <v>0</v>
      </c>
      <c r="AC220" s="22">
        <v>0</v>
      </c>
      <c r="AD220" s="22">
        <v>696895</v>
      </c>
      <c r="AE220" s="22">
        <v>505047</v>
      </c>
      <c r="AF220" s="22">
        <v>3750916</v>
      </c>
      <c r="AG220" s="22">
        <v>0</v>
      </c>
      <c r="AH220" s="22">
        <v>33444</v>
      </c>
      <c r="AI220" s="22">
        <v>0</v>
      </c>
      <c r="AJ220" s="22">
        <v>3784360</v>
      </c>
      <c r="AK220" s="22">
        <v>4289407</v>
      </c>
    </row>
    <row r="221" spans="1:37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993507</v>
      </c>
      <c r="F221" s="22">
        <v>72831</v>
      </c>
      <c r="G221" s="22">
        <v>16722</v>
      </c>
      <c r="H221" s="22">
        <v>0</v>
      </c>
      <c r="I221" s="22">
        <v>0</v>
      </c>
      <c r="J221" s="22">
        <v>0</v>
      </c>
      <c r="K221" s="22">
        <v>116667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727</v>
      </c>
      <c r="S221" s="22">
        <v>0</v>
      </c>
      <c r="T221" s="22">
        <v>0</v>
      </c>
      <c r="U221" s="22">
        <v>1200454</v>
      </c>
      <c r="V221" s="22">
        <v>0</v>
      </c>
      <c r="W221" s="22">
        <v>0</v>
      </c>
      <c r="X221" s="22">
        <v>72187</v>
      </c>
      <c r="Y221" s="22">
        <v>0</v>
      </c>
      <c r="Z221" s="22">
        <v>167239</v>
      </c>
      <c r="AA221" s="22">
        <v>105331</v>
      </c>
      <c r="AB221" s="22">
        <v>87786</v>
      </c>
      <c r="AC221" s="22">
        <v>0</v>
      </c>
      <c r="AD221" s="22">
        <v>432543</v>
      </c>
      <c r="AE221" s="22">
        <v>767911</v>
      </c>
      <c r="AF221" s="22">
        <v>4996336</v>
      </c>
      <c r="AG221" s="22">
        <v>0</v>
      </c>
      <c r="AH221" s="22">
        <v>0</v>
      </c>
      <c r="AI221" s="22">
        <v>0</v>
      </c>
      <c r="AJ221" s="22">
        <v>4996336</v>
      </c>
      <c r="AK221" s="22">
        <v>5764247</v>
      </c>
    </row>
    <row r="222" spans="1:37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1340462</v>
      </c>
      <c r="F222" s="22">
        <v>36670</v>
      </c>
      <c r="G222" s="22">
        <v>35975</v>
      </c>
      <c r="H222" s="22">
        <v>0</v>
      </c>
      <c r="I222" s="22">
        <v>100000</v>
      </c>
      <c r="J222" s="22">
        <v>0</v>
      </c>
      <c r="K222" s="22">
        <v>97261</v>
      </c>
      <c r="L222" s="22">
        <v>0</v>
      </c>
      <c r="M222" s="22">
        <v>32041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1642409</v>
      </c>
      <c r="V222" s="22">
        <v>0</v>
      </c>
      <c r="W222" s="22">
        <v>4904</v>
      </c>
      <c r="X222" s="22">
        <v>30016</v>
      </c>
      <c r="Y222" s="22">
        <v>6322</v>
      </c>
      <c r="Z222" s="22">
        <v>1120748</v>
      </c>
      <c r="AA222" s="22">
        <v>0</v>
      </c>
      <c r="AB222" s="22">
        <v>9977</v>
      </c>
      <c r="AC222" s="22">
        <v>0</v>
      </c>
      <c r="AD222" s="22">
        <v>1171967</v>
      </c>
      <c r="AE222" s="22">
        <v>470442</v>
      </c>
      <c r="AF222" s="22">
        <v>2745405</v>
      </c>
      <c r="AG222" s="22">
        <v>0</v>
      </c>
      <c r="AH222" s="22">
        <v>6138</v>
      </c>
      <c r="AI222" s="22">
        <v>0</v>
      </c>
      <c r="AJ222" s="22">
        <v>2751543</v>
      </c>
      <c r="AK222" s="22">
        <v>3221985</v>
      </c>
    </row>
    <row r="223" spans="1:37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662145</v>
      </c>
      <c r="F223" s="22">
        <v>79254</v>
      </c>
      <c r="G223" s="22">
        <v>25640</v>
      </c>
      <c r="H223" s="22">
        <v>0</v>
      </c>
      <c r="I223" s="22">
        <v>35033</v>
      </c>
      <c r="J223" s="22">
        <v>0</v>
      </c>
      <c r="K223" s="22">
        <v>87236</v>
      </c>
      <c r="L223" s="22">
        <v>0</v>
      </c>
      <c r="M223" s="22">
        <v>238325</v>
      </c>
      <c r="N223" s="22">
        <v>0</v>
      </c>
      <c r="O223" s="22">
        <v>0</v>
      </c>
      <c r="P223" s="22">
        <v>0</v>
      </c>
      <c r="Q223" s="22">
        <v>0</v>
      </c>
      <c r="R223" s="22">
        <v>199388</v>
      </c>
      <c r="S223" s="22">
        <v>0</v>
      </c>
      <c r="T223" s="22">
        <v>183488</v>
      </c>
      <c r="U223" s="22">
        <v>1510509</v>
      </c>
      <c r="V223" s="22">
        <v>0</v>
      </c>
      <c r="W223" s="22">
        <v>0</v>
      </c>
      <c r="X223" s="22">
        <v>147860</v>
      </c>
      <c r="Y223" s="22">
        <v>0</v>
      </c>
      <c r="Z223" s="22">
        <v>356712</v>
      </c>
      <c r="AA223" s="22">
        <v>2044327</v>
      </c>
      <c r="AB223" s="22">
        <v>0</v>
      </c>
      <c r="AC223" s="22">
        <v>182688</v>
      </c>
      <c r="AD223" s="22">
        <v>2731587</v>
      </c>
      <c r="AE223" s="22">
        <v>-1221078</v>
      </c>
      <c r="AF223" s="22">
        <v>11302432</v>
      </c>
      <c r="AG223" s="22">
        <v>0</v>
      </c>
      <c r="AH223" s="22">
        <v>0</v>
      </c>
      <c r="AI223" s="22">
        <v>0</v>
      </c>
      <c r="AJ223" s="22">
        <v>11302432</v>
      </c>
      <c r="AK223" s="22">
        <v>10081354</v>
      </c>
    </row>
    <row r="224" spans="1:37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980691</v>
      </c>
      <c r="F224" s="22">
        <v>32294</v>
      </c>
      <c r="G224" s="22">
        <v>32835</v>
      </c>
      <c r="H224" s="22">
        <v>0</v>
      </c>
      <c r="I224" s="22">
        <v>19288</v>
      </c>
      <c r="J224" s="22">
        <v>0</v>
      </c>
      <c r="K224" s="22">
        <v>12014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30000</v>
      </c>
      <c r="S224" s="22">
        <v>0</v>
      </c>
      <c r="T224" s="22">
        <v>0</v>
      </c>
      <c r="U224" s="22">
        <v>1107122</v>
      </c>
      <c r="V224" s="22">
        <v>0</v>
      </c>
      <c r="W224" s="22">
        <v>16584</v>
      </c>
      <c r="X224" s="22">
        <v>119814</v>
      </c>
      <c r="Y224" s="22">
        <v>0</v>
      </c>
      <c r="Z224" s="22">
        <v>174263</v>
      </c>
      <c r="AA224" s="22">
        <v>0</v>
      </c>
      <c r="AB224" s="22">
        <v>0</v>
      </c>
      <c r="AC224" s="22">
        <v>0</v>
      </c>
      <c r="AD224" s="22">
        <v>310661</v>
      </c>
      <c r="AE224" s="22">
        <v>796461</v>
      </c>
      <c r="AF224" s="22">
        <v>7227674</v>
      </c>
      <c r="AG224" s="22">
        <v>7667</v>
      </c>
      <c r="AH224" s="22">
        <v>0</v>
      </c>
      <c r="AI224" s="22">
        <v>0</v>
      </c>
      <c r="AJ224" s="22">
        <v>7235341</v>
      </c>
      <c r="AK224" s="22">
        <v>8031802</v>
      </c>
    </row>
    <row r="225" spans="1:37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684831</v>
      </c>
      <c r="F225" s="22">
        <v>13298</v>
      </c>
      <c r="G225" s="22">
        <v>2609</v>
      </c>
      <c r="H225" s="22">
        <v>0</v>
      </c>
      <c r="I225" s="22">
        <v>36477</v>
      </c>
      <c r="J225" s="22">
        <v>1008000</v>
      </c>
      <c r="K225" s="22">
        <v>42989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10</v>
      </c>
      <c r="S225" s="22">
        <v>0</v>
      </c>
      <c r="T225" s="22">
        <v>0</v>
      </c>
      <c r="U225" s="22">
        <v>1788214</v>
      </c>
      <c r="V225" s="22">
        <v>0</v>
      </c>
      <c r="W225" s="22">
        <v>0</v>
      </c>
      <c r="X225" s="22">
        <v>54798</v>
      </c>
      <c r="Y225" s="22">
        <v>0</v>
      </c>
      <c r="Z225" s="22">
        <v>44626</v>
      </c>
      <c r="AA225" s="22">
        <v>0</v>
      </c>
      <c r="AB225" s="22">
        <v>0</v>
      </c>
      <c r="AC225" s="22">
        <v>0</v>
      </c>
      <c r="AD225" s="22">
        <v>99424</v>
      </c>
      <c r="AE225" s="22">
        <v>1688790</v>
      </c>
      <c r="AF225" s="22">
        <v>2572804</v>
      </c>
      <c r="AG225" s="22">
        <v>0</v>
      </c>
      <c r="AH225" s="22">
        <v>0</v>
      </c>
      <c r="AI225" s="22">
        <v>0</v>
      </c>
      <c r="AJ225" s="22">
        <v>2572804</v>
      </c>
      <c r="AK225" s="22">
        <v>4261594</v>
      </c>
    </row>
    <row r="226" spans="1:37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1332433</v>
      </c>
      <c r="F226" s="22">
        <v>46062</v>
      </c>
      <c r="G226" s="22">
        <v>25139</v>
      </c>
      <c r="H226" s="22">
        <v>-2500</v>
      </c>
      <c r="I226" s="22">
        <v>230780</v>
      </c>
      <c r="J226" s="22">
        <v>0</v>
      </c>
      <c r="K226" s="22">
        <v>25071</v>
      </c>
      <c r="L226" s="22">
        <v>0</v>
      </c>
      <c r="M226" s="22">
        <v>24398</v>
      </c>
      <c r="N226" s="22">
        <v>0</v>
      </c>
      <c r="O226" s="22">
        <v>0</v>
      </c>
      <c r="P226" s="22">
        <v>0</v>
      </c>
      <c r="Q226" s="22">
        <v>0</v>
      </c>
      <c r="R226" s="22">
        <v>11543</v>
      </c>
      <c r="S226" s="22">
        <v>0</v>
      </c>
      <c r="T226" s="22">
        <v>0</v>
      </c>
      <c r="U226" s="22">
        <v>1692926</v>
      </c>
      <c r="V226" s="22">
        <v>0</v>
      </c>
      <c r="W226" s="22">
        <v>0</v>
      </c>
      <c r="X226" s="22">
        <v>70871</v>
      </c>
      <c r="Y226" s="22">
        <v>26640</v>
      </c>
      <c r="Z226" s="22">
        <v>0</v>
      </c>
      <c r="AA226" s="22">
        <v>34376</v>
      </c>
      <c r="AB226" s="22">
        <v>0</v>
      </c>
      <c r="AC226" s="22">
        <v>0</v>
      </c>
      <c r="AD226" s="22">
        <v>131887</v>
      </c>
      <c r="AE226" s="22">
        <v>1561039</v>
      </c>
      <c r="AF226" s="22">
        <v>4240688</v>
      </c>
      <c r="AG226" s="22">
        <v>0</v>
      </c>
      <c r="AH226" s="22">
        <v>9479</v>
      </c>
      <c r="AI226" s="22">
        <v>0</v>
      </c>
      <c r="AJ226" s="22">
        <v>4250167</v>
      </c>
      <c r="AK226" s="22">
        <v>5811206</v>
      </c>
    </row>
    <row r="227" spans="1:37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380236</v>
      </c>
      <c r="F227" s="22">
        <v>10526</v>
      </c>
      <c r="G227" s="22">
        <v>5395</v>
      </c>
      <c r="H227" s="22">
        <v>0</v>
      </c>
      <c r="I227" s="22">
        <v>81483</v>
      </c>
      <c r="J227" s="22">
        <v>0</v>
      </c>
      <c r="K227" s="22">
        <v>2929</v>
      </c>
      <c r="L227" s="22">
        <v>0</v>
      </c>
      <c r="M227" s="22">
        <v>1195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1489</v>
      </c>
      <c r="U227" s="22">
        <v>483253</v>
      </c>
      <c r="V227" s="22">
        <v>0</v>
      </c>
      <c r="W227" s="22">
        <v>0</v>
      </c>
      <c r="X227" s="22">
        <v>24340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24340</v>
      </c>
      <c r="AE227" s="22">
        <v>458913</v>
      </c>
      <c r="AF227" s="22">
        <v>3210247</v>
      </c>
      <c r="AG227" s="22">
        <v>0</v>
      </c>
      <c r="AH227" s="22">
        <v>0</v>
      </c>
      <c r="AI227" s="22">
        <v>0</v>
      </c>
      <c r="AJ227" s="22">
        <v>3210247</v>
      </c>
      <c r="AK227" s="22">
        <v>3669160</v>
      </c>
    </row>
    <row r="228" spans="1:37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332891</v>
      </c>
      <c r="F228" s="22">
        <v>8739</v>
      </c>
      <c r="G228" s="22">
        <v>82425</v>
      </c>
      <c r="H228" s="22">
        <v>-74904</v>
      </c>
      <c r="I228" s="22">
        <v>524198</v>
      </c>
      <c r="J228" s="22">
        <v>0</v>
      </c>
      <c r="K228" s="22">
        <v>9457</v>
      </c>
      <c r="L228" s="22">
        <v>0</v>
      </c>
      <c r="M228" s="22">
        <v>3631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10</v>
      </c>
      <c r="T228" s="22">
        <v>1285</v>
      </c>
      <c r="U228" s="22">
        <v>887732</v>
      </c>
      <c r="V228" s="22">
        <v>0</v>
      </c>
      <c r="W228" s="22">
        <v>0</v>
      </c>
      <c r="X228" s="22">
        <v>77968</v>
      </c>
      <c r="Y228" s="22">
        <v>1000</v>
      </c>
      <c r="Z228" s="22">
        <v>825193</v>
      </c>
      <c r="AA228" s="22">
        <v>0</v>
      </c>
      <c r="AB228" s="22">
        <v>0</v>
      </c>
      <c r="AC228" s="22">
        <v>0</v>
      </c>
      <c r="AD228" s="22">
        <v>904161</v>
      </c>
      <c r="AE228" s="22">
        <v>-16429</v>
      </c>
      <c r="AF228" s="22">
        <v>3558122</v>
      </c>
      <c r="AG228" s="22">
        <v>0</v>
      </c>
      <c r="AH228" s="22">
        <v>46664</v>
      </c>
      <c r="AI228" s="22">
        <v>0</v>
      </c>
      <c r="AJ228" s="22">
        <v>3604786</v>
      </c>
      <c r="AK228" s="22">
        <v>3588357</v>
      </c>
    </row>
    <row r="229" spans="1:37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1400009</v>
      </c>
      <c r="F229" s="22">
        <v>52581</v>
      </c>
      <c r="G229" s="22">
        <v>47963</v>
      </c>
      <c r="H229" s="22">
        <v>0</v>
      </c>
      <c r="I229" s="22">
        <v>36993</v>
      </c>
      <c r="J229" s="22">
        <v>0</v>
      </c>
      <c r="K229" s="22">
        <v>52945</v>
      </c>
      <c r="L229" s="22">
        <v>0</v>
      </c>
      <c r="M229" s="22">
        <v>55436</v>
      </c>
      <c r="N229" s="22">
        <v>0</v>
      </c>
      <c r="O229" s="22">
        <v>0</v>
      </c>
      <c r="P229" s="22">
        <v>10</v>
      </c>
      <c r="Q229" s="22">
        <v>0</v>
      </c>
      <c r="R229" s="22">
        <v>1651</v>
      </c>
      <c r="S229" s="22">
        <v>703</v>
      </c>
      <c r="T229" s="22">
        <v>40371</v>
      </c>
      <c r="U229" s="22">
        <v>1688662</v>
      </c>
      <c r="V229" s="22">
        <v>0</v>
      </c>
      <c r="W229" s="22">
        <v>0</v>
      </c>
      <c r="X229" s="22">
        <v>58390</v>
      </c>
      <c r="Y229" s="22">
        <v>0</v>
      </c>
      <c r="Z229" s="22">
        <v>631205</v>
      </c>
      <c r="AA229" s="22">
        <v>0</v>
      </c>
      <c r="AB229" s="22">
        <v>408</v>
      </c>
      <c r="AC229" s="22">
        <v>0</v>
      </c>
      <c r="AD229" s="22">
        <v>690003</v>
      </c>
      <c r="AE229" s="22">
        <v>998659</v>
      </c>
      <c r="AF229" s="22">
        <v>6991817</v>
      </c>
      <c r="AG229" s="22">
        <v>4506</v>
      </c>
      <c r="AH229" s="22">
        <v>22663</v>
      </c>
      <c r="AI229" s="22">
        <v>0</v>
      </c>
      <c r="AJ229" s="22">
        <v>7018986</v>
      </c>
      <c r="AK229" s="22">
        <v>8017645</v>
      </c>
    </row>
    <row r="230" spans="1:37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329286</v>
      </c>
      <c r="F230" s="22">
        <v>10332</v>
      </c>
      <c r="G230" s="22">
        <v>13358</v>
      </c>
      <c r="H230" s="22">
        <v>0</v>
      </c>
      <c r="I230" s="22">
        <v>227971</v>
      </c>
      <c r="J230" s="22">
        <v>0</v>
      </c>
      <c r="K230" s="22">
        <v>24974</v>
      </c>
      <c r="L230" s="22">
        <v>0</v>
      </c>
      <c r="M230" s="22">
        <v>26329</v>
      </c>
      <c r="N230" s="22">
        <v>0</v>
      </c>
      <c r="O230" s="22">
        <v>0</v>
      </c>
      <c r="P230" s="22">
        <v>0</v>
      </c>
      <c r="Q230" s="22">
        <v>0</v>
      </c>
      <c r="R230" s="22">
        <v>1772</v>
      </c>
      <c r="S230" s="22">
        <v>0</v>
      </c>
      <c r="T230" s="22">
        <v>0</v>
      </c>
      <c r="U230" s="22">
        <v>634022</v>
      </c>
      <c r="V230" s="22">
        <v>0</v>
      </c>
      <c r="W230" s="22">
        <v>0</v>
      </c>
      <c r="X230" s="22">
        <v>29427</v>
      </c>
      <c r="Y230" s="22">
        <v>10882</v>
      </c>
      <c r="Z230" s="22">
        <v>363118</v>
      </c>
      <c r="AA230" s="22">
        <v>256762</v>
      </c>
      <c r="AB230" s="22">
        <v>0</v>
      </c>
      <c r="AC230" s="22">
        <v>0</v>
      </c>
      <c r="AD230" s="22">
        <v>660189</v>
      </c>
      <c r="AE230" s="22">
        <v>-26167</v>
      </c>
      <c r="AF230" s="22">
        <v>2984530</v>
      </c>
      <c r="AG230" s="22">
        <v>0</v>
      </c>
      <c r="AH230" s="22">
        <v>9645</v>
      </c>
      <c r="AI230" s="22">
        <v>0</v>
      </c>
      <c r="AJ230" s="22">
        <v>2994175</v>
      </c>
      <c r="AK230" s="22">
        <v>2968008</v>
      </c>
    </row>
    <row r="231" spans="1:37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278386</v>
      </c>
      <c r="F231" s="22">
        <v>32700</v>
      </c>
      <c r="G231" s="22">
        <v>11364</v>
      </c>
      <c r="H231" s="22">
        <v>0</v>
      </c>
      <c r="I231" s="22">
        <v>7488</v>
      </c>
      <c r="J231" s="22">
        <v>0</v>
      </c>
      <c r="K231" s="22">
        <v>45874</v>
      </c>
      <c r="L231" s="22">
        <v>0</v>
      </c>
      <c r="M231" s="22">
        <v>18473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394285</v>
      </c>
      <c r="V231" s="22">
        <v>0</v>
      </c>
      <c r="W231" s="22">
        <v>0</v>
      </c>
      <c r="X231" s="22">
        <v>50431</v>
      </c>
      <c r="Y231" s="22">
        <v>0</v>
      </c>
      <c r="Z231" s="22">
        <v>297115</v>
      </c>
      <c r="AA231" s="22">
        <v>0</v>
      </c>
      <c r="AB231" s="22">
        <v>0</v>
      </c>
      <c r="AC231" s="22">
        <v>0</v>
      </c>
      <c r="AD231" s="22">
        <v>347546</v>
      </c>
      <c r="AE231" s="22">
        <v>46739</v>
      </c>
      <c r="AF231" s="22">
        <v>1816368</v>
      </c>
      <c r="AG231" s="22">
        <v>0</v>
      </c>
      <c r="AH231" s="22">
        <v>2471</v>
      </c>
      <c r="AI231" s="22">
        <v>0</v>
      </c>
      <c r="AJ231" s="22">
        <v>1818839</v>
      </c>
      <c r="AK231" s="22">
        <v>1865578</v>
      </c>
    </row>
    <row r="232" spans="1:37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995832</v>
      </c>
      <c r="F232" s="22">
        <v>19946</v>
      </c>
      <c r="G232" s="22">
        <v>65550</v>
      </c>
      <c r="H232" s="22">
        <v>-4553</v>
      </c>
      <c r="I232" s="22">
        <v>10404</v>
      </c>
      <c r="J232" s="22">
        <v>0</v>
      </c>
      <c r="K232" s="22">
        <v>408939</v>
      </c>
      <c r="L232" s="22">
        <v>0</v>
      </c>
      <c r="M232" s="22">
        <v>8720</v>
      </c>
      <c r="N232" s="22">
        <v>0</v>
      </c>
      <c r="O232" s="22">
        <v>0</v>
      </c>
      <c r="P232" s="22">
        <v>0</v>
      </c>
      <c r="Q232" s="22">
        <v>0</v>
      </c>
      <c r="R232" s="22">
        <v>1800</v>
      </c>
      <c r="S232" s="22">
        <v>0</v>
      </c>
      <c r="T232" s="22">
        <v>0</v>
      </c>
      <c r="U232" s="22">
        <v>1506638</v>
      </c>
      <c r="V232" s="22">
        <v>0</v>
      </c>
      <c r="W232" s="22">
        <v>0</v>
      </c>
      <c r="X232" s="22">
        <v>65225</v>
      </c>
      <c r="Y232" s="22">
        <v>2268</v>
      </c>
      <c r="Z232" s="22">
        <v>118884</v>
      </c>
      <c r="AA232" s="22">
        <v>386069</v>
      </c>
      <c r="AB232" s="22">
        <v>0</v>
      </c>
      <c r="AC232" s="22">
        <v>7360</v>
      </c>
      <c r="AD232" s="22">
        <v>579806</v>
      </c>
      <c r="AE232" s="22">
        <v>926832</v>
      </c>
      <c r="AF232" s="22">
        <v>4208915</v>
      </c>
      <c r="AG232" s="22">
        <v>0</v>
      </c>
      <c r="AH232" s="22">
        <v>5276</v>
      </c>
      <c r="AI232" s="22">
        <v>0</v>
      </c>
      <c r="AJ232" s="22">
        <v>4214191</v>
      </c>
      <c r="AK232" s="22">
        <v>5141023</v>
      </c>
    </row>
    <row r="233" spans="1:37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1048376</v>
      </c>
      <c r="F233" s="22">
        <v>48867</v>
      </c>
      <c r="G233" s="22">
        <v>9939</v>
      </c>
      <c r="H233" s="22">
        <v>0</v>
      </c>
      <c r="I233" s="22">
        <v>29807</v>
      </c>
      <c r="J233" s="22">
        <v>0</v>
      </c>
      <c r="K233" s="22">
        <v>98665</v>
      </c>
      <c r="L233" s="22">
        <v>0</v>
      </c>
      <c r="M233" s="22">
        <v>194050</v>
      </c>
      <c r="N233" s="22">
        <v>0</v>
      </c>
      <c r="O233" s="22">
        <v>0</v>
      </c>
      <c r="P233" s="22">
        <v>10</v>
      </c>
      <c r="Q233" s="22">
        <v>10</v>
      </c>
      <c r="R233" s="22">
        <v>0</v>
      </c>
      <c r="S233" s="22">
        <v>0</v>
      </c>
      <c r="T233" s="22">
        <v>0</v>
      </c>
      <c r="U233" s="22">
        <v>1429724</v>
      </c>
      <c r="V233" s="22">
        <v>0</v>
      </c>
      <c r="W233" s="22">
        <v>15762</v>
      </c>
      <c r="X233" s="22">
        <v>103020</v>
      </c>
      <c r="Y233" s="22">
        <v>0</v>
      </c>
      <c r="Z233" s="22">
        <v>68181</v>
      </c>
      <c r="AA233" s="22">
        <v>0</v>
      </c>
      <c r="AB233" s="22">
        <v>0</v>
      </c>
      <c r="AC233" s="22">
        <v>0</v>
      </c>
      <c r="AD233" s="22">
        <v>186963</v>
      </c>
      <c r="AE233" s="22">
        <v>1242761</v>
      </c>
      <c r="AF233" s="22">
        <v>16387247</v>
      </c>
      <c r="AG233" s="22">
        <v>0</v>
      </c>
      <c r="AH233" s="22">
        <v>43234</v>
      </c>
      <c r="AI233" s="22">
        <v>0</v>
      </c>
      <c r="AJ233" s="22">
        <v>16430481</v>
      </c>
      <c r="AK233" s="22">
        <v>17673242</v>
      </c>
    </row>
    <row r="234" spans="1:37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762579</v>
      </c>
      <c r="F234" s="22">
        <v>58407</v>
      </c>
      <c r="G234" s="22">
        <v>8879</v>
      </c>
      <c r="H234" s="22">
        <v>0</v>
      </c>
      <c r="I234" s="22">
        <v>16739</v>
      </c>
      <c r="J234" s="22">
        <v>0</v>
      </c>
      <c r="K234" s="22">
        <v>52032</v>
      </c>
      <c r="L234" s="22">
        <v>0</v>
      </c>
      <c r="M234" s="22">
        <v>3427</v>
      </c>
      <c r="N234" s="22">
        <v>0</v>
      </c>
      <c r="O234" s="22">
        <v>0</v>
      </c>
      <c r="P234" s="22">
        <v>0</v>
      </c>
      <c r="Q234" s="22">
        <v>0</v>
      </c>
      <c r="R234" s="22">
        <v>2</v>
      </c>
      <c r="S234" s="22">
        <v>0</v>
      </c>
      <c r="T234" s="22">
        <v>12256</v>
      </c>
      <c r="U234" s="22">
        <v>914321</v>
      </c>
      <c r="V234" s="22">
        <v>0</v>
      </c>
      <c r="W234" s="22">
        <v>0</v>
      </c>
      <c r="X234" s="22">
        <v>68935</v>
      </c>
      <c r="Y234" s="22">
        <v>0</v>
      </c>
      <c r="Z234" s="22">
        <v>693428</v>
      </c>
      <c r="AA234" s="22">
        <v>0</v>
      </c>
      <c r="AB234" s="22">
        <v>0</v>
      </c>
      <c r="AC234" s="22">
        <v>0</v>
      </c>
      <c r="AD234" s="22">
        <v>762363</v>
      </c>
      <c r="AE234" s="22">
        <v>151958</v>
      </c>
      <c r="AF234" s="22">
        <v>3424599</v>
      </c>
      <c r="AG234" s="22">
        <v>0</v>
      </c>
      <c r="AH234" s="22">
        <v>29234</v>
      </c>
      <c r="AI234" s="22">
        <v>0</v>
      </c>
      <c r="AJ234" s="22">
        <v>3453833</v>
      </c>
      <c r="AK234" s="22">
        <v>3605791</v>
      </c>
    </row>
    <row r="235" spans="1:37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414201</v>
      </c>
      <c r="F235" s="22">
        <v>8712</v>
      </c>
      <c r="G235" s="22">
        <v>23995</v>
      </c>
      <c r="H235" s="22">
        <v>0</v>
      </c>
      <c r="I235" s="22">
        <v>7826</v>
      </c>
      <c r="J235" s="22">
        <v>0</v>
      </c>
      <c r="K235" s="22">
        <v>8213</v>
      </c>
      <c r="L235" s="22">
        <v>0</v>
      </c>
      <c r="M235" s="22">
        <v>1500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464447</v>
      </c>
      <c r="V235" s="22">
        <v>0</v>
      </c>
      <c r="W235" s="22">
        <v>0</v>
      </c>
      <c r="X235" s="22">
        <v>20316</v>
      </c>
      <c r="Y235" s="22">
        <v>0</v>
      </c>
      <c r="Z235" s="22">
        <v>242933</v>
      </c>
      <c r="AA235" s="22">
        <v>0</v>
      </c>
      <c r="AB235" s="22">
        <v>0</v>
      </c>
      <c r="AC235" s="22">
        <v>0</v>
      </c>
      <c r="AD235" s="22">
        <v>263249</v>
      </c>
      <c r="AE235" s="22">
        <v>201198</v>
      </c>
      <c r="AF235" s="22">
        <v>2167849</v>
      </c>
      <c r="AG235" s="22">
        <v>0</v>
      </c>
      <c r="AH235" s="22">
        <v>0</v>
      </c>
      <c r="AI235" s="22">
        <v>0</v>
      </c>
      <c r="AJ235" s="22">
        <v>2167849</v>
      </c>
      <c r="AK235" s="22">
        <v>2369047</v>
      </c>
    </row>
    <row r="236" spans="1:37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1521656</v>
      </c>
      <c r="F236" s="22">
        <v>37845</v>
      </c>
      <c r="G236" s="22">
        <v>34171</v>
      </c>
      <c r="H236" s="22">
        <v>-860</v>
      </c>
      <c r="I236" s="22">
        <v>153273</v>
      </c>
      <c r="J236" s="22">
        <v>0</v>
      </c>
      <c r="K236" s="22">
        <v>99425</v>
      </c>
      <c r="L236" s="22">
        <v>0</v>
      </c>
      <c r="M236" s="22">
        <v>33646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1312</v>
      </c>
      <c r="U236" s="22">
        <v>1880468</v>
      </c>
      <c r="V236" s="22">
        <v>71403</v>
      </c>
      <c r="W236" s="22">
        <v>0</v>
      </c>
      <c r="X236" s="22">
        <v>0</v>
      </c>
      <c r="Y236" s="22">
        <v>14760</v>
      </c>
      <c r="Z236" s="22">
        <v>288177</v>
      </c>
      <c r="AA236" s="22">
        <v>42837</v>
      </c>
      <c r="AB236" s="22">
        <v>0</v>
      </c>
      <c r="AC236" s="22">
        <v>0</v>
      </c>
      <c r="AD236" s="22">
        <v>417177</v>
      </c>
      <c r="AE236" s="22">
        <v>1463291</v>
      </c>
      <c r="AF236" s="22">
        <v>3959176</v>
      </c>
      <c r="AG236" s="22">
        <v>0</v>
      </c>
      <c r="AH236" s="22">
        <v>62436</v>
      </c>
      <c r="AI236" s="22">
        <v>0</v>
      </c>
      <c r="AJ236" s="22">
        <v>4021612</v>
      </c>
      <c r="AK236" s="22">
        <v>5484903</v>
      </c>
    </row>
    <row r="237" spans="1:37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475977</v>
      </c>
      <c r="F237" s="22">
        <v>32492</v>
      </c>
      <c r="G237" s="22">
        <v>831</v>
      </c>
      <c r="H237" s="22">
        <v>0</v>
      </c>
      <c r="I237" s="22">
        <v>19752</v>
      </c>
      <c r="J237" s="22">
        <v>12513</v>
      </c>
      <c r="K237" s="22">
        <v>9431</v>
      </c>
      <c r="L237" s="22">
        <v>0</v>
      </c>
      <c r="M237" s="22">
        <v>139663</v>
      </c>
      <c r="N237" s="22">
        <v>0</v>
      </c>
      <c r="O237" s="22">
        <v>0</v>
      </c>
      <c r="P237" s="22">
        <v>0</v>
      </c>
      <c r="Q237" s="22">
        <v>0</v>
      </c>
      <c r="R237" s="22">
        <v>3000</v>
      </c>
      <c r="S237" s="22">
        <v>0</v>
      </c>
      <c r="T237" s="22">
        <v>0</v>
      </c>
      <c r="U237" s="22">
        <v>693659</v>
      </c>
      <c r="V237" s="22">
        <v>0</v>
      </c>
      <c r="W237" s="22">
        <v>3235</v>
      </c>
      <c r="X237" s="22">
        <v>51533</v>
      </c>
      <c r="Y237" s="22">
        <v>0</v>
      </c>
      <c r="Z237" s="22">
        <v>260267</v>
      </c>
      <c r="AA237" s="22">
        <v>0</v>
      </c>
      <c r="AB237" s="22">
        <v>0</v>
      </c>
      <c r="AC237" s="22">
        <v>0</v>
      </c>
      <c r="AD237" s="22">
        <v>315035</v>
      </c>
      <c r="AE237" s="22">
        <v>378624</v>
      </c>
      <c r="AF237" s="22">
        <v>2692125</v>
      </c>
      <c r="AG237" s="22">
        <v>0</v>
      </c>
      <c r="AH237" s="22">
        <v>12894</v>
      </c>
      <c r="AI237" s="22">
        <v>0</v>
      </c>
      <c r="AJ237" s="22">
        <v>2705019</v>
      </c>
      <c r="AK237" s="22">
        <v>3083643</v>
      </c>
    </row>
    <row r="238" spans="1:37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610960</v>
      </c>
      <c r="F238" s="22">
        <v>27527</v>
      </c>
      <c r="G238" s="22">
        <v>0</v>
      </c>
      <c r="H238" s="22">
        <v>0</v>
      </c>
      <c r="I238" s="22">
        <v>0</v>
      </c>
      <c r="J238" s="22">
        <v>0</v>
      </c>
      <c r="K238" s="22">
        <v>38058</v>
      </c>
      <c r="L238" s="22">
        <v>0</v>
      </c>
      <c r="M238" s="22">
        <v>50998</v>
      </c>
      <c r="N238" s="22">
        <v>0</v>
      </c>
      <c r="O238" s="22">
        <v>0</v>
      </c>
      <c r="P238" s="22">
        <v>0</v>
      </c>
      <c r="Q238" s="22">
        <v>0</v>
      </c>
      <c r="R238" s="22">
        <v>2154</v>
      </c>
      <c r="S238" s="22">
        <v>0</v>
      </c>
      <c r="T238" s="22">
        <v>0</v>
      </c>
      <c r="U238" s="22">
        <v>729697</v>
      </c>
      <c r="V238" s="22">
        <v>0</v>
      </c>
      <c r="W238" s="22">
        <v>0</v>
      </c>
      <c r="X238" s="22">
        <v>27127</v>
      </c>
      <c r="Y238" s="22">
        <v>1400</v>
      </c>
      <c r="Z238" s="22">
        <v>425556</v>
      </c>
      <c r="AA238" s="22">
        <v>0</v>
      </c>
      <c r="AB238" s="22">
        <v>0</v>
      </c>
      <c r="AC238" s="22">
        <v>41645</v>
      </c>
      <c r="AD238" s="22">
        <v>495728</v>
      </c>
      <c r="AE238" s="22">
        <v>233969</v>
      </c>
      <c r="AF238" s="22">
        <v>2780117</v>
      </c>
      <c r="AG238" s="22">
        <v>0</v>
      </c>
      <c r="AH238" s="22">
        <v>2420</v>
      </c>
      <c r="AI238" s="22">
        <v>0</v>
      </c>
      <c r="AJ238" s="22">
        <v>2782537</v>
      </c>
      <c r="AK238" s="22">
        <v>3016506</v>
      </c>
    </row>
    <row r="239" spans="1:37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1620489</v>
      </c>
      <c r="F239" s="22">
        <v>4060</v>
      </c>
      <c r="G239" s="22">
        <v>3912</v>
      </c>
      <c r="H239" s="22">
        <v>0</v>
      </c>
      <c r="I239" s="22">
        <v>53843</v>
      </c>
      <c r="J239" s="22">
        <v>0</v>
      </c>
      <c r="K239" s="22">
        <v>80588</v>
      </c>
      <c r="L239" s="22">
        <v>0</v>
      </c>
      <c r="M239" s="22">
        <v>535353</v>
      </c>
      <c r="N239" s="22">
        <v>352553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2650798</v>
      </c>
      <c r="V239" s="22">
        <v>0</v>
      </c>
      <c r="W239" s="22">
        <v>0</v>
      </c>
      <c r="X239" s="22">
        <v>54776</v>
      </c>
      <c r="Y239" s="22">
        <v>2190</v>
      </c>
      <c r="Z239" s="22">
        <v>514983</v>
      </c>
      <c r="AA239" s="22">
        <v>193176</v>
      </c>
      <c r="AB239" s="22">
        <v>0</v>
      </c>
      <c r="AC239" s="22">
        <v>0</v>
      </c>
      <c r="AD239" s="22">
        <v>765125</v>
      </c>
      <c r="AE239" s="22">
        <v>1885673</v>
      </c>
      <c r="AF239" s="22">
        <v>8820760</v>
      </c>
      <c r="AG239" s="22">
        <v>13732</v>
      </c>
      <c r="AH239" s="22">
        <v>4901</v>
      </c>
      <c r="AI239" s="22">
        <v>0</v>
      </c>
      <c r="AJ239" s="22">
        <v>8839393</v>
      </c>
      <c r="AK239" s="22">
        <v>10725066</v>
      </c>
    </row>
    <row r="240" spans="1:37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1933787</v>
      </c>
      <c r="F240" s="22">
        <v>21747</v>
      </c>
      <c r="G240" s="22">
        <v>37968</v>
      </c>
      <c r="H240" s="22">
        <v>0</v>
      </c>
      <c r="I240" s="22">
        <v>0</v>
      </c>
      <c r="J240" s="22">
        <v>0</v>
      </c>
      <c r="K240" s="22">
        <v>231044</v>
      </c>
      <c r="L240" s="22">
        <v>0</v>
      </c>
      <c r="M240" s="22">
        <v>35735</v>
      </c>
      <c r="N240" s="22">
        <v>0</v>
      </c>
      <c r="O240" s="22">
        <v>0</v>
      </c>
      <c r="P240" s="22">
        <v>0</v>
      </c>
      <c r="Q240" s="22">
        <v>0</v>
      </c>
      <c r="R240" s="22">
        <v>28610</v>
      </c>
      <c r="S240" s="22">
        <v>0</v>
      </c>
      <c r="T240" s="22">
        <v>0</v>
      </c>
      <c r="U240" s="22">
        <v>2288891</v>
      </c>
      <c r="V240" s="22">
        <v>0</v>
      </c>
      <c r="W240" s="22">
        <v>0</v>
      </c>
      <c r="X240" s="22">
        <v>494647</v>
      </c>
      <c r="Y240" s="22">
        <v>0</v>
      </c>
      <c r="Z240" s="22">
        <v>319318</v>
      </c>
      <c r="AA240" s="22">
        <v>1716130</v>
      </c>
      <c r="AB240" s="22">
        <v>19183</v>
      </c>
      <c r="AC240" s="22">
        <v>0</v>
      </c>
      <c r="AD240" s="22">
        <v>2549278</v>
      </c>
      <c r="AE240" s="22">
        <v>-260387</v>
      </c>
      <c r="AF240" s="22">
        <v>14664977</v>
      </c>
      <c r="AG240" s="22">
        <v>0</v>
      </c>
      <c r="AH240" s="22">
        <v>12715</v>
      </c>
      <c r="AI240" s="22">
        <v>0</v>
      </c>
      <c r="AJ240" s="22">
        <v>14677692</v>
      </c>
      <c r="AK240" s="22">
        <v>14417305</v>
      </c>
    </row>
    <row r="241" spans="1:37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470037</v>
      </c>
      <c r="F241" s="22">
        <v>26439</v>
      </c>
      <c r="G241" s="22">
        <v>1786</v>
      </c>
      <c r="H241" s="22">
        <v>0</v>
      </c>
      <c r="I241" s="22">
        <v>26238</v>
      </c>
      <c r="J241" s="22">
        <v>0</v>
      </c>
      <c r="K241" s="22">
        <v>14858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539358</v>
      </c>
      <c r="V241" s="22">
        <v>0</v>
      </c>
      <c r="W241" s="22">
        <v>0</v>
      </c>
      <c r="X241" s="22">
        <v>90527</v>
      </c>
      <c r="Y241" s="22">
        <v>9107</v>
      </c>
      <c r="Z241" s="22">
        <v>171921</v>
      </c>
      <c r="AA241" s="22">
        <v>0</v>
      </c>
      <c r="AB241" s="22">
        <v>0</v>
      </c>
      <c r="AC241" s="22">
        <v>0</v>
      </c>
      <c r="AD241" s="22">
        <v>271555</v>
      </c>
      <c r="AE241" s="22">
        <v>267803</v>
      </c>
      <c r="AF241" s="22">
        <v>2475381</v>
      </c>
      <c r="AG241" s="22">
        <v>0</v>
      </c>
      <c r="AH241" s="22">
        <v>0</v>
      </c>
      <c r="AI241" s="22">
        <v>0</v>
      </c>
      <c r="AJ241" s="22">
        <v>2475381</v>
      </c>
      <c r="AK241" s="22">
        <v>2743184</v>
      </c>
    </row>
    <row r="242" spans="1:37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282237</v>
      </c>
      <c r="F242" s="22">
        <v>19954</v>
      </c>
      <c r="G242" s="22">
        <v>10278</v>
      </c>
      <c r="H242" s="22">
        <v>0</v>
      </c>
      <c r="I242" s="22">
        <v>194187</v>
      </c>
      <c r="J242" s="22">
        <v>0</v>
      </c>
      <c r="K242" s="22">
        <v>89560</v>
      </c>
      <c r="L242" s="22">
        <v>252273</v>
      </c>
      <c r="M242" s="22">
        <v>7332</v>
      </c>
      <c r="N242" s="22">
        <v>0</v>
      </c>
      <c r="O242" s="22">
        <v>0</v>
      </c>
      <c r="P242" s="22">
        <v>0</v>
      </c>
      <c r="Q242" s="22">
        <v>0</v>
      </c>
      <c r="R242" s="22">
        <v>12981</v>
      </c>
      <c r="S242" s="22">
        <v>0</v>
      </c>
      <c r="T242" s="22">
        <v>0</v>
      </c>
      <c r="U242" s="22">
        <v>868802</v>
      </c>
      <c r="V242" s="22">
        <v>0</v>
      </c>
      <c r="W242" s="22">
        <v>0</v>
      </c>
      <c r="X242" s="22">
        <v>7428</v>
      </c>
      <c r="Y242" s="22">
        <v>3130</v>
      </c>
      <c r="Z242" s="22">
        <v>11264</v>
      </c>
      <c r="AA242" s="22">
        <v>434974</v>
      </c>
      <c r="AB242" s="22">
        <v>0</v>
      </c>
      <c r="AC242" s="22">
        <v>0</v>
      </c>
      <c r="AD242" s="22">
        <v>456796</v>
      </c>
      <c r="AE242" s="22">
        <v>412006</v>
      </c>
      <c r="AF242" s="22">
        <v>4486250</v>
      </c>
      <c r="AG242" s="22">
        <v>0</v>
      </c>
      <c r="AH242" s="22">
        <v>19</v>
      </c>
      <c r="AI242" s="22">
        <v>0</v>
      </c>
      <c r="AJ242" s="22">
        <v>4486269</v>
      </c>
      <c r="AK242" s="22">
        <v>4898275</v>
      </c>
    </row>
    <row r="243" spans="1:37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1445494</v>
      </c>
      <c r="F243" s="22">
        <v>31976</v>
      </c>
      <c r="G243" s="22">
        <v>64488</v>
      </c>
      <c r="H243" s="22">
        <v>-33000</v>
      </c>
      <c r="I243" s="22">
        <v>273062</v>
      </c>
      <c r="J243" s="22">
        <v>0</v>
      </c>
      <c r="K243" s="22">
        <v>17427</v>
      </c>
      <c r="L243" s="22">
        <v>0</v>
      </c>
      <c r="M243" s="22">
        <v>0</v>
      </c>
      <c r="N243" s="22">
        <v>0</v>
      </c>
      <c r="O243" s="22">
        <v>0</v>
      </c>
      <c r="P243" s="22">
        <v>10</v>
      </c>
      <c r="Q243" s="22">
        <v>0</v>
      </c>
      <c r="R243" s="22">
        <v>3140</v>
      </c>
      <c r="S243" s="22">
        <v>573</v>
      </c>
      <c r="T243" s="22">
        <v>0</v>
      </c>
      <c r="U243" s="22">
        <v>1803170</v>
      </c>
      <c r="V243" s="22">
        <v>0</v>
      </c>
      <c r="W243" s="22">
        <v>0</v>
      </c>
      <c r="X243" s="22">
        <v>42700</v>
      </c>
      <c r="Y243" s="22">
        <v>0</v>
      </c>
      <c r="Z243" s="22">
        <v>1620</v>
      </c>
      <c r="AA243" s="22">
        <v>0</v>
      </c>
      <c r="AB243" s="22">
        <v>1083</v>
      </c>
      <c r="AC243" s="22">
        <v>0</v>
      </c>
      <c r="AD243" s="22">
        <v>45403</v>
      </c>
      <c r="AE243" s="22">
        <v>1757767</v>
      </c>
      <c r="AF243" s="22">
        <v>5132280</v>
      </c>
      <c r="AG243" s="22">
        <v>0</v>
      </c>
      <c r="AH243" s="22">
        <v>52297</v>
      </c>
      <c r="AI243" s="22">
        <v>0</v>
      </c>
      <c r="AJ243" s="22">
        <v>5184577</v>
      </c>
      <c r="AK243" s="22">
        <v>6942344</v>
      </c>
    </row>
    <row r="244" spans="1:37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415966</v>
      </c>
      <c r="F244" s="22">
        <v>20084</v>
      </c>
      <c r="G244" s="22">
        <v>6079</v>
      </c>
      <c r="H244" s="22">
        <v>0</v>
      </c>
      <c r="I244" s="22">
        <v>225650</v>
      </c>
      <c r="J244" s="22">
        <v>0</v>
      </c>
      <c r="K244" s="22">
        <v>58377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726156</v>
      </c>
      <c r="V244" s="22">
        <v>0</v>
      </c>
      <c r="W244" s="22">
        <v>0</v>
      </c>
      <c r="X244" s="22">
        <v>45010</v>
      </c>
      <c r="Y244" s="22">
        <v>0</v>
      </c>
      <c r="Z244" s="22">
        <v>185900</v>
      </c>
      <c r="AA244" s="22">
        <v>0</v>
      </c>
      <c r="AB244" s="22">
        <v>0</v>
      </c>
      <c r="AC244" s="22">
        <v>0</v>
      </c>
      <c r="AD244" s="22">
        <v>230910</v>
      </c>
      <c r="AE244" s="22">
        <v>495246</v>
      </c>
      <c r="AF244" s="22">
        <v>2892394</v>
      </c>
      <c r="AG244" s="22">
        <v>9653</v>
      </c>
      <c r="AH244" s="22">
        <v>1334</v>
      </c>
      <c r="AI244" s="22">
        <v>0</v>
      </c>
      <c r="AJ244" s="22">
        <v>2903381</v>
      </c>
      <c r="AK244" s="22">
        <v>3398627</v>
      </c>
    </row>
    <row r="245" spans="1:37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591082</v>
      </c>
      <c r="F245" s="22">
        <v>3850</v>
      </c>
      <c r="G245" s="22">
        <v>678</v>
      </c>
      <c r="H245" s="22">
        <v>0</v>
      </c>
      <c r="I245" s="22">
        <v>13006</v>
      </c>
      <c r="J245" s="22">
        <v>0</v>
      </c>
      <c r="K245" s="22">
        <v>34297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642913</v>
      </c>
      <c r="V245" s="22">
        <v>0</v>
      </c>
      <c r="W245" s="22">
        <v>0</v>
      </c>
      <c r="X245" s="22">
        <v>83024</v>
      </c>
      <c r="Y245" s="22">
        <v>0</v>
      </c>
      <c r="Z245" s="22">
        <v>482648</v>
      </c>
      <c r="AA245" s="22">
        <v>0</v>
      </c>
      <c r="AB245" s="22">
        <v>0</v>
      </c>
      <c r="AC245" s="22">
        <v>0</v>
      </c>
      <c r="AD245" s="22">
        <v>565672</v>
      </c>
      <c r="AE245" s="22">
        <v>77241</v>
      </c>
      <c r="AF245" s="22">
        <v>1499845</v>
      </c>
      <c r="AG245" s="22">
        <v>0</v>
      </c>
      <c r="AH245" s="22">
        <v>5369</v>
      </c>
      <c r="AI245" s="22">
        <v>0</v>
      </c>
      <c r="AJ245" s="22">
        <v>1505214</v>
      </c>
      <c r="AK245" s="22">
        <v>1582455</v>
      </c>
    </row>
    <row r="246" spans="1:37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930835</v>
      </c>
      <c r="F246" s="22">
        <v>14583</v>
      </c>
      <c r="G246" s="22">
        <v>7392</v>
      </c>
      <c r="H246" s="22">
        <v>0</v>
      </c>
      <c r="I246" s="22">
        <v>9763</v>
      </c>
      <c r="J246" s="22">
        <v>0</v>
      </c>
      <c r="K246" s="22">
        <v>28911</v>
      </c>
      <c r="L246" s="22">
        <v>0</v>
      </c>
      <c r="M246" s="22">
        <v>12682</v>
      </c>
      <c r="N246" s="22">
        <v>0</v>
      </c>
      <c r="O246" s="22">
        <v>0</v>
      </c>
      <c r="P246" s="22">
        <v>0</v>
      </c>
      <c r="Q246" s="22">
        <v>0</v>
      </c>
      <c r="R246" s="22">
        <v>5010</v>
      </c>
      <c r="S246" s="22">
        <v>0</v>
      </c>
      <c r="T246" s="22">
        <v>0</v>
      </c>
      <c r="U246" s="22">
        <v>1009176</v>
      </c>
      <c r="V246" s="22">
        <v>0</v>
      </c>
      <c r="W246" s="22">
        <v>20850</v>
      </c>
      <c r="X246" s="22">
        <v>39069</v>
      </c>
      <c r="Y246" s="22">
        <v>0</v>
      </c>
      <c r="Z246" s="22">
        <v>770982</v>
      </c>
      <c r="AA246" s="22">
        <v>0</v>
      </c>
      <c r="AB246" s="22">
        <v>4217</v>
      </c>
      <c r="AC246" s="22">
        <v>0</v>
      </c>
      <c r="AD246" s="22">
        <v>835118</v>
      </c>
      <c r="AE246" s="22">
        <v>174058</v>
      </c>
      <c r="AF246" s="22">
        <v>2324025</v>
      </c>
      <c r="AG246" s="22">
        <v>0</v>
      </c>
      <c r="AH246" s="22">
        <v>1323</v>
      </c>
      <c r="AI246" s="22">
        <v>0</v>
      </c>
      <c r="AJ246" s="22">
        <v>2325348</v>
      </c>
      <c r="AK246" s="22">
        <v>2499406</v>
      </c>
    </row>
    <row r="247" spans="1:37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384624</v>
      </c>
      <c r="F247" s="22">
        <v>2609</v>
      </c>
      <c r="G247" s="22">
        <v>10783</v>
      </c>
      <c r="H247" s="22">
        <v>0</v>
      </c>
      <c r="I247" s="22">
        <v>231574</v>
      </c>
      <c r="J247" s="22">
        <v>0</v>
      </c>
      <c r="K247" s="22">
        <v>39103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10</v>
      </c>
      <c r="U247" s="22">
        <v>668703</v>
      </c>
      <c r="V247" s="22">
        <v>0</v>
      </c>
      <c r="W247" s="22">
        <v>0</v>
      </c>
      <c r="X247" s="22">
        <v>36565</v>
      </c>
      <c r="Y247" s="22">
        <v>1500</v>
      </c>
      <c r="Z247" s="22">
        <v>310441</v>
      </c>
      <c r="AA247" s="22">
        <v>0</v>
      </c>
      <c r="AB247" s="22">
        <v>0</v>
      </c>
      <c r="AC247" s="22">
        <v>0</v>
      </c>
      <c r="AD247" s="22">
        <v>348506</v>
      </c>
      <c r="AE247" s="22">
        <v>320197</v>
      </c>
      <c r="AF247" s="22">
        <v>2147494</v>
      </c>
      <c r="AG247" s="22">
        <v>0</v>
      </c>
      <c r="AH247" s="22">
        <v>3289</v>
      </c>
      <c r="AI247" s="22">
        <v>0</v>
      </c>
      <c r="AJ247" s="22">
        <v>2150783</v>
      </c>
      <c r="AK247" s="22">
        <v>2470980</v>
      </c>
    </row>
    <row r="248" spans="1:37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2280382</v>
      </c>
      <c r="F248" s="22">
        <v>10936</v>
      </c>
      <c r="G248" s="22">
        <v>9546</v>
      </c>
      <c r="H248" s="22">
        <v>0</v>
      </c>
      <c r="I248" s="22">
        <v>233974</v>
      </c>
      <c r="J248" s="22">
        <v>0</v>
      </c>
      <c r="K248" s="22">
        <v>41633</v>
      </c>
      <c r="L248" s="22">
        <v>0</v>
      </c>
      <c r="M248" s="22">
        <v>122288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2698759</v>
      </c>
      <c r="V248" s="22">
        <v>0</v>
      </c>
      <c r="W248" s="22">
        <v>0</v>
      </c>
      <c r="X248" s="22">
        <v>31045</v>
      </c>
      <c r="Y248" s="22">
        <v>2000</v>
      </c>
      <c r="Z248" s="22">
        <v>797168</v>
      </c>
      <c r="AA248" s="22">
        <v>840000</v>
      </c>
      <c r="AB248" s="22">
        <v>0</v>
      </c>
      <c r="AC248" s="22">
        <v>0</v>
      </c>
      <c r="AD248" s="22">
        <v>1670213</v>
      </c>
      <c r="AE248" s="22">
        <v>1028546</v>
      </c>
      <c r="AF248" s="22">
        <v>2814697</v>
      </c>
      <c r="AG248" s="22">
        <v>0</v>
      </c>
      <c r="AH248" s="22">
        <v>13005</v>
      </c>
      <c r="AI248" s="22">
        <v>0</v>
      </c>
      <c r="AJ248" s="22">
        <v>2827702</v>
      </c>
      <c r="AK248" s="22">
        <v>3856248</v>
      </c>
    </row>
    <row r="249" spans="1:37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689558</v>
      </c>
      <c r="F249" s="22">
        <v>11309</v>
      </c>
      <c r="G249" s="22">
        <v>6173</v>
      </c>
      <c r="H249" s="22">
        <v>0</v>
      </c>
      <c r="I249" s="22">
        <v>7666</v>
      </c>
      <c r="J249" s="22">
        <v>0</v>
      </c>
      <c r="K249" s="22">
        <v>17135</v>
      </c>
      <c r="L249" s="22">
        <v>0</v>
      </c>
      <c r="M249" s="22">
        <v>14072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745913</v>
      </c>
      <c r="V249" s="22">
        <v>0</v>
      </c>
      <c r="W249" s="22">
        <v>0</v>
      </c>
      <c r="X249" s="22">
        <v>13703</v>
      </c>
      <c r="Y249" s="22">
        <v>0</v>
      </c>
      <c r="Z249" s="22">
        <v>444634</v>
      </c>
      <c r="AA249" s="22">
        <v>0</v>
      </c>
      <c r="AB249" s="22">
        <v>0</v>
      </c>
      <c r="AC249" s="22">
        <v>0</v>
      </c>
      <c r="AD249" s="22">
        <v>458337</v>
      </c>
      <c r="AE249" s="22">
        <v>287576</v>
      </c>
      <c r="AF249" s="22">
        <v>1772438</v>
      </c>
      <c r="AG249" s="22">
        <v>0</v>
      </c>
      <c r="AH249" s="22">
        <v>0</v>
      </c>
      <c r="AI249" s="22">
        <v>0</v>
      </c>
      <c r="AJ249" s="22">
        <v>1772438</v>
      </c>
      <c r="AK249" s="22">
        <v>2060014</v>
      </c>
    </row>
    <row r="250" spans="1:37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492077</v>
      </c>
      <c r="F250" s="22">
        <v>27085</v>
      </c>
      <c r="G250" s="22">
        <v>15713</v>
      </c>
      <c r="H250" s="22">
        <v>0</v>
      </c>
      <c r="I250" s="22">
        <v>191050</v>
      </c>
      <c r="J250" s="22">
        <v>0</v>
      </c>
      <c r="K250" s="22">
        <v>27443</v>
      </c>
      <c r="L250" s="22">
        <v>0</v>
      </c>
      <c r="M250" s="22">
        <v>23448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776816</v>
      </c>
      <c r="V250" s="22">
        <v>0</v>
      </c>
      <c r="W250" s="22">
        <v>154567</v>
      </c>
      <c r="X250" s="22">
        <v>24340</v>
      </c>
      <c r="Y250" s="22">
        <v>0</v>
      </c>
      <c r="Z250" s="22">
        <v>67185</v>
      </c>
      <c r="AA250" s="22">
        <v>0</v>
      </c>
      <c r="AB250" s="22">
        <v>0</v>
      </c>
      <c r="AC250" s="22">
        <v>0</v>
      </c>
      <c r="AD250" s="22">
        <v>246092</v>
      </c>
      <c r="AE250" s="22">
        <v>530724</v>
      </c>
      <c r="AF250" s="22">
        <v>3439256</v>
      </c>
      <c r="AG250" s="22">
        <v>0</v>
      </c>
      <c r="AH250" s="22">
        <v>0</v>
      </c>
      <c r="AI250" s="22">
        <v>0</v>
      </c>
      <c r="AJ250" s="22">
        <v>3439256</v>
      </c>
      <c r="AK250" s="22">
        <v>3969980</v>
      </c>
    </row>
    <row r="251" spans="1:37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938541</v>
      </c>
      <c r="F251" s="22">
        <v>63420</v>
      </c>
      <c r="G251" s="22">
        <v>39563</v>
      </c>
      <c r="H251" s="22">
        <v>-6040</v>
      </c>
      <c r="I251" s="22">
        <v>16681</v>
      </c>
      <c r="J251" s="22">
        <v>0</v>
      </c>
      <c r="K251" s="22">
        <v>78144</v>
      </c>
      <c r="L251" s="22">
        <v>0</v>
      </c>
      <c r="M251" s="22">
        <v>29800</v>
      </c>
      <c r="N251" s="22">
        <v>0</v>
      </c>
      <c r="O251" s="22">
        <v>0</v>
      </c>
      <c r="P251" s="22">
        <v>0</v>
      </c>
      <c r="Q251" s="22">
        <v>0</v>
      </c>
      <c r="R251" s="22">
        <v>3893</v>
      </c>
      <c r="S251" s="22">
        <v>0</v>
      </c>
      <c r="T251" s="22">
        <v>0</v>
      </c>
      <c r="U251" s="22">
        <v>1164002</v>
      </c>
      <c r="V251" s="22">
        <v>0</v>
      </c>
      <c r="W251" s="22">
        <v>0</v>
      </c>
      <c r="X251" s="22">
        <v>63997</v>
      </c>
      <c r="Y251" s="22">
        <v>13599</v>
      </c>
      <c r="Z251" s="22">
        <v>12569</v>
      </c>
      <c r="AA251" s="22">
        <v>93271</v>
      </c>
      <c r="AB251" s="22">
        <v>0</v>
      </c>
      <c r="AC251" s="22">
        <v>0</v>
      </c>
      <c r="AD251" s="22">
        <v>183436</v>
      </c>
      <c r="AE251" s="22">
        <v>980566</v>
      </c>
      <c r="AF251" s="22">
        <v>8160637</v>
      </c>
      <c r="AG251" s="22">
        <v>0</v>
      </c>
      <c r="AH251" s="22">
        <v>0</v>
      </c>
      <c r="AI251" s="22">
        <v>0</v>
      </c>
      <c r="AJ251" s="22">
        <v>8160637</v>
      </c>
      <c r="AK251" s="22">
        <v>9141203</v>
      </c>
    </row>
    <row r="252" spans="1:37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1572653</v>
      </c>
      <c r="F252" s="22">
        <v>28744</v>
      </c>
      <c r="G252" s="22">
        <v>122835</v>
      </c>
      <c r="H252" s="22">
        <v>-53139</v>
      </c>
      <c r="I252" s="22">
        <v>94949</v>
      </c>
      <c r="J252" s="22">
        <v>0</v>
      </c>
      <c r="K252" s="22">
        <v>21520</v>
      </c>
      <c r="L252" s="22">
        <v>0</v>
      </c>
      <c r="M252" s="22">
        <v>47683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10</v>
      </c>
      <c r="U252" s="22">
        <v>1835255</v>
      </c>
      <c r="V252" s="22">
        <v>0</v>
      </c>
      <c r="W252" s="22">
        <v>0</v>
      </c>
      <c r="X252" s="22">
        <v>73399</v>
      </c>
      <c r="Y252" s="22">
        <v>4977</v>
      </c>
      <c r="Z252" s="22">
        <v>678085</v>
      </c>
      <c r="AA252" s="22">
        <v>1130231</v>
      </c>
      <c r="AB252" s="22">
        <v>0</v>
      </c>
      <c r="AC252" s="22">
        <v>0</v>
      </c>
      <c r="AD252" s="22">
        <v>1886692</v>
      </c>
      <c r="AE252" s="22">
        <v>-51437</v>
      </c>
      <c r="AF252" s="22">
        <v>3890406</v>
      </c>
      <c r="AG252" s="22">
        <v>0</v>
      </c>
      <c r="AH252" s="22">
        <v>0</v>
      </c>
      <c r="AI252" s="22">
        <v>0</v>
      </c>
      <c r="AJ252" s="22">
        <v>3890406</v>
      </c>
      <c r="AK252" s="22">
        <v>3838969</v>
      </c>
    </row>
    <row r="253" spans="1:37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10718</v>
      </c>
      <c r="F253" s="22">
        <v>15598</v>
      </c>
      <c r="G253" s="22">
        <v>14591</v>
      </c>
      <c r="H253" s="22">
        <v>0</v>
      </c>
      <c r="I253" s="22">
        <v>171901</v>
      </c>
      <c r="J253" s="22">
        <v>0</v>
      </c>
      <c r="K253" s="22">
        <v>13155</v>
      </c>
      <c r="L253" s="22">
        <v>0</v>
      </c>
      <c r="M253" s="22">
        <v>8072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10</v>
      </c>
      <c r="U253" s="22">
        <v>234045</v>
      </c>
      <c r="V253" s="22">
        <v>0</v>
      </c>
      <c r="W253" s="22">
        <v>20763</v>
      </c>
      <c r="X253" s="22">
        <v>48522</v>
      </c>
      <c r="Y253" s="22">
        <v>1562</v>
      </c>
      <c r="Z253" s="22">
        <v>194029</v>
      </c>
      <c r="AA253" s="22">
        <v>63542</v>
      </c>
      <c r="AB253" s="22">
        <v>0</v>
      </c>
      <c r="AC253" s="22">
        <v>0</v>
      </c>
      <c r="AD253" s="22">
        <v>328418</v>
      </c>
      <c r="AE253" s="22">
        <v>-94373</v>
      </c>
      <c r="AF253" s="22">
        <v>3318628</v>
      </c>
      <c r="AG253" s="22">
        <v>0</v>
      </c>
      <c r="AH253" s="22">
        <v>0</v>
      </c>
      <c r="AI253" s="22">
        <v>0</v>
      </c>
      <c r="AJ253" s="22">
        <v>3318628</v>
      </c>
      <c r="AK253" s="22">
        <v>3224255</v>
      </c>
    </row>
    <row r="254" spans="1:37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526421</v>
      </c>
      <c r="F254" s="22">
        <v>4611</v>
      </c>
      <c r="G254" s="22">
        <v>4342</v>
      </c>
      <c r="H254" s="22">
        <v>0</v>
      </c>
      <c r="I254" s="22">
        <v>0</v>
      </c>
      <c r="J254" s="22">
        <v>0</v>
      </c>
      <c r="K254" s="22">
        <v>45405</v>
      </c>
      <c r="L254" s="22">
        <v>0</v>
      </c>
      <c r="M254" s="22">
        <v>11542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592321</v>
      </c>
      <c r="V254" s="22">
        <v>0</v>
      </c>
      <c r="W254" s="22">
        <v>0</v>
      </c>
      <c r="X254" s="22">
        <v>39439</v>
      </c>
      <c r="Y254" s="22">
        <v>0</v>
      </c>
      <c r="Z254" s="22">
        <v>296868</v>
      </c>
      <c r="AA254" s="22">
        <v>58621</v>
      </c>
      <c r="AB254" s="22">
        <v>0</v>
      </c>
      <c r="AC254" s="22">
        <v>0</v>
      </c>
      <c r="AD254" s="22">
        <v>394928</v>
      </c>
      <c r="AE254" s="22">
        <v>197393</v>
      </c>
      <c r="AF254" s="22">
        <v>3239791</v>
      </c>
      <c r="AG254" s="22">
        <v>0</v>
      </c>
      <c r="AH254" s="22">
        <v>0</v>
      </c>
      <c r="AI254" s="22">
        <v>0</v>
      </c>
      <c r="AJ254" s="22">
        <v>3239791</v>
      </c>
      <c r="AK254" s="22">
        <v>3437184</v>
      </c>
    </row>
    <row r="255" spans="1:37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747393</v>
      </c>
      <c r="F255" s="22">
        <v>69760</v>
      </c>
      <c r="G255" s="22">
        <v>39321</v>
      </c>
      <c r="H255" s="22">
        <v>0</v>
      </c>
      <c r="I255" s="22">
        <v>0</v>
      </c>
      <c r="J255" s="22">
        <v>0</v>
      </c>
      <c r="K255" s="22">
        <v>211099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10</v>
      </c>
      <c r="S255" s="22">
        <v>0</v>
      </c>
      <c r="T255" s="22">
        <v>174146</v>
      </c>
      <c r="U255" s="22">
        <v>1241729</v>
      </c>
      <c r="V255" s="22">
        <v>0</v>
      </c>
      <c r="W255" s="22">
        <v>0</v>
      </c>
      <c r="X255" s="22">
        <v>108913</v>
      </c>
      <c r="Y255" s="22">
        <v>0</v>
      </c>
      <c r="Z255" s="22">
        <v>191292</v>
      </c>
      <c r="AA255" s="22">
        <v>405089</v>
      </c>
      <c r="AB255" s="22">
        <v>0</v>
      </c>
      <c r="AC255" s="22">
        <v>174123</v>
      </c>
      <c r="AD255" s="22">
        <v>879417</v>
      </c>
      <c r="AE255" s="22">
        <v>362312</v>
      </c>
      <c r="AF255" s="22">
        <v>5914577</v>
      </c>
      <c r="AG255" s="22">
        <v>20679</v>
      </c>
      <c r="AH255" s="22">
        <v>319</v>
      </c>
      <c r="AI255" s="22">
        <v>0</v>
      </c>
      <c r="AJ255" s="22">
        <v>5935575</v>
      </c>
      <c r="AK255" s="22">
        <v>6297887</v>
      </c>
    </row>
    <row r="256" spans="1:37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284135</v>
      </c>
      <c r="F256" s="22">
        <v>64349</v>
      </c>
      <c r="G256" s="22">
        <v>30318</v>
      </c>
      <c r="H256" s="22">
        <v>0</v>
      </c>
      <c r="I256" s="22">
        <v>165076</v>
      </c>
      <c r="J256" s="22">
        <v>0</v>
      </c>
      <c r="K256" s="22">
        <v>33052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20</v>
      </c>
      <c r="U256" s="22">
        <v>576950</v>
      </c>
      <c r="V256" s="22">
        <v>0</v>
      </c>
      <c r="W256" s="22">
        <v>0</v>
      </c>
      <c r="X256" s="22">
        <v>30318</v>
      </c>
      <c r="Y256" s="22">
        <v>0</v>
      </c>
      <c r="Z256" s="22">
        <v>290475</v>
      </c>
      <c r="AA256" s="22">
        <v>0</v>
      </c>
      <c r="AB256" s="22">
        <v>0</v>
      </c>
      <c r="AC256" s="22">
        <v>140331</v>
      </c>
      <c r="AD256" s="22">
        <v>461124</v>
      </c>
      <c r="AE256" s="22">
        <v>115826</v>
      </c>
      <c r="AF256" s="22">
        <v>3479300</v>
      </c>
      <c r="AG256" s="22">
        <v>0</v>
      </c>
      <c r="AH256" s="22">
        <v>2970</v>
      </c>
      <c r="AI256" s="22">
        <v>0</v>
      </c>
      <c r="AJ256" s="22">
        <v>3482270</v>
      </c>
      <c r="AK256" s="22">
        <v>3598096</v>
      </c>
    </row>
    <row r="257" spans="1:37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1687582</v>
      </c>
      <c r="F257" s="22">
        <v>13944</v>
      </c>
      <c r="G257" s="22">
        <v>24039</v>
      </c>
      <c r="H257" s="22">
        <v>-6541</v>
      </c>
      <c r="I257" s="22">
        <v>8415</v>
      </c>
      <c r="J257" s="22">
        <v>12000</v>
      </c>
      <c r="K257" s="22">
        <v>69666</v>
      </c>
      <c r="L257" s="22">
        <v>0</v>
      </c>
      <c r="M257" s="22">
        <v>367530</v>
      </c>
      <c r="N257" s="22">
        <v>7600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9578</v>
      </c>
      <c r="U257" s="22">
        <v>2193813</v>
      </c>
      <c r="V257" s="22">
        <v>0</v>
      </c>
      <c r="W257" s="22">
        <v>0</v>
      </c>
      <c r="X257" s="22">
        <v>42345</v>
      </c>
      <c r="Y257" s="22">
        <v>0</v>
      </c>
      <c r="Z257" s="22">
        <v>1011712</v>
      </c>
      <c r="AA257" s="22">
        <v>249307</v>
      </c>
      <c r="AB257" s="22">
        <v>0</v>
      </c>
      <c r="AC257" s="22">
        <v>0</v>
      </c>
      <c r="AD257" s="22">
        <v>1303364</v>
      </c>
      <c r="AE257" s="22">
        <v>890449</v>
      </c>
      <c r="AF257" s="22">
        <v>4257682</v>
      </c>
      <c r="AG257" s="22">
        <v>0</v>
      </c>
      <c r="AH257" s="22">
        <v>3374</v>
      </c>
      <c r="AI257" s="22">
        <v>0</v>
      </c>
      <c r="AJ257" s="22">
        <v>4261056</v>
      </c>
      <c r="AK257" s="22">
        <v>5151505</v>
      </c>
    </row>
    <row r="258" spans="1:37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881992</v>
      </c>
      <c r="F258" s="22">
        <v>66442</v>
      </c>
      <c r="G258" s="22">
        <v>20413</v>
      </c>
      <c r="H258" s="22">
        <v>0</v>
      </c>
      <c r="I258" s="22">
        <v>25151</v>
      </c>
      <c r="J258" s="22">
        <v>0</v>
      </c>
      <c r="K258" s="22">
        <v>93367</v>
      </c>
      <c r="L258" s="22">
        <v>0</v>
      </c>
      <c r="M258" s="22">
        <v>540616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166</v>
      </c>
      <c r="U258" s="22">
        <v>1628147</v>
      </c>
      <c r="V258" s="22">
        <v>0</v>
      </c>
      <c r="W258" s="22">
        <v>0</v>
      </c>
      <c r="X258" s="22">
        <v>470584</v>
      </c>
      <c r="Y258" s="22">
        <v>42892</v>
      </c>
      <c r="Z258" s="22">
        <v>14989</v>
      </c>
      <c r="AA258" s="22">
        <v>547800</v>
      </c>
      <c r="AB258" s="22">
        <v>0</v>
      </c>
      <c r="AC258" s="22">
        <v>0</v>
      </c>
      <c r="AD258" s="22">
        <v>1076265</v>
      </c>
      <c r="AE258" s="22">
        <v>551882</v>
      </c>
      <c r="AF258" s="22">
        <v>8411442</v>
      </c>
      <c r="AG258" s="22">
        <v>25919</v>
      </c>
      <c r="AH258" s="22">
        <v>3536</v>
      </c>
      <c r="AI258" s="22">
        <v>0</v>
      </c>
      <c r="AJ258" s="22">
        <v>8440897</v>
      </c>
      <c r="AK258" s="22">
        <v>8992779</v>
      </c>
    </row>
    <row r="259" spans="1:37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443089</v>
      </c>
      <c r="F259" s="22">
        <v>23258</v>
      </c>
      <c r="G259" s="22">
        <v>6347</v>
      </c>
      <c r="H259" s="22">
        <v>0</v>
      </c>
      <c r="I259" s="22">
        <v>0</v>
      </c>
      <c r="J259" s="22">
        <v>0</v>
      </c>
      <c r="K259" s="22">
        <v>95825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111051</v>
      </c>
      <c r="S259" s="22">
        <v>0</v>
      </c>
      <c r="T259" s="22">
        <v>7880</v>
      </c>
      <c r="U259" s="22">
        <v>687450</v>
      </c>
      <c r="V259" s="22">
        <v>0</v>
      </c>
      <c r="W259" s="22">
        <v>0</v>
      </c>
      <c r="X259" s="22">
        <v>114711</v>
      </c>
      <c r="Y259" s="22">
        <v>5500</v>
      </c>
      <c r="Z259" s="22">
        <v>10202</v>
      </c>
      <c r="AA259" s="22">
        <v>664074</v>
      </c>
      <c r="AB259" s="22">
        <v>0</v>
      </c>
      <c r="AC259" s="22">
        <v>34642</v>
      </c>
      <c r="AD259" s="22">
        <v>829129</v>
      </c>
      <c r="AE259" s="22">
        <v>-141679</v>
      </c>
      <c r="AF259" s="22">
        <v>7277638</v>
      </c>
      <c r="AG259" s="22">
        <v>11919</v>
      </c>
      <c r="AH259" s="22">
        <v>0</v>
      </c>
      <c r="AI259" s="22">
        <v>0</v>
      </c>
      <c r="AJ259" s="22">
        <v>7289557</v>
      </c>
      <c r="AK259" s="22">
        <v>7147878</v>
      </c>
    </row>
    <row r="260" spans="1:37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56426</v>
      </c>
      <c r="F260" s="22">
        <v>26640</v>
      </c>
      <c r="G260" s="22">
        <v>57570</v>
      </c>
      <c r="H260" s="22">
        <v>0</v>
      </c>
      <c r="I260" s="22">
        <v>411030</v>
      </c>
      <c r="J260" s="22">
        <v>0</v>
      </c>
      <c r="K260" s="22">
        <v>88300</v>
      </c>
      <c r="L260" s="22">
        <v>0</v>
      </c>
      <c r="M260" s="22">
        <v>57302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10</v>
      </c>
      <c r="U260" s="22">
        <v>697278</v>
      </c>
      <c r="V260" s="22">
        <v>0</v>
      </c>
      <c r="W260" s="22">
        <v>0</v>
      </c>
      <c r="X260" s="22">
        <v>9211</v>
      </c>
      <c r="Y260" s="22">
        <v>0</v>
      </c>
      <c r="Z260" s="22">
        <v>9790</v>
      </c>
      <c r="AA260" s="22">
        <v>444507</v>
      </c>
      <c r="AB260" s="22">
        <v>4875</v>
      </c>
      <c r="AC260" s="22">
        <v>0</v>
      </c>
      <c r="AD260" s="22">
        <v>468383</v>
      </c>
      <c r="AE260" s="22">
        <v>228895</v>
      </c>
      <c r="AF260" s="22">
        <v>4347224</v>
      </c>
      <c r="AG260" s="22">
        <v>0</v>
      </c>
      <c r="AH260" s="22">
        <v>0</v>
      </c>
      <c r="AI260" s="22">
        <v>0</v>
      </c>
      <c r="AJ260" s="22">
        <v>4347224</v>
      </c>
      <c r="AK260" s="22">
        <v>4576119</v>
      </c>
    </row>
    <row r="261" spans="1:37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1719166</v>
      </c>
      <c r="F261" s="22">
        <v>29937</v>
      </c>
      <c r="G261" s="22">
        <v>3236</v>
      </c>
      <c r="H261" s="22">
        <v>0</v>
      </c>
      <c r="I261" s="22">
        <v>45760</v>
      </c>
      <c r="J261" s="22">
        <v>0</v>
      </c>
      <c r="K261" s="22">
        <v>868895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58097</v>
      </c>
      <c r="T261" s="22">
        <v>0</v>
      </c>
      <c r="U261" s="22">
        <v>2725091</v>
      </c>
      <c r="V261" s="22">
        <v>0</v>
      </c>
      <c r="W261" s="22">
        <v>0</v>
      </c>
      <c r="X261" s="22">
        <v>171511</v>
      </c>
      <c r="Y261" s="22">
        <v>6511</v>
      </c>
      <c r="Z261" s="22">
        <v>1059604</v>
      </c>
      <c r="AA261" s="22">
        <v>663946</v>
      </c>
      <c r="AB261" s="22">
        <v>0</v>
      </c>
      <c r="AC261" s="22">
        <v>0</v>
      </c>
      <c r="AD261" s="22">
        <v>1901572</v>
      </c>
      <c r="AE261" s="22">
        <v>823519</v>
      </c>
      <c r="AF261" s="22">
        <v>9625981</v>
      </c>
      <c r="AG261" s="22">
        <v>0</v>
      </c>
      <c r="AH261" s="22">
        <v>50724</v>
      </c>
      <c r="AI261" s="22">
        <v>0</v>
      </c>
      <c r="AJ261" s="22">
        <v>9676705</v>
      </c>
      <c r="AK261" s="22">
        <v>10500224</v>
      </c>
    </row>
    <row r="262" spans="1:37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372767</v>
      </c>
      <c r="F262" s="22">
        <v>82902</v>
      </c>
      <c r="G262" s="22">
        <v>67399</v>
      </c>
      <c r="H262" s="22">
        <v>-17606</v>
      </c>
      <c r="I262" s="22">
        <v>211286</v>
      </c>
      <c r="J262" s="22">
        <v>0</v>
      </c>
      <c r="K262" s="22">
        <v>68628</v>
      </c>
      <c r="L262" s="22">
        <v>0</v>
      </c>
      <c r="M262" s="22">
        <v>65890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851266</v>
      </c>
      <c r="V262" s="22">
        <v>0</v>
      </c>
      <c r="W262" s="22">
        <v>0</v>
      </c>
      <c r="X262" s="22">
        <v>33276</v>
      </c>
      <c r="Y262" s="22">
        <v>0</v>
      </c>
      <c r="Z262" s="22">
        <v>241319</v>
      </c>
      <c r="AA262" s="22">
        <v>53555</v>
      </c>
      <c r="AB262" s="22">
        <v>0</v>
      </c>
      <c r="AC262" s="22">
        <v>0</v>
      </c>
      <c r="AD262" s="22">
        <v>328150</v>
      </c>
      <c r="AE262" s="22">
        <v>523116</v>
      </c>
      <c r="AF262" s="22">
        <v>2586609</v>
      </c>
      <c r="AG262" s="22">
        <v>0</v>
      </c>
      <c r="AH262" s="22">
        <v>15376</v>
      </c>
      <c r="AI262" s="22">
        <v>0</v>
      </c>
      <c r="AJ262" s="22">
        <v>2601985</v>
      </c>
      <c r="AK262" s="22">
        <v>3125101</v>
      </c>
    </row>
    <row r="263" spans="1:37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1384485</v>
      </c>
      <c r="F263" s="22">
        <v>92207</v>
      </c>
      <c r="G263" s="22">
        <v>30363</v>
      </c>
      <c r="H263" s="22">
        <v>-15000</v>
      </c>
      <c r="I263" s="22">
        <v>20622</v>
      </c>
      <c r="J263" s="22">
        <v>0</v>
      </c>
      <c r="K263" s="22">
        <v>77333</v>
      </c>
      <c r="L263" s="22">
        <v>0</v>
      </c>
      <c r="M263" s="22">
        <v>79627</v>
      </c>
      <c r="N263" s="22">
        <v>16858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7714</v>
      </c>
      <c r="U263" s="22">
        <v>1694209</v>
      </c>
      <c r="V263" s="22">
        <v>0</v>
      </c>
      <c r="W263" s="22">
        <v>0</v>
      </c>
      <c r="X263" s="22">
        <v>482402</v>
      </c>
      <c r="Y263" s="22">
        <v>0</v>
      </c>
      <c r="Z263" s="22">
        <v>377100</v>
      </c>
      <c r="AA263" s="22">
        <v>965641</v>
      </c>
      <c r="AB263" s="22">
        <v>12381</v>
      </c>
      <c r="AC263" s="22">
        <v>0</v>
      </c>
      <c r="AD263" s="22">
        <v>1837524</v>
      </c>
      <c r="AE263" s="22">
        <v>-143315</v>
      </c>
      <c r="AF263" s="22">
        <v>9692045</v>
      </c>
      <c r="AG263" s="22">
        <v>13707</v>
      </c>
      <c r="AH263" s="22">
        <v>2883</v>
      </c>
      <c r="AI263" s="22">
        <v>0</v>
      </c>
      <c r="AJ263" s="22">
        <v>9708635</v>
      </c>
      <c r="AK263" s="22">
        <v>9565320</v>
      </c>
    </row>
    <row r="264" spans="1:37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2001866</v>
      </c>
      <c r="F264" s="22">
        <v>53194</v>
      </c>
      <c r="G264" s="22">
        <v>25276</v>
      </c>
      <c r="H264" s="22">
        <v>0</v>
      </c>
      <c r="I264" s="22">
        <v>29844</v>
      </c>
      <c r="J264" s="22">
        <v>0</v>
      </c>
      <c r="K264" s="22">
        <v>79673</v>
      </c>
      <c r="L264" s="22">
        <v>0</v>
      </c>
      <c r="M264" s="22">
        <v>128928</v>
      </c>
      <c r="N264" s="22">
        <v>0</v>
      </c>
      <c r="O264" s="22">
        <v>0</v>
      </c>
      <c r="P264" s="22">
        <v>0</v>
      </c>
      <c r="Q264" s="22">
        <v>0</v>
      </c>
      <c r="R264" s="22">
        <v>6</v>
      </c>
      <c r="S264" s="22">
        <v>0</v>
      </c>
      <c r="T264" s="22">
        <v>0</v>
      </c>
      <c r="U264" s="22">
        <v>2318787</v>
      </c>
      <c r="V264" s="22">
        <v>0</v>
      </c>
      <c r="W264" s="22">
        <v>0</v>
      </c>
      <c r="X264" s="22">
        <v>58798</v>
      </c>
      <c r="Y264" s="22">
        <v>0</v>
      </c>
      <c r="Z264" s="22">
        <v>350166</v>
      </c>
      <c r="AA264" s="22">
        <v>939171</v>
      </c>
      <c r="AB264" s="22">
        <v>0</v>
      </c>
      <c r="AC264" s="22">
        <v>0</v>
      </c>
      <c r="AD264" s="22">
        <v>1348135</v>
      </c>
      <c r="AE264" s="22">
        <v>970652</v>
      </c>
      <c r="AF264" s="22">
        <v>6824239</v>
      </c>
      <c r="AG264" s="22">
        <v>0</v>
      </c>
      <c r="AH264" s="22">
        <v>3906</v>
      </c>
      <c r="AI264" s="22">
        <v>689</v>
      </c>
      <c r="AJ264" s="22">
        <v>6828834</v>
      </c>
      <c r="AK264" s="22">
        <v>7799486</v>
      </c>
    </row>
    <row r="265" spans="1:37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513105</v>
      </c>
      <c r="F265" s="22">
        <v>8902</v>
      </c>
      <c r="G265" s="22">
        <v>3198</v>
      </c>
      <c r="H265" s="22">
        <v>0</v>
      </c>
      <c r="I265" s="22">
        <v>601774</v>
      </c>
      <c r="J265" s="22">
        <v>0</v>
      </c>
      <c r="K265" s="22">
        <v>144549</v>
      </c>
      <c r="L265" s="22">
        <v>0</v>
      </c>
      <c r="M265" s="22">
        <v>440916</v>
      </c>
      <c r="N265" s="22">
        <v>0</v>
      </c>
      <c r="O265" s="22">
        <v>0</v>
      </c>
      <c r="P265" s="22">
        <v>0</v>
      </c>
      <c r="Q265" s="22">
        <v>0</v>
      </c>
      <c r="R265" s="22">
        <v>749</v>
      </c>
      <c r="S265" s="22">
        <v>0</v>
      </c>
      <c r="T265" s="22">
        <v>0</v>
      </c>
      <c r="U265" s="22">
        <v>1713193</v>
      </c>
      <c r="V265" s="22">
        <v>0</v>
      </c>
      <c r="W265" s="22">
        <v>0</v>
      </c>
      <c r="X265" s="22">
        <v>151685</v>
      </c>
      <c r="Y265" s="22">
        <v>1000</v>
      </c>
      <c r="Z265" s="22">
        <v>962451</v>
      </c>
      <c r="AA265" s="22">
        <v>159862</v>
      </c>
      <c r="AB265" s="22">
        <v>0</v>
      </c>
      <c r="AC265" s="22">
        <v>0</v>
      </c>
      <c r="AD265" s="22">
        <v>1274998</v>
      </c>
      <c r="AE265" s="22">
        <v>438195</v>
      </c>
      <c r="AF265" s="22">
        <v>1872453</v>
      </c>
      <c r="AG265" s="22">
        <v>2768</v>
      </c>
      <c r="AH265" s="22">
        <v>7361</v>
      </c>
      <c r="AI265" s="22">
        <v>0</v>
      </c>
      <c r="AJ265" s="22">
        <v>1882582</v>
      </c>
      <c r="AK265" s="22">
        <v>2320777</v>
      </c>
    </row>
    <row r="266" spans="1:37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1398899</v>
      </c>
      <c r="F266" s="22">
        <v>65220</v>
      </c>
      <c r="G266" s="22">
        <v>78538</v>
      </c>
      <c r="H266" s="22">
        <v>-17716</v>
      </c>
      <c r="I266" s="22">
        <v>192622</v>
      </c>
      <c r="J266" s="22">
        <v>0</v>
      </c>
      <c r="K266" s="22">
        <v>12830</v>
      </c>
      <c r="L266" s="22">
        <v>0</v>
      </c>
      <c r="M266" s="22">
        <v>13963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1744356</v>
      </c>
      <c r="V266" s="22">
        <v>0</v>
      </c>
      <c r="W266" s="22">
        <v>20124</v>
      </c>
      <c r="X266" s="22">
        <v>37846</v>
      </c>
      <c r="Y266" s="22">
        <v>5779</v>
      </c>
      <c r="Z266" s="22">
        <v>921021</v>
      </c>
      <c r="AA266" s="22">
        <v>0</v>
      </c>
      <c r="AB266" s="22">
        <v>0</v>
      </c>
      <c r="AC266" s="22">
        <v>0</v>
      </c>
      <c r="AD266" s="22">
        <v>984770</v>
      </c>
      <c r="AE266" s="22">
        <v>759586</v>
      </c>
      <c r="AF266" s="22">
        <v>3310281</v>
      </c>
      <c r="AG266" s="22">
        <v>0</v>
      </c>
      <c r="AH266" s="22">
        <v>0</v>
      </c>
      <c r="AI266" s="22">
        <v>0</v>
      </c>
      <c r="AJ266" s="22">
        <v>3310281</v>
      </c>
      <c r="AK266" s="22">
        <v>4069867</v>
      </c>
    </row>
    <row r="267" spans="1:37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64280</v>
      </c>
      <c r="F267" s="22">
        <v>31964</v>
      </c>
      <c r="G267" s="22">
        <v>47565</v>
      </c>
      <c r="H267" s="22">
        <v>0</v>
      </c>
      <c r="I267" s="22">
        <v>207511</v>
      </c>
      <c r="J267" s="22">
        <v>0</v>
      </c>
      <c r="K267" s="22">
        <v>14611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207</v>
      </c>
      <c r="S267" s="22">
        <v>0</v>
      </c>
      <c r="T267" s="22">
        <v>0</v>
      </c>
      <c r="U267" s="22">
        <v>366138</v>
      </c>
      <c r="V267" s="22">
        <v>92174</v>
      </c>
      <c r="W267" s="22">
        <v>53930</v>
      </c>
      <c r="X267" s="22">
        <v>34590</v>
      </c>
      <c r="Y267" s="22">
        <v>0</v>
      </c>
      <c r="Z267" s="22">
        <v>191678</v>
      </c>
      <c r="AA267" s="22">
        <v>180647</v>
      </c>
      <c r="AB267" s="22">
        <v>0</v>
      </c>
      <c r="AC267" s="22">
        <v>0</v>
      </c>
      <c r="AD267" s="22">
        <v>553019</v>
      </c>
      <c r="AE267" s="22">
        <v>-186881</v>
      </c>
      <c r="AF267" s="22">
        <v>4840926</v>
      </c>
      <c r="AG267" s="22">
        <v>0</v>
      </c>
      <c r="AH267" s="22">
        <v>0</v>
      </c>
      <c r="AI267" s="22">
        <v>0</v>
      </c>
      <c r="AJ267" s="22">
        <v>4840926</v>
      </c>
      <c r="AK267" s="22">
        <v>4654045</v>
      </c>
    </row>
    <row r="268" spans="1:37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426409</v>
      </c>
      <c r="F268" s="22">
        <v>30574</v>
      </c>
      <c r="G268" s="22">
        <v>17860</v>
      </c>
      <c r="H268" s="22">
        <v>0</v>
      </c>
      <c r="I268" s="22">
        <v>22221</v>
      </c>
      <c r="J268" s="22">
        <v>0</v>
      </c>
      <c r="K268" s="22">
        <v>115542</v>
      </c>
      <c r="L268" s="22">
        <v>0</v>
      </c>
      <c r="M268" s="22">
        <v>23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612629</v>
      </c>
      <c r="V268" s="22">
        <v>0</v>
      </c>
      <c r="W268" s="22">
        <v>0</v>
      </c>
      <c r="X268" s="22">
        <v>54716</v>
      </c>
      <c r="Y268" s="22">
        <v>9169</v>
      </c>
      <c r="Z268" s="22">
        <v>465574</v>
      </c>
      <c r="AA268" s="22">
        <v>320648</v>
      </c>
      <c r="AB268" s="22">
        <v>0</v>
      </c>
      <c r="AC268" s="22">
        <v>0</v>
      </c>
      <c r="AD268" s="22">
        <v>850107</v>
      </c>
      <c r="AE268" s="22">
        <v>-237478</v>
      </c>
      <c r="AF268" s="22">
        <v>2004679</v>
      </c>
      <c r="AG268" s="22">
        <v>0</v>
      </c>
      <c r="AH268" s="22">
        <v>0</v>
      </c>
      <c r="AI268" s="22">
        <v>0</v>
      </c>
      <c r="AJ268" s="22">
        <v>2004679</v>
      </c>
      <c r="AK268" s="22">
        <v>1767201</v>
      </c>
    </row>
    <row r="269" spans="1:37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1797232</v>
      </c>
      <c r="F269" s="22">
        <v>52087</v>
      </c>
      <c r="G269" s="22">
        <v>158325</v>
      </c>
      <c r="H269" s="22">
        <v>-53245</v>
      </c>
      <c r="I269" s="22">
        <v>38556</v>
      </c>
      <c r="J269" s="22">
        <v>0</v>
      </c>
      <c r="K269" s="22">
        <v>400814</v>
      </c>
      <c r="L269" s="22">
        <v>0</v>
      </c>
      <c r="M269" s="22">
        <v>76510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248173</v>
      </c>
      <c r="U269" s="22">
        <v>2718452</v>
      </c>
      <c r="V269" s="22">
        <v>0</v>
      </c>
      <c r="W269" s="22">
        <v>586817</v>
      </c>
      <c r="X269" s="22">
        <v>205993</v>
      </c>
      <c r="Y269" s="22">
        <v>8150</v>
      </c>
      <c r="Z269" s="22">
        <v>599561</v>
      </c>
      <c r="AA269" s="22">
        <v>2282296</v>
      </c>
      <c r="AB269" s="22">
        <v>0</v>
      </c>
      <c r="AC269" s="22">
        <v>550859</v>
      </c>
      <c r="AD269" s="22">
        <v>4233676</v>
      </c>
      <c r="AE269" s="22">
        <v>-1515224</v>
      </c>
      <c r="AF269" s="22">
        <v>22130925</v>
      </c>
      <c r="AG269" s="22">
        <v>16405</v>
      </c>
      <c r="AH269" s="22">
        <v>25114</v>
      </c>
      <c r="AI269" s="22">
        <v>0</v>
      </c>
      <c r="AJ269" s="22">
        <v>22172444</v>
      </c>
      <c r="AK269" s="22">
        <v>20657220</v>
      </c>
    </row>
    <row r="270" spans="1:37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1505719</v>
      </c>
      <c r="F270" s="22">
        <v>8443</v>
      </c>
      <c r="G270" s="22">
        <v>12506</v>
      </c>
      <c r="H270" s="22">
        <v>0</v>
      </c>
      <c r="I270" s="22">
        <v>0</v>
      </c>
      <c r="J270" s="22">
        <v>0</v>
      </c>
      <c r="K270" s="22">
        <v>390489</v>
      </c>
      <c r="L270" s="22">
        <v>0</v>
      </c>
      <c r="M270" s="22">
        <v>537777</v>
      </c>
      <c r="N270" s="22">
        <v>0</v>
      </c>
      <c r="O270" s="22">
        <v>0</v>
      </c>
      <c r="P270" s="22">
        <v>0</v>
      </c>
      <c r="Q270" s="22">
        <v>0</v>
      </c>
      <c r="R270" s="22">
        <v>1304182</v>
      </c>
      <c r="S270" s="22">
        <v>0</v>
      </c>
      <c r="T270" s="22">
        <v>0</v>
      </c>
      <c r="U270" s="22">
        <v>3759116</v>
      </c>
      <c r="V270" s="22">
        <v>0</v>
      </c>
      <c r="W270" s="22">
        <v>0</v>
      </c>
      <c r="X270" s="22">
        <v>43078</v>
      </c>
      <c r="Y270" s="22">
        <v>0</v>
      </c>
      <c r="Z270" s="22">
        <v>92163</v>
      </c>
      <c r="AA270" s="22">
        <v>283516</v>
      </c>
      <c r="AB270" s="22">
        <v>0</v>
      </c>
      <c r="AC270" s="22">
        <v>0</v>
      </c>
      <c r="AD270" s="22">
        <v>418757</v>
      </c>
      <c r="AE270" s="22">
        <v>3340359</v>
      </c>
      <c r="AF270" s="22">
        <v>10192686</v>
      </c>
      <c r="AG270" s="22">
        <v>0</v>
      </c>
      <c r="AH270" s="22">
        <v>54943</v>
      </c>
      <c r="AI270" s="22">
        <v>0</v>
      </c>
      <c r="AJ270" s="22">
        <v>10247629</v>
      </c>
      <c r="AK270" s="22">
        <v>13587988</v>
      </c>
    </row>
    <row r="271" spans="1:37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188207</v>
      </c>
      <c r="F271" s="22">
        <v>23313</v>
      </c>
      <c r="G271" s="22">
        <v>4394</v>
      </c>
      <c r="H271" s="22">
        <v>0</v>
      </c>
      <c r="I271" s="22">
        <v>454841</v>
      </c>
      <c r="J271" s="22">
        <v>0</v>
      </c>
      <c r="K271" s="22">
        <v>34405</v>
      </c>
      <c r="L271" s="22">
        <v>0</v>
      </c>
      <c r="M271" s="22">
        <v>0</v>
      </c>
      <c r="N271" s="22">
        <v>0</v>
      </c>
      <c r="O271" s="22">
        <v>0</v>
      </c>
      <c r="P271" s="22">
        <v>70</v>
      </c>
      <c r="Q271" s="22">
        <v>0</v>
      </c>
      <c r="R271" s="22">
        <v>133</v>
      </c>
      <c r="S271" s="22">
        <v>0</v>
      </c>
      <c r="T271" s="22">
        <v>0</v>
      </c>
      <c r="U271" s="22">
        <v>705363</v>
      </c>
      <c r="V271" s="22">
        <v>0</v>
      </c>
      <c r="W271" s="22">
        <v>1801</v>
      </c>
      <c r="X271" s="22">
        <v>20490</v>
      </c>
      <c r="Y271" s="22">
        <v>5177</v>
      </c>
      <c r="Z271" s="22">
        <v>13548</v>
      </c>
      <c r="AA271" s="22">
        <v>0</v>
      </c>
      <c r="AB271" s="22">
        <v>0</v>
      </c>
      <c r="AC271" s="22">
        <v>46768</v>
      </c>
      <c r="AD271" s="22">
        <v>87784</v>
      </c>
      <c r="AE271" s="22">
        <v>617579</v>
      </c>
      <c r="AF271" s="22">
        <v>2187621</v>
      </c>
      <c r="AG271" s="22">
        <v>0</v>
      </c>
      <c r="AH271" s="22">
        <v>320</v>
      </c>
      <c r="AI271" s="22">
        <v>0</v>
      </c>
      <c r="AJ271" s="22">
        <v>2187941</v>
      </c>
      <c r="AK271" s="22">
        <v>2805520</v>
      </c>
    </row>
    <row r="272" spans="1:37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773004</v>
      </c>
      <c r="F272" s="22">
        <v>47402</v>
      </c>
      <c r="G272" s="22">
        <v>37800</v>
      </c>
      <c r="H272" s="22">
        <v>0</v>
      </c>
      <c r="I272" s="22">
        <v>233847</v>
      </c>
      <c r="J272" s="22">
        <v>0</v>
      </c>
      <c r="K272" s="22">
        <v>221086</v>
      </c>
      <c r="L272" s="22">
        <v>0</v>
      </c>
      <c r="M272" s="22">
        <v>62075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1521</v>
      </c>
      <c r="T272" s="22">
        <v>0</v>
      </c>
      <c r="U272" s="22">
        <v>1376735</v>
      </c>
      <c r="V272" s="22">
        <v>0</v>
      </c>
      <c r="W272" s="22">
        <v>0</v>
      </c>
      <c r="X272" s="22">
        <v>300212</v>
      </c>
      <c r="Y272" s="22">
        <v>0</v>
      </c>
      <c r="Z272" s="22">
        <v>519619</v>
      </c>
      <c r="AA272" s="22">
        <v>718260</v>
      </c>
      <c r="AB272" s="22">
        <v>0</v>
      </c>
      <c r="AC272" s="22">
        <v>0</v>
      </c>
      <c r="AD272" s="22">
        <v>1538091</v>
      </c>
      <c r="AE272" s="22">
        <v>-161356</v>
      </c>
      <c r="AF272" s="22">
        <v>4490288</v>
      </c>
      <c r="AG272" s="22">
        <v>0</v>
      </c>
      <c r="AH272" s="22">
        <v>9793</v>
      </c>
      <c r="AI272" s="22">
        <v>0</v>
      </c>
      <c r="AJ272" s="22">
        <v>4500081</v>
      </c>
      <c r="AK272" s="22">
        <v>4338725</v>
      </c>
    </row>
    <row r="273" spans="1:37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874888</v>
      </c>
      <c r="F273" s="22">
        <v>9565</v>
      </c>
      <c r="G273" s="22">
        <v>0</v>
      </c>
      <c r="H273" s="22">
        <v>-904</v>
      </c>
      <c r="I273" s="22">
        <v>392052</v>
      </c>
      <c r="J273" s="22">
        <v>0</v>
      </c>
      <c r="K273" s="22">
        <v>39787</v>
      </c>
      <c r="L273" s="22">
        <v>0</v>
      </c>
      <c r="M273" s="22">
        <v>34365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1349753</v>
      </c>
      <c r="V273" s="22">
        <v>0</v>
      </c>
      <c r="W273" s="22">
        <v>0</v>
      </c>
      <c r="X273" s="22">
        <v>31879</v>
      </c>
      <c r="Y273" s="22">
        <v>12446</v>
      </c>
      <c r="Z273" s="22">
        <v>520946</v>
      </c>
      <c r="AA273" s="22">
        <v>0</v>
      </c>
      <c r="AB273" s="22">
        <v>0</v>
      </c>
      <c r="AC273" s="22">
        <v>0</v>
      </c>
      <c r="AD273" s="22">
        <v>565271</v>
      </c>
      <c r="AE273" s="22">
        <v>784482</v>
      </c>
      <c r="AF273" s="22">
        <v>2660467</v>
      </c>
      <c r="AG273" s="22">
        <v>0</v>
      </c>
      <c r="AH273" s="22">
        <v>0</v>
      </c>
      <c r="AI273" s="22">
        <v>0</v>
      </c>
      <c r="AJ273" s="22">
        <v>2660467</v>
      </c>
      <c r="AK273" s="22">
        <v>3444949</v>
      </c>
    </row>
    <row r="274" spans="1:37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1147054</v>
      </c>
      <c r="F274" s="22">
        <v>4466</v>
      </c>
      <c r="G274" s="22">
        <v>0</v>
      </c>
      <c r="H274" s="22">
        <v>0</v>
      </c>
      <c r="I274" s="22">
        <v>29971</v>
      </c>
      <c r="J274" s="22">
        <v>0</v>
      </c>
      <c r="K274" s="22">
        <v>92151</v>
      </c>
      <c r="L274" s="22">
        <v>0</v>
      </c>
      <c r="M274" s="22">
        <v>222340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11990</v>
      </c>
      <c r="T274" s="22">
        <v>10</v>
      </c>
      <c r="U274" s="22">
        <v>1507982</v>
      </c>
      <c r="V274" s="22">
        <v>0</v>
      </c>
      <c r="W274" s="22">
        <v>0</v>
      </c>
      <c r="X274" s="22">
        <v>302964</v>
      </c>
      <c r="Y274" s="22">
        <v>0</v>
      </c>
      <c r="Z274" s="22">
        <v>797615</v>
      </c>
      <c r="AA274" s="22">
        <v>65585</v>
      </c>
      <c r="AB274" s="22">
        <v>0</v>
      </c>
      <c r="AC274" s="22">
        <v>0</v>
      </c>
      <c r="AD274" s="22">
        <v>1166164</v>
      </c>
      <c r="AE274" s="22">
        <v>341818</v>
      </c>
      <c r="AF274" s="22">
        <v>4592080</v>
      </c>
      <c r="AG274" s="22">
        <v>0</v>
      </c>
      <c r="AH274" s="22">
        <v>7444</v>
      </c>
      <c r="AI274" s="22">
        <v>0</v>
      </c>
      <c r="AJ274" s="22">
        <v>4599524</v>
      </c>
      <c r="AK274" s="22">
        <v>4941342</v>
      </c>
    </row>
    <row r="275" spans="1:37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1045044</v>
      </c>
      <c r="F275" s="22">
        <v>401504</v>
      </c>
      <c r="G275" s="22">
        <v>446091</v>
      </c>
      <c r="H275" s="22">
        <v>0</v>
      </c>
      <c r="I275" s="22">
        <v>372394</v>
      </c>
      <c r="J275" s="22">
        <v>0</v>
      </c>
      <c r="K275" s="22">
        <v>25719</v>
      </c>
      <c r="L275" s="22">
        <v>0</v>
      </c>
      <c r="M275" s="22">
        <v>0</v>
      </c>
      <c r="N275" s="22">
        <v>0</v>
      </c>
      <c r="O275" s="22">
        <v>0</v>
      </c>
      <c r="P275" s="22">
        <v>10</v>
      </c>
      <c r="Q275" s="22">
        <v>0</v>
      </c>
      <c r="R275" s="22">
        <v>11509</v>
      </c>
      <c r="S275" s="22">
        <v>0</v>
      </c>
      <c r="T275" s="22">
        <v>0</v>
      </c>
      <c r="U275" s="22">
        <v>2302271</v>
      </c>
      <c r="V275" s="22">
        <v>0</v>
      </c>
      <c r="W275" s="22">
        <v>0</v>
      </c>
      <c r="X275" s="22">
        <v>87914</v>
      </c>
      <c r="Y275" s="22">
        <v>0</v>
      </c>
      <c r="Z275" s="22">
        <v>0</v>
      </c>
      <c r="AA275" s="22">
        <v>479418</v>
      </c>
      <c r="AB275" s="22">
        <v>0</v>
      </c>
      <c r="AC275" s="22">
        <v>657523</v>
      </c>
      <c r="AD275" s="22">
        <v>1224855</v>
      </c>
      <c r="AE275" s="22">
        <v>1077416</v>
      </c>
      <c r="AF275" s="22">
        <v>10113260</v>
      </c>
      <c r="AG275" s="22">
        <v>0</v>
      </c>
      <c r="AH275" s="22">
        <v>0</v>
      </c>
      <c r="AI275" s="22">
        <v>0</v>
      </c>
      <c r="AJ275" s="22">
        <v>10113260</v>
      </c>
      <c r="AK275" s="22">
        <v>11190676</v>
      </c>
    </row>
    <row r="276" spans="1:37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1442841</v>
      </c>
      <c r="F276" s="22">
        <v>43192</v>
      </c>
      <c r="G276" s="22">
        <v>30038</v>
      </c>
      <c r="H276" s="22">
        <v>-18000</v>
      </c>
      <c r="I276" s="22">
        <v>72223</v>
      </c>
      <c r="J276" s="22">
        <v>0</v>
      </c>
      <c r="K276" s="22">
        <v>64846</v>
      </c>
      <c r="L276" s="22">
        <v>0</v>
      </c>
      <c r="M276" s="22">
        <v>98744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1733884</v>
      </c>
      <c r="V276" s="22">
        <v>0</v>
      </c>
      <c r="W276" s="22">
        <v>0</v>
      </c>
      <c r="X276" s="22">
        <v>147363</v>
      </c>
      <c r="Y276" s="22">
        <v>0</v>
      </c>
      <c r="Z276" s="22">
        <v>158046</v>
      </c>
      <c r="AA276" s="22">
        <v>0</v>
      </c>
      <c r="AB276" s="22">
        <v>0</v>
      </c>
      <c r="AC276" s="22">
        <v>0</v>
      </c>
      <c r="AD276" s="22">
        <v>305409</v>
      </c>
      <c r="AE276" s="22">
        <v>1428475</v>
      </c>
      <c r="AF276" s="22">
        <v>3303982</v>
      </c>
      <c r="AG276" s="22">
        <v>0</v>
      </c>
      <c r="AH276" s="22">
        <v>10261</v>
      </c>
      <c r="AI276" s="22">
        <v>0</v>
      </c>
      <c r="AJ276" s="22">
        <v>3314243</v>
      </c>
      <c r="AK276" s="22">
        <v>4742718</v>
      </c>
    </row>
    <row r="277" spans="1:37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986290</v>
      </c>
      <c r="F277" s="22">
        <v>16546</v>
      </c>
      <c r="G277" s="22">
        <v>4883</v>
      </c>
      <c r="H277" s="22">
        <v>0</v>
      </c>
      <c r="I277" s="22">
        <v>535927</v>
      </c>
      <c r="J277" s="22">
        <v>0</v>
      </c>
      <c r="K277" s="22">
        <v>9233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1552879</v>
      </c>
      <c r="V277" s="22">
        <v>0</v>
      </c>
      <c r="W277" s="22">
        <v>0</v>
      </c>
      <c r="X277" s="22">
        <v>25500</v>
      </c>
      <c r="Y277" s="22">
        <v>0</v>
      </c>
      <c r="Z277" s="22">
        <v>1021155</v>
      </c>
      <c r="AA277" s="22">
        <v>0</v>
      </c>
      <c r="AB277" s="22">
        <v>0</v>
      </c>
      <c r="AC277" s="22">
        <v>0</v>
      </c>
      <c r="AD277" s="22">
        <v>1046655</v>
      </c>
      <c r="AE277" s="22">
        <v>506224</v>
      </c>
      <c r="AF277" s="22">
        <v>3533166</v>
      </c>
      <c r="AG277" s="22">
        <v>0</v>
      </c>
      <c r="AH277" s="22">
        <v>8976</v>
      </c>
      <c r="AI277" s="22">
        <v>0</v>
      </c>
      <c r="AJ277" s="22">
        <v>3542142</v>
      </c>
      <c r="AK277" s="22">
        <v>4048366</v>
      </c>
    </row>
    <row r="278" spans="1:37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566121</v>
      </c>
      <c r="F278" s="22">
        <v>28468</v>
      </c>
      <c r="G278" s="22">
        <v>26312</v>
      </c>
      <c r="H278" s="22">
        <v>0</v>
      </c>
      <c r="I278" s="22">
        <v>0</v>
      </c>
      <c r="J278" s="22">
        <v>0</v>
      </c>
      <c r="K278" s="22">
        <v>75263</v>
      </c>
      <c r="L278" s="22">
        <v>0</v>
      </c>
      <c r="M278" s="22">
        <v>636441</v>
      </c>
      <c r="N278" s="22">
        <v>0</v>
      </c>
      <c r="O278" s="22">
        <v>0</v>
      </c>
      <c r="P278" s="22">
        <v>0</v>
      </c>
      <c r="Q278" s="22">
        <v>0</v>
      </c>
      <c r="R278" s="22">
        <v>69082</v>
      </c>
      <c r="S278" s="22">
        <v>0</v>
      </c>
      <c r="T278" s="22">
        <v>0</v>
      </c>
      <c r="U278" s="22">
        <v>1401687</v>
      </c>
      <c r="V278" s="22">
        <v>0</v>
      </c>
      <c r="W278" s="22">
        <v>0</v>
      </c>
      <c r="X278" s="22">
        <v>69052</v>
      </c>
      <c r="Y278" s="22">
        <v>0</v>
      </c>
      <c r="Z278" s="22">
        <v>431828</v>
      </c>
      <c r="AA278" s="22">
        <v>758844</v>
      </c>
      <c r="AB278" s="22">
        <v>0</v>
      </c>
      <c r="AC278" s="22">
        <v>22373</v>
      </c>
      <c r="AD278" s="22">
        <v>1282097</v>
      </c>
      <c r="AE278" s="22">
        <v>119590</v>
      </c>
      <c r="AF278" s="22">
        <v>7361867</v>
      </c>
      <c r="AG278" s="22">
        <v>0</v>
      </c>
      <c r="AH278" s="22">
        <v>0</v>
      </c>
      <c r="AI278" s="22">
        <v>0</v>
      </c>
      <c r="AJ278" s="22">
        <v>7361867</v>
      </c>
      <c r="AK278" s="22">
        <v>7481457</v>
      </c>
    </row>
    <row r="279" spans="1:37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290054</v>
      </c>
      <c r="F279" s="22">
        <v>75781</v>
      </c>
      <c r="G279" s="22">
        <v>4767</v>
      </c>
      <c r="H279" s="22">
        <v>0</v>
      </c>
      <c r="I279" s="22">
        <v>384289</v>
      </c>
      <c r="J279" s="22">
        <v>0</v>
      </c>
      <c r="K279" s="22">
        <v>61833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816724</v>
      </c>
      <c r="V279" s="22">
        <v>0</v>
      </c>
      <c r="W279" s="22">
        <v>14115</v>
      </c>
      <c r="X279" s="22">
        <v>150428</v>
      </c>
      <c r="Y279" s="22">
        <v>0</v>
      </c>
      <c r="Z279" s="22">
        <v>312569</v>
      </c>
      <c r="AA279" s="22">
        <v>418452</v>
      </c>
      <c r="AB279" s="22">
        <v>0</v>
      </c>
      <c r="AC279" s="22">
        <v>0</v>
      </c>
      <c r="AD279" s="22">
        <v>895564</v>
      </c>
      <c r="AE279" s="22">
        <v>-78840</v>
      </c>
      <c r="AF279" s="22">
        <v>9832976</v>
      </c>
      <c r="AG279" s="22">
        <v>20294</v>
      </c>
      <c r="AH279" s="22">
        <v>0</v>
      </c>
      <c r="AI279" s="22">
        <v>0</v>
      </c>
      <c r="AJ279" s="22">
        <v>9853270</v>
      </c>
      <c r="AK279" s="22">
        <v>9774430</v>
      </c>
    </row>
    <row r="280" spans="1:37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793651</v>
      </c>
      <c r="F280" s="22">
        <v>35355</v>
      </c>
      <c r="G280" s="22">
        <v>26788</v>
      </c>
      <c r="H280" s="22">
        <v>-10335</v>
      </c>
      <c r="I280" s="22">
        <v>69721</v>
      </c>
      <c r="J280" s="22">
        <v>0</v>
      </c>
      <c r="K280" s="22">
        <v>17479</v>
      </c>
      <c r="L280" s="22">
        <v>0</v>
      </c>
      <c r="M280" s="22">
        <v>28435</v>
      </c>
      <c r="N280" s="22">
        <v>0</v>
      </c>
      <c r="O280" s="22">
        <v>0</v>
      </c>
      <c r="P280" s="22">
        <v>0</v>
      </c>
      <c r="Q280" s="22">
        <v>0</v>
      </c>
      <c r="R280" s="22">
        <v>10</v>
      </c>
      <c r="S280" s="22">
        <v>0</v>
      </c>
      <c r="T280" s="22">
        <v>16800</v>
      </c>
      <c r="U280" s="22">
        <v>977904</v>
      </c>
      <c r="V280" s="22">
        <v>0</v>
      </c>
      <c r="W280" s="22">
        <v>11582</v>
      </c>
      <c r="X280" s="22">
        <v>44094</v>
      </c>
      <c r="Y280" s="22">
        <v>0</v>
      </c>
      <c r="Z280" s="22">
        <v>525303</v>
      </c>
      <c r="AA280" s="22">
        <v>0</v>
      </c>
      <c r="AB280" s="22">
        <v>5003</v>
      </c>
      <c r="AC280" s="22">
        <v>0</v>
      </c>
      <c r="AD280" s="22">
        <v>585982</v>
      </c>
      <c r="AE280" s="22">
        <v>391922</v>
      </c>
      <c r="AF280" s="22">
        <v>2924486</v>
      </c>
      <c r="AG280" s="22">
        <v>0</v>
      </c>
      <c r="AH280" s="22">
        <v>0</v>
      </c>
      <c r="AI280" s="22">
        <v>0</v>
      </c>
      <c r="AJ280" s="22">
        <v>2924486</v>
      </c>
      <c r="AK280" s="22">
        <v>3316408</v>
      </c>
    </row>
    <row r="281" spans="1:37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1508320</v>
      </c>
      <c r="F281" s="22">
        <v>53402</v>
      </c>
      <c r="G281" s="22">
        <v>62643</v>
      </c>
      <c r="H281" s="22">
        <v>-8839</v>
      </c>
      <c r="I281" s="22">
        <v>277607</v>
      </c>
      <c r="J281" s="22">
        <v>0</v>
      </c>
      <c r="K281" s="22">
        <v>172096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2065229</v>
      </c>
      <c r="V281" s="22">
        <v>0</v>
      </c>
      <c r="W281" s="22">
        <v>0</v>
      </c>
      <c r="X281" s="22">
        <v>312004</v>
      </c>
      <c r="Y281" s="22">
        <v>1650</v>
      </c>
      <c r="Z281" s="22">
        <v>10493</v>
      </c>
      <c r="AA281" s="22">
        <v>1049321</v>
      </c>
      <c r="AB281" s="22">
        <v>0</v>
      </c>
      <c r="AC281" s="22">
        <v>0</v>
      </c>
      <c r="AD281" s="22">
        <v>1373468</v>
      </c>
      <c r="AE281" s="22">
        <v>691761</v>
      </c>
      <c r="AF281" s="22">
        <v>15060743</v>
      </c>
      <c r="AG281" s="22">
        <v>0</v>
      </c>
      <c r="AH281" s="22">
        <v>22629</v>
      </c>
      <c r="AI281" s="22">
        <v>0</v>
      </c>
      <c r="AJ281" s="22">
        <v>15083372</v>
      </c>
      <c r="AK281" s="22">
        <v>15775133</v>
      </c>
    </row>
    <row r="282" spans="1:37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1014109</v>
      </c>
      <c r="F282" s="22">
        <v>22685</v>
      </c>
      <c r="G282" s="22">
        <v>12305</v>
      </c>
      <c r="H282" s="22">
        <v>-5923</v>
      </c>
      <c r="I282" s="22">
        <v>20596</v>
      </c>
      <c r="J282" s="22">
        <v>0</v>
      </c>
      <c r="K282" s="22">
        <v>15214</v>
      </c>
      <c r="L282" s="22">
        <v>0</v>
      </c>
      <c r="M282" s="22">
        <v>23259</v>
      </c>
      <c r="N282" s="22">
        <v>0</v>
      </c>
      <c r="O282" s="22">
        <v>0</v>
      </c>
      <c r="P282" s="22">
        <v>0</v>
      </c>
      <c r="Q282" s="22">
        <v>0</v>
      </c>
      <c r="R282" s="22">
        <v>10</v>
      </c>
      <c r="S282" s="22">
        <v>0</v>
      </c>
      <c r="T282" s="22">
        <v>0</v>
      </c>
      <c r="U282" s="22">
        <v>1102255</v>
      </c>
      <c r="V282" s="22">
        <v>0</v>
      </c>
      <c r="W282" s="22">
        <v>0</v>
      </c>
      <c r="X282" s="22">
        <v>30445</v>
      </c>
      <c r="Y282" s="22">
        <v>0</v>
      </c>
      <c r="Z282" s="22">
        <v>127535</v>
      </c>
      <c r="AA282" s="22">
        <v>0</v>
      </c>
      <c r="AB282" s="22">
        <v>0</v>
      </c>
      <c r="AC282" s="22">
        <v>0</v>
      </c>
      <c r="AD282" s="22">
        <v>157980</v>
      </c>
      <c r="AE282" s="22">
        <v>944275</v>
      </c>
      <c r="AF282" s="22">
        <v>1865261</v>
      </c>
      <c r="AG282" s="22">
        <v>0</v>
      </c>
      <c r="AH282" s="22">
        <v>849</v>
      </c>
      <c r="AI282" s="22">
        <v>0</v>
      </c>
      <c r="AJ282" s="22">
        <v>1866110</v>
      </c>
      <c r="AK282" s="22">
        <v>2810385</v>
      </c>
    </row>
    <row r="283" spans="1:37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75703</v>
      </c>
      <c r="F283" s="22">
        <v>40250</v>
      </c>
      <c r="G283" s="22">
        <v>124996</v>
      </c>
      <c r="H283" s="22">
        <v>-58888</v>
      </c>
      <c r="I283" s="22">
        <v>32074</v>
      </c>
      <c r="J283" s="22">
        <v>0</v>
      </c>
      <c r="K283" s="22">
        <v>93787</v>
      </c>
      <c r="L283" s="22">
        <v>0</v>
      </c>
      <c r="M283" s="22">
        <v>28000</v>
      </c>
      <c r="N283" s="22">
        <v>0</v>
      </c>
      <c r="O283" s="22">
        <v>0</v>
      </c>
      <c r="P283" s="22">
        <v>30</v>
      </c>
      <c r="Q283" s="22">
        <v>0</v>
      </c>
      <c r="R283" s="22">
        <v>0</v>
      </c>
      <c r="S283" s="22">
        <v>0</v>
      </c>
      <c r="T283" s="22">
        <v>0</v>
      </c>
      <c r="U283" s="22">
        <v>335952</v>
      </c>
      <c r="V283" s="22">
        <v>0</v>
      </c>
      <c r="W283" s="22">
        <v>38744</v>
      </c>
      <c r="X283" s="22">
        <v>53848</v>
      </c>
      <c r="Y283" s="22">
        <v>1260</v>
      </c>
      <c r="Z283" s="22">
        <v>131434</v>
      </c>
      <c r="AA283" s="22">
        <v>329299</v>
      </c>
      <c r="AB283" s="22">
        <v>50</v>
      </c>
      <c r="AC283" s="22">
        <v>13135</v>
      </c>
      <c r="AD283" s="22">
        <v>567770</v>
      </c>
      <c r="AE283" s="22">
        <v>-231818</v>
      </c>
      <c r="AF283" s="22">
        <v>2853015</v>
      </c>
      <c r="AG283" s="22">
        <v>0</v>
      </c>
      <c r="AH283" s="22">
        <v>2316</v>
      </c>
      <c r="AI283" s="22">
        <v>0</v>
      </c>
      <c r="AJ283" s="22">
        <v>2855331</v>
      </c>
      <c r="AK283" s="22">
        <v>2623513</v>
      </c>
    </row>
    <row r="284" spans="1:37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2387603</v>
      </c>
      <c r="F284" s="22">
        <v>164134</v>
      </c>
      <c r="G284" s="22">
        <v>192748</v>
      </c>
      <c r="H284" s="22">
        <v>-213000</v>
      </c>
      <c r="I284" s="22">
        <v>127147</v>
      </c>
      <c r="J284" s="22">
        <v>0</v>
      </c>
      <c r="K284" s="22">
        <v>54520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2713152</v>
      </c>
      <c r="V284" s="22">
        <v>0</v>
      </c>
      <c r="W284" s="22">
        <v>0</v>
      </c>
      <c r="X284" s="22">
        <v>77770</v>
      </c>
      <c r="Y284" s="22">
        <v>0</v>
      </c>
      <c r="Z284" s="22">
        <v>48583</v>
      </c>
      <c r="AA284" s="22">
        <v>14000</v>
      </c>
      <c r="AB284" s="22">
        <v>0</v>
      </c>
      <c r="AC284" s="22">
        <v>0</v>
      </c>
      <c r="AD284" s="22">
        <v>140353</v>
      </c>
      <c r="AE284" s="22">
        <v>2572799</v>
      </c>
      <c r="AF284" s="22">
        <v>5258995</v>
      </c>
      <c r="AG284" s="22">
        <v>0</v>
      </c>
      <c r="AH284" s="22">
        <v>9442</v>
      </c>
      <c r="AI284" s="22">
        <v>0</v>
      </c>
      <c r="AJ284" s="22">
        <v>5268437</v>
      </c>
      <c r="AK284" s="22">
        <v>7841236</v>
      </c>
    </row>
    <row r="285" spans="1:37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166698</v>
      </c>
      <c r="F285" s="22">
        <v>50523</v>
      </c>
      <c r="G285" s="22">
        <v>32724</v>
      </c>
      <c r="H285" s="22">
        <v>0</v>
      </c>
      <c r="I285" s="22">
        <v>98770</v>
      </c>
      <c r="J285" s="22">
        <v>0</v>
      </c>
      <c r="K285" s="22">
        <v>64899</v>
      </c>
      <c r="L285" s="22">
        <v>0</v>
      </c>
      <c r="M285" s="22">
        <v>12782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426396</v>
      </c>
      <c r="V285" s="22">
        <v>0</v>
      </c>
      <c r="W285" s="22">
        <v>0</v>
      </c>
      <c r="X285" s="22">
        <v>110182</v>
      </c>
      <c r="Y285" s="22">
        <v>0</v>
      </c>
      <c r="Z285" s="22">
        <v>52296</v>
      </c>
      <c r="AA285" s="22">
        <v>617636</v>
      </c>
      <c r="AB285" s="22">
        <v>0</v>
      </c>
      <c r="AC285" s="22">
        <v>0</v>
      </c>
      <c r="AD285" s="22">
        <v>780114</v>
      </c>
      <c r="AE285" s="22">
        <v>-353718</v>
      </c>
      <c r="AF285" s="22">
        <v>5054765</v>
      </c>
      <c r="AG285" s="22">
        <v>47796</v>
      </c>
      <c r="AH285" s="22">
        <v>3500</v>
      </c>
      <c r="AI285" s="22">
        <v>0</v>
      </c>
      <c r="AJ285" s="22">
        <v>5106061</v>
      </c>
      <c r="AK285" s="22">
        <v>4752343</v>
      </c>
    </row>
    <row r="286" spans="1:37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659093</v>
      </c>
      <c r="F286" s="22">
        <v>18178</v>
      </c>
      <c r="G286" s="22">
        <v>26605</v>
      </c>
      <c r="H286" s="22">
        <v>-9848</v>
      </c>
      <c r="I286" s="22">
        <v>8587</v>
      </c>
      <c r="J286" s="22">
        <v>0</v>
      </c>
      <c r="K286" s="22">
        <v>70059</v>
      </c>
      <c r="L286" s="22">
        <v>0</v>
      </c>
      <c r="M286" s="22">
        <v>0</v>
      </c>
      <c r="N286" s="22">
        <v>0</v>
      </c>
      <c r="O286" s="22">
        <v>0</v>
      </c>
      <c r="P286" s="22">
        <v>10</v>
      </c>
      <c r="Q286" s="22">
        <v>0</v>
      </c>
      <c r="R286" s="22">
        <v>0</v>
      </c>
      <c r="S286" s="22">
        <v>0</v>
      </c>
      <c r="T286" s="22">
        <v>0</v>
      </c>
      <c r="U286" s="22">
        <v>772684</v>
      </c>
      <c r="V286" s="22">
        <v>0</v>
      </c>
      <c r="W286" s="22">
        <v>30142</v>
      </c>
      <c r="X286" s="22">
        <v>19850</v>
      </c>
      <c r="Y286" s="22">
        <v>0</v>
      </c>
      <c r="Z286" s="22">
        <v>227192</v>
      </c>
      <c r="AA286" s="22">
        <v>0</v>
      </c>
      <c r="AB286" s="22">
        <v>0</v>
      </c>
      <c r="AC286" s="22">
        <v>19806</v>
      </c>
      <c r="AD286" s="22">
        <v>296990</v>
      </c>
      <c r="AE286" s="22">
        <v>475694</v>
      </c>
      <c r="AF286" s="22">
        <v>1639981</v>
      </c>
      <c r="AG286" s="22">
        <v>0</v>
      </c>
      <c r="AH286" s="22">
        <v>10629</v>
      </c>
      <c r="AI286" s="22">
        <v>0</v>
      </c>
      <c r="AJ286" s="22">
        <v>1650610</v>
      </c>
      <c r="AK286" s="22">
        <v>2126304</v>
      </c>
    </row>
    <row r="287" spans="1:37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5419825</v>
      </c>
      <c r="F287" s="22">
        <v>35385</v>
      </c>
      <c r="G287" s="22">
        <v>16946</v>
      </c>
      <c r="H287" s="22">
        <v>0</v>
      </c>
      <c r="I287" s="22">
        <v>51298</v>
      </c>
      <c r="J287" s="22">
        <v>282308</v>
      </c>
      <c r="K287" s="22">
        <v>0</v>
      </c>
      <c r="L287" s="22">
        <v>0</v>
      </c>
      <c r="M287" s="22">
        <v>1477745</v>
      </c>
      <c r="N287" s="22">
        <v>0</v>
      </c>
      <c r="O287" s="22">
        <v>0</v>
      </c>
      <c r="P287" s="22">
        <v>10</v>
      </c>
      <c r="Q287" s="22">
        <v>0</v>
      </c>
      <c r="R287" s="22">
        <v>48332</v>
      </c>
      <c r="S287" s="22">
        <v>0</v>
      </c>
      <c r="T287" s="22">
        <v>0</v>
      </c>
      <c r="U287" s="22">
        <v>7331849</v>
      </c>
      <c r="V287" s="22">
        <v>0</v>
      </c>
      <c r="W287" s="22">
        <v>0</v>
      </c>
      <c r="X287" s="22">
        <v>240371</v>
      </c>
      <c r="Y287" s="22">
        <v>1000</v>
      </c>
      <c r="Z287" s="22">
        <v>0</v>
      </c>
      <c r="AA287" s="22">
        <v>0</v>
      </c>
      <c r="AB287" s="22">
        <v>0</v>
      </c>
      <c r="AC287" s="22">
        <v>0</v>
      </c>
      <c r="AD287" s="22">
        <v>241371</v>
      </c>
      <c r="AE287" s="22">
        <v>7090478</v>
      </c>
      <c r="AF287" s="22">
        <v>11520011</v>
      </c>
      <c r="AG287" s="22">
        <v>0</v>
      </c>
      <c r="AH287" s="22">
        <v>0</v>
      </c>
      <c r="AI287" s="22">
        <v>0</v>
      </c>
      <c r="AJ287" s="22">
        <v>11520011</v>
      </c>
      <c r="AK287" s="22">
        <v>18610489</v>
      </c>
    </row>
    <row r="288" spans="1:37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393038</v>
      </c>
      <c r="F288" s="22">
        <v>83435</v>
      </c>
      <c r="G288" s="22">
        <v>61871</v>
      </c>
      <c r="H288" s="22">
        <v>-32849</v>
      </c>
      <c r="I288" s="22">
        <v>349141</v>
      </c>
      <c r="J288" s="22">
        <v>0</v>
      </c>
      <c r="K288" s="22">
        <v>74727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929363</v>
      </c>
      <c r="V288" s="22">
        <v>0</v>
      </c>
      <c r="W288" s="22">
        <v>0</v>
      </c>
      <c r="X288" s="22">
        <v>84562</v>
      </c>
      <c r="Y288" s="22">
        <v>0</v>
      </c>
      <c r="Z288" s="22">
        <v>528947</v>
      </c>
      <c r="AA288" s="22">
        <v>76296</v>
      </c>
      <c r="AB288" s="22">
        <v>0</v>
      </c>
      <c r="AC288" s="22">
        <v>0</v>
      </c>
      <c r="AD288" s="22">
        <v>689805</v>
      </c>
      <c r="AE288" s="22">
        <v>239558</v>
      </c>
      <c r="AF288" s="22">
        <v>2584574</v>
      </c>
      <c r="AG288" s="22">
        <v>0</v>
      </c>
      <c r="AH288" s="22">
        <v>2542</v>
      </c>
      <c r="AI288" s="22">
        <v>0</v>
      </c>
      <c r="AJ288" s="22">
        <v>2587116</v>
      </c>
      <c r="AK288" s="22">
        <v>2826674</v>
      </c>
    </row>
    <row r="289" spans="1:37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1078534</v>
      </c>
      <c r="F289" s="22">
        <v>15897</v>
      </c>
      <c r="G289" s="22">
        <v>14689</v>
      </c>
      <c r="H289" s="22">
        <v>-10692</v>
      </c>
      <c r="I289" s="22">
        <v>7771</v>
      </c>
      <c r="J289" s="22">
        <v>0</v>
      </c>
      <c r="K289" s="22">
        <v>15695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1121894</v>
      </c>
      <c r="V289" s="22">
        <v>0</v>
      </c>
      <c r="W289" s="22">
        <v>0</v>
      </c>
      <c r="X289" s="22">
        <v>14168</v>
      </c>
      <c r="Y289" s="22">
        <v>1740</v>
      </c>
      <c r="Z289" s="22">
        <v>669839</v>
      </c>
      <c r="AA289" s="22">
        <v>0</v>
      </c>
      <c r="AB289" s="22">
        <v>0</v>
      </c>
      <c r="AC289" s="22">
        <v>0</v>
      </c>
      <c r="AD289" s="22">
        <v>685747</v>
      </c>
      <c r="AE289" s="22">
        <v>436147</v>
      </c>
      <c r="AF289" s="22">
        <v>2558813</v>
      </c>
      <c r="AG289" s="22">
        <v>0</v>
      </c>
      <c r="AH289" s="22">
        <v>8342</v>
      </c>
      <c r="AI289" s="22">
        <v>0</v>
      </c>
      <c r="AJ289" s="22">
        <v>2567155</v>
      </c>
      <c r="AK289" s="22">
        <v>3003302</v>
      </c>
    </row>
    <row r="290" spans="1:37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363611</v>
      </c>
      <c r="F290" s="22">
        <v>0</v>
      </c>
      <c r="G290" s="22">
        <v>0</v>
      </c>
      <c r="H290" s="22">
        <v>0</v>
      </c>
      <c r="I290" s="22">
        <v>15090</v>
      </c>
      <c r="J290" s="22">
        <v>0</v>
      </c>
      <c r="K290" s="22">
        <v>900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379601</v>
      </c>
      <c r="V290" s="22">
        <v>0</v>
      </c>
      <c r="W290" s="22">
        <v>0</v>
      </c>
      <c r="X290" s="22">
        <v>79109</v>
      </c>
      <c r="Y290" s="22">
        <v>10000</v>
      </c>
      <c r="Z290" s="22">
        <v>124657</v>
      </c>
      <c r="AA290" s="22">
        <v>333641</v>
      </c>
      <c r="AB290" s="22">
        <v>0</v>
      </c>
      <c r="AC290" s="22">
        <v>0</v>
      </c>
      <c r="AD290" s="22">
        <v>547407</v>
      </c>
      <c r="AE290" s="22">
        <v>-167806</v>
      </c>
      <c r="AF290" s="22">
        <v>3424545</v>
      </c>
      <c r="AG290" s="22">
        <v>0</v>
      </c>
      <c r="AH290" s="22">
        <v>877</v>
      </c>
      <c r="AI290" s="22">
        <v>0</v>
      </c>
      <c r="AJ290" s="22">
        <v>3425422</v>
      </c>
      <c r="AK290" s="22">
        <v>3257616</v>
      </c>
    </row>
    <row r="291" spans="1:37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255264</v>
      </c>
      <c r="F291" s="22">
        <v>2952</v>
      </c>
      <c r="G291" s="22">
        <v>0</v>
      </c>
      <c r="H291" s="22">
        <v>0</v>
      </c>
      <c r="I291" s="22">
        <v>76156</v>
      </c>
      <c r="J291" s="22">
        <v>0</v>
      </c>
      <c r="K291" s="22">
        <v>152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334524</v>
      </c>
      <c r="V291" s="22">
        <v>0</v>
      </c>
      <c r="W291" s="22">
        <v>0</v>
      </c>
      <c r="X291" s="22">
        <v>16103</v>
      </c>
      <c r="Y291" s="22">
        <v>0</v>
      </c>
      <c r="Z291" s="22">
        <v>214578</v>
      </c>
      <c r="AA291" s="22">
        <v>0</v>
      </c>
      <c r="AB291" s="22">
        <v>0</v>
      </c>
      <c r="AC291" s="22">
        <v>0</v>
      </c>
      <c r="AD291" s="22">
        <v>230681</v>
      </c>
      <c r="AE291" s="22">
        <v>103843</v>
      </c>
      <c r="AF291" s="22">
        <v>487384</v>
      </c>
      <c r="AG291" s="22">
        <v>0</v>
      </c>
      <c r="AH291" s="22">
        <v>0</v>
      </c>
      <c r="AI291" s="22">
        <v>0</v>
      </c>
      <c r="AJ291" s="22">
        <v>487384</v>
      </c>
      <c r="AK291" s="22">
        <v>591227</v>
      </c>
    </row>
    <row r="292" spans="1:37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502421</v>
      </c>
      <c r="F292" s="22">
        <v>2818</v>
      </c>
      <c r="G292" s="22">
        <v>0</v>
      </c>
      <c r="H292" s="22">
        <v>0</v>
      </c>
      <c r="I292" s="22">
        <v>39791</v>
      </c>
      <c r="J292" s="22">
        <v>344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545374</v>
      </c>
      <c r="V292" s="22">
        <v>0</v>
      </c>
      <c r="W292" s="22">
        <v>0</v>
      </c>
      <c r="X292" s="22">
        <v>5526</v>
      </c>
      <c r="Y292" s="22">
        <v>0</v>
      </c>
      <c r="Z292" s="22">
        <v>174410</v>
      </c>
      <c r="AA292" s="22">
        <v>0</v>
      </c>
      <c r="AB292" s="22">
        <v>0</v>
      </c>
      <c r="AC292" s="22">
        <v>0</v>
      </c>
      <c r="AD292" s="22">
        <v>179936</v>
      </c>
      <c r="AE292" s="22">
        <v>365438</v>
      </c>
      <c r="AF292" s="22">
        <v>798143</v>
      </c>
      <c r="AG292" s="22">
        <v>0</v>
      </c>
      <c r="AH292" s="22">
        <v>0</v>
      </c>
      <c r="AI292" s="22">
        <v>0</v>
      </c>
      <c r="AJ292" s="22">
        <v>798143</v>
      </c>
      <c r="AK292" s="22">
        <v>1163581</v>
      </c>
    </row>
    <row r="293" spans="1:37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2408443</v>
      </c>
      <c r="F293" s="22">
        <v>1317</v>
      </c>
      <c r="G293" s="22">
        <v>0</v>
      </c>
      <c r="H293" s="22">
        <v>0</v>
      </c>
      <c r="I293" s="22">
        <v>5899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2415659</v>
      </c>
      <c r="V293" s="22">
        <v>0</v>
      </c>
      <c r="W293" s="22">
        <v>70812</v>
      </c>
      <c r="X293" s="22">
        <v>68523</v>
      </c>
      <c r="Y293" s="22">
        <v>38625</v>
      </c>
      <c r="Z293" s="22">
        <v>809510</v>
      </c>
      <c r="AA293" s="22">
        <v>0</v>
      </c>
      <c r="AB293" s="22">
        <v>0</v>
      </c>
      <c r="AC293" s="22">
        <v>0</v>
      </c>
      <c r="AD293" s="22">
        <v>987470</v>
      </c>
      <c r="AE293" s="22">
        <v>1428189</v>
      </c>
      <c r="AF293" s="22">
        <v>261156</v>
      </c>
      <c r="AG293" s="22">
        <v>0</v>
      </c>
      <c r="AH293" s="22">
        <v>0</v>
      </c>
      <c r="AI293" s="22">
        <v>0</v>
      </c>
      <c r="AJ293" s="22">
        <v>261156</v>
      </c>
      <c r="AK293" s="22">
        <v>1689345</v>
      </c>
    </row>
    <row r="294" spans="1:37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548315</v>
      </c>
      <c r="F294" s="22">
        <v>14763</v>
      </c>
      <c r="G294" s="22">
        <v>33760</v>
      </c>
      <c r="H294" s="22">
        <v>0</v>
      </c>
      <c r="I294" s="22">
        <v>25661</v>
      </c>
      <c r="J294" s="22">
        <v>0</v>
      </c>
      <c r="K294" s="22">
        <v>1858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624357</v>
      </c>
      <c r="V294" s="22">
        <v>0</v>
      </c>
      <c r="W294" s="22">
        <v>0</v>
      </c>
      <c r="X294" s="22">
        <v>20051</v>
      </c>
      <c r="Y294" s="22">
        <v>0</v>
      </c>
      <c r="Z294" s="22">
        <v>41601</v>
      </c>
      <c r="AA294" s="22">
        <v>0</v>
      </c>
      <c r="AB294" s="22">
        <v>0</v>
      </c>
      <c r="AC294" s="22">
        <v>0</v>
      </c>
      <c r="AD294" s="22">
        <v>61652</v>
      </c>
      <c r="AE294" s="22">
        <v>562705</v>
      </c>
      <c r="AF294" s="22">
        <v>420537</v>
      </c>
      <c r="AG294" s="22">
        <v>0</v>
      </c>
      <c r="AH294" s="22">
        <v>0</v>
      </c>
      <c r="AI294" s="22">
        <v>0</v>
      </c>
      <c r="AJ294" s="22">
        <v>420537</v>
      </c>
      <c r="AK294" s="22">
        <v>983242</v>
      </c>
    </row>
    <row r="295" spans="1:37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316935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18297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84613</v>
      </c>
      <c r="S295" s="22">
        <v>0</v>
      </c>
      <c r="T295" s="22">
        <v>0</v>
      </c>
      <c r="U295" s="22">
        <v>419845</v>
      </c>
      <c r="V295" s="22">
        <v>0</v>
      </c>
      <c r="W295" s="22">
        <v>0</v>
      </c>
      <c r="X295" s="22">
        <v>7702</v>
      </c>
      <c r="Y295" s="22">
        <v>0</v>
      </c>
      <c r="Z295" s="22">
        <v>169256</v>
      </c>
      <c r="AA295" s="22">
        <v>0</v>
      </c>
      <c r="AB295" s="22">
        <v>0</v>
      </c>
      <c r="AC295" s="22">
        <v>0</v>
      </c>
      <c r="AD295" s="22">
        <v>176958</v>
      </c>
      <c r="AE295" s="22">
        <v>242887</v>
      </c>
      <c r="AF295" s="22">
        <v>158715</v>
      </c>
      <c r="AG295" s="22">
        <v>0</v>
      </c>
      <c r="AH295" s="22">
        <v>0</v>
      </c>
      <c r="AI295" s="22">
        <v>0</v>
      </c>
      <c r="AJ295" s="22">
        <v>158715</v>
      </c>
      <c r="AK295" s="22">
        <v>401602</v>
      </c>
    </row>
    <row r="296" spans="1:37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239873</v>
      </c>
      <c r="F296" s="22">
        <v>0</v>
      </c>
      <c r="G296" s="22">
        <v>0</v>
      </c>
      <c r="H296" s="22">
        <v>0</v>
      </c>
      <c r="I296" s="22">
        <v>238642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478515</v>
      </c>
      <c r="V296" s="22">
        <v>0</v>
      </c>
      <c r="W296" s="22">
        <v>0</v>
      </c>
      <c r="X296" s="22">
        <v>46</v>
      </c>
      <c r="Y296" s="22">
        <v>4516</v>
      </c>
      <c r="Z296" s="22">
        <v>411567</v>
      </c>
      <c r="AA296" s="22">
        <v>0</v>
      </c>
      <c r="AB296" s="22">
        <v>0</v>
      </c>
      <c r="AC296" s="22">
        <v>0</v>
      </c>
      <c r="AD296" s="22">
        <v>416129</v>
      </c>
      <c r="AE296" s="22">
        <v>62386</v>
      </c>
      <c r="AF296" s="22">
        <v>238411</v>
      </c>
      <c r="AG296" s="22">
        <v>0</v>
      </c>
      <c r="AH296" s="22">
        <v>3263</v>
      </c>
      <c r="AI296" s="22">
        <v>0</v>
      </c>
      <c r="AJ296" s="22">
        <v>241674</v>
      </c>
      <c r="AK296" s="22">
        <v>304060</v>
      </c>
    </row>
    <row r="297" spans="1:37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312497</v>
      </c>
      <c r="F297" s="22">
        <v>0</v>
      </c>
      <c r="G297" s="22">
        <v>0</v>
      </c>
      <c r="H297" s="22">
        <v>0</v>
      </c>
      <c r="I297" s="22">
        <v>8626</v>
      </c>
      <c r="J297" s="22">
        <v>0</v>
      </c>
      <c r="K297" s="22">
        <v>785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321908</v>
      </c>
      <c r="V297" s="22">
        <v>0</v>
      </c>
      <c r="W297" s="22">
        <v>0</v>
      </c>
      <c r="X297" s="22">
        <v>1964</v>
      </c>
      <c r="Y297" s="22">
        <v>1377</v>
      </c>
      <c r="Z297" s="22">
        <v>246803</v>
      </c>
      <c r="AA297" s="22">
        <v>0</v>
      </c>
      <c r="AB297" s="22">
        <v>0</v>
      </c>
      <c r="AC297" s="22">
        <v>0</v>
      </c>
      <c r="AD297" s="22">
        <v>250144</v>
      </c>
      <c r="AE297" s="22">
        <v>71764</v>
      </c>
      <c r="AF297" s="22">
        <v>79182</v>
      </c>
      <c r="AG297" s="22">
        <v>0</v>
      </c>
      <c r="AH297" s="22">
        <v>0</v>
      </c>
      <c r="AI297" s="22">
        <v>0</v>
      </c>
      <c r="AJ297" s="22">
        <v>79182</v>
      </c>
      <c r="AK297" s="22">
        <v>150946</v>
      </c>
    </row>
    <row r="298" spans="1:37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1403842</v>
      </c>
      <c r="F298" s="22">
        <v>6902</v>
      </c>
      <c r="G298" s="22">
        <v>0</v>
      </c>
      <c r="H298" s="22">
        <v>0</v>
      </c>
      <c r="I298" s="22">
        <v>21743</v>
      </c>
      <c r="J298" s="22">
        <v>0</v>
      </c>
      <c r="K298" s="22">
        <v>1904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1434391</v>
      </c>
      <c r="V298" s="22">
        <v>0</v>
      </c>
      <c r="W298" s="22">
        <v>0</v>
      </c>
      <c r="X298" s="22">
        <v>74614</v>
      </c>
      <c r="Y298" s="22">
        <v>0</v>
      </c>
      <c r="Z298" s="22">
        <v>797305</v>
      </c>
      <c r="AA298" s="22">
        <v>0</v>
      </c>
      <c r="AB298" s="22">
        <v>0</v>
      </c>
      <c r="AC298" s="22">
        <v>0</v>
      </c>
      <c r="AD298" s="22">
        <v>871919</v>
      </c>
      <c r="AE298" s="22">
        <v>562472</v>
      </c>
      <c r="AF298" s="22">
        <v>3913773</v>
      </c>
      <c r="AG298" s="22">
        <v>0</v>
      </c>
      <c r="AH298" s="22">
        <v>3190</v>
      </c>
      <c r="AI298" s="22">
        <v>0</v>
      </c>
      <c r="AJ298" s="22">
        <v>3916963</v>
      </c>
      <c r="AK298" s="22">
        <v>4479435</v>
      </c>
    </row>
    <row r="299" spans="1:37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343340</v>
      </c>
      <c r="F299" s="22">
        <v>0</v>
      </c>
      <c r="G299" s="22">
        <v>0</v>
      </c>
      <c r="H299" s="22">
        <v>0</v>
      </c>
      <c r="I299" s="22">
        <v>8414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1158</v>
      </c>
      <c r="T299" s="22">
        <v>0</v>
      </c>
      <c r="U299" s="22">
        <v>352912</v>
      </c>
      <c r="V299" s="22">
        <v>0</v>
      </c>
      <c r="W299" s="22">
        <v>1738</v>
      </c>
      <c r="X299" s="22">
        <v>8561</v>
      </c>
      <c r="Y299" s="22">
        <v>9950</v>
      </c>
      <c r="Z299" s="22">
        <v>37385</v>
      </c>
      <c r="AA299" s="22">
        <v>0</v>
      </c>
      <c r="AB299" s="22">
        <v>0</v>
      </c>
      <c r="AC299" s="22">
        <v>0</v>
      </c>
      <c r="AD299" s="22">
        <v>57634</v>
      </c>
      <c r="AE299" s="22">
        <v>295278</v>
      </c>
      <c r="AF299" s="22">
        <v>697048</v>
      </c>
      <c r="AG299" s="22">
        <v>0</v>
      </c>
      <c r="AH299" s="22">
        <v>0</v>
      </c>
      <c r="AI299" s="22">
        <v>0</v>
      </c>
      <c r="AJ299" s="22">
        <v>697048</v>
      </c>
      <c r="AK299" s="22">
        <v>992326</v>
      </c>
    </row>
    <row r="300" spans="1:37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600402</v>
      </c>
      <c r="F300" s="22">
        <v>7491</v>
      </c>
      <c r="G300" s="22">
        <v>87</v>
      </c>
      <c r="H300" s="22">
        <v>0</v>
      </c>
      <c r="I300" s="22">
        <v>6398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614378</v>
      </c>
      <c r="V300" s="22">
        <v>0</v>
      </c>
      <c r="W300" s="22">
        <v>0</v>
      </c>
      <c r="X300" s="22">
        <v>29492</v>
      </c>
      <c r="Y300" s="22">
        <v>0</v>
      </c>
      <c r="Z300" s="22">
        <v>261379</v>
      </c>
      <c r="AA300" s="22">
        <v>0</v>
      </c>
      <c r="AB300" s="22">
        <v>0</v>
      </c>
      <c r="AC300" s="22">
        <v>0</v>
      </c>
      <c r="AD300" s="22">
        <v>290871</v>
      </c>
      <c r="AE300" s="22">
        <v>323507</v>
      </c>
      <c r="AF300" s="22">
        <v>4800665</v>
      </c>
      <c r="AG300" s="22">
        <v>0</v>
      </c>
      <c r="AH300" s="22">
        <v>2237</v>
      </c>
      <c r="AI300" s="22">
        <v>0</v>
      </c>
      <c r="AJ300" s="22">
        <v>4802902</v>
      </c>
      <c r="AK300" s="22">
        <v>5126409</v>
      </c>
    </row>
    <row r="301" spans="1:37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1923302</v>
      </c>
      <c r="F301" s="22">
        <v>2619</v>
      </c>
      <c r="G301" s="22">
        <v>0</v>
      </c>
      <c r="H301" s="22">
        <v>0</v>
      </c>
      <c r="I301" s="22">
        <v>34442</v>
      </c>
      <c r="J301" s="22">
        <v>0</v>
      </c>
      <c r="K301" s="22">
        <v>14763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1975126</v>
      </c>
      <c r="V301" s="22">
        <v>21778</v>
      </c>
      <c r="W301" s="22">
        <v>0</v>
      </c>
      <c r="X301" s="22">
        <v>101109</v>
      </c>
      <c r="Y301" s="22">
        <v>0</v>
      </c>
      <c r="Z301" s="22">
        <v>873865</v>
      </c>
      <c r="AA301" s="22">
        <v>0</v>
      </c>
      <c r="AB301" s="22">
        <v>0</v>
      </c>
      <c r="AC301" s="22">
        <v>0</v>
      </c>
      <c r="AD301" s="22">
        <v>996752</v>
      </c>
      <c r="AE301" s="22">
        <v>978374</v>
      </c>
      <c r="AF301" s="22">
        <v>3986601</v>
      </c>
      <c r="AG301" s="22">
        <v>0</v>
      </c>
      <c r="AH301" s="22">
        <v>11861</v>
      </c>
      <c r="AI301" s="22">
        <v>0</v>
      </c>
      <c r="AJ301" s="22">
        <v>3998462</v>
      </c>
      <c r="AK301" s="22">
        <v>4976836</v>
      </c>
    </row>
    <row r="302" spans="1:37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766111</v>
      </c>
      <c r="F302" s="22">
        <v>23858</v>
      </c>
      <c r="G302" s="22">
        <v>222291</v>
      </c>
      <c r="H302" s="22">
        <v>0</v>
      </c>
      <c r="I302" s="22">
        <v>0</v>
      </c>
      <c r="J302" s="22">
        <v>0</v>
      </c>
      <c r="K302" s="22">
        <v>34538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1046798</v>
      </c>
      <c r="V302" s="22">
        <v>0</v>
      </c>
      <c r="W302" s="22">
        <v>0</v>
      </c>
      <c r="X302" s="22">
        <v>105792</v>
      </c>
      <c r="Y302" s="22">
        <v>13850</v>
      </c>
      <c r="Z302" s="22">
        <v>84801</v>
      </c>
      <c r="AA302" s="22">
        <v>0</v>
      </c>
      <c r="AB302" s="22">
        <v>0</v>
      </c>
      <c r="AC302" s="22">
        <v>0</v>
      </c>
      <c r="AD302" s="22">
        <v>204443</v>
      </c>
      <c r="AE302" s="22">
        <v>842355</v>
      </c>
      <c r="AF302" s="22">
        <v>1359947</v>
      </c>
      <c r="AG302" s="22">
        <v>0</v>
      </c>
      <c r="AH302" s="22">
        <v>5805</v>
      </c>
      <c r="AI302" s="22">
        <v>0</v>
      </c>
      <c r="AJ302" s="22">
        <v>1365752</v>
      </c>
      <c r="AK302" s="22">
        <v>2208107</v>
      </c>
    </row>
    <row r="303" spans="1:37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821771</v>
      </c>
      <c r="F303" s="22">
        <v>3839</v>
      </c>
      <c r="G303" s="22">
        <v>0</v>
      </c>
      <c r="H303" s="22">
        <v>0</v>
      </c>
      <c r="I303" s="22">
        <v>11541</v>
      </c>
      <c r="J303" s="22">
        <v>0</v>
      </c>
      <c r="K303" s="22">
        <v>29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837180</v>
      </c>
      <c r="V303" s="22">
        <v>0</v>
      </c>
      <c r="W303" s="22">
        <v>70812</v>
      </c>
      <c r="X303" s="22">
        <v>13151</v>
      </c>
      <c r="Y303" s="22">
        <v>6500</v>
      </c>
      <c r="Z303" s="22">
        <v>179072</v>
      </c>
      <c r="AA303" s="22">
        <v>0</v>
      </c>
      <c r="AB303" s="22">
        <v>0</v>
      </c>
      <c r="AC303" s="22">
        <v>0</v>
      </c>
      <c r="AD303" s="22">
        <v>269535</v>
      </c>
      <c r="AE303" s="22">
        <v>567645</v>
      </c>
      <c r="AF303" s="22">
        <v>397532</v>
      </c>
      <c r="AG303" s="22">
        <v>0</v>
      </c>
      <c r="AH303" s="22">
        <v>0</v>
      </c>
      <c r="AI303" s="22">
        <v>0</v>
      </c>
      <c r="AJ303" s="22">
        <v>397532</v>
      </c>
      <c r="AK303" s="22">
        <v>965177</v>
      </c>
    </row>
    <row r="304" spans="1:37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248152</v>
      </c>
      <c r="F304" s="22">
        <v>2886</v>
      </c>
      <c r="G304" s="22">
        <v>832</v>
      </c>
      <c r="H304" s="22">
        <v>0</v>
      </c>
      <c r="I304" s="22">
        <v>7598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911</v>
      </c>
      <c r="S304" s="22">
        <v>0</v>
      </c>
      <c r="T304" s="22">
        <v>0</v>
      </c>
      <c r="U304" s="22">
        <v>260379</v>
      </c>
      <c r="V304" s="22">
        <v>0</v>
      </c>
      <c r="W304" s="22">
        <v>0</v>
      </c>
      <c r="X304" s="22">
        <v>4821</v>
      </c>
      <c r="Y304" s="22">
        <v>0</v>
      </c>
      <c r="Z304" s="22">
        <v>28498</v>
      </c>
      <c r="AA304" s="22">
        <v>0</v>
      </c>
      <c r="AB304" s="22">
        <v>0</v>
      </c>
      <c r="AC304" s="22">
        <v>0</v>
      </c>
      <c r="AD304" s="22">
        <v>33319</v>
      </c>
      <c r="AE304" s="22">
        <v>227060</v>
      </c>
      <c r="AF304" s="22">
        <v>939656</v>
      </c>
      <c r="AG304" s="22">
        <v>0</v>
      </c>
      <c r="AH304" s="22">
        <v>2472</v>
      </c>
      <c r="AI304" s="22">
        <v>0</v>
      </c>
      <c r="AJ304" s="22">
        <v>942128</v>
      </c>
      <c r="AK304" s="22">
        <v>1169188</v>
      </c>
    </row>
    <row r="305" spans="1:37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425979</v>
      </c>
      <c r="F305" s="22">
        <v>26553</v>
      </c>
      <c r="G305" s="22">
        <v>16427</v>
      </c>
      <c r="H305" s="22">
        <v>0</v>
      </c>
      <c r="I305" s="22">
        <v>162639</v>
      </c>
      <c r="J305" s="22">
        <v>0</v>
      </c>
      <c r="K305" s="22">
        <v>660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632258</v>
      </c>
      <c r="V305" s="22">
        <v>0</v>
      </c>
      <c r="W305" s="22">
        <v>0</v>
      </c>
      <c r="X305" s="22">
        <v>18885</v>
      </c>
      <c r="Y305" s="22">
        <v>0</v>
      </c>
      <c r="Z305" s="22">
        <v>102558</v>
      </c>
      <c r="AA305" s="22">
        <v>0</v>
      </c>
      <c r="AB305" s="22">
        <v>0</v>
      </c>
      <c r="AC305" s="22">
        <v>0</v>
      </c>
      <c r="AD305" s="22">
        <v>121443</v>
      </c>
      <c r="AE305" s="22">
        <v>510815</v>
      </c>
      <c r="AF305" s="22">
        <v>1235797</v>
      </c>
      <c r="AG305" s="22">
        <v>0</v>
      </c>
      <c r="AH305" s="22">
        <v>0</v>
      </c>
      <c r="AI305" s="22">
        <v>0</v>
      </c>
      <c r="AJ305" s="22">
        <v>1235797</v>
      </c>
      <c r="AK305" s="22">
        <v>1746612</v>
      </c>
    </row>
    <row r="306" spans="1:37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445016</v>
      </c>
      <c r="F306" s="22">
        <v>7772</v>
      </c>
      <c r="G306" s="22">
        <v>2509</v>
      </c>
      <c r="H306" s="22">
        <v>0</v>
      </c>
      <c r="I306" s="22">
        <v>9806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465103</v>
      </c>
      <c r="V306" s="22">
        <v>0</v>
      </c>
      <c r="W306" s="22">
        <v>0</v>
      </c>
      <c r="X306" s="22">
        <v>3906</v>
      </c>
      <c r="Y306" s="22">
        <v>0</v>
      </c>
      <c r="Z306" s="22">
        <v>55510</v>
      </c>
      <c r="AA306" s="22">
        <v>0</v>
      </c>
      <c r="AB306" s="22">
        <v>0</v>
      </c>
      <c r="AC306" s="22">
        <v>0</v>
      </c>
      <c r="AD306" s="22">
        <v>59416</v>
      </c>
      <c r="AE306" s="22">
        <v>405687</v>
      </c>
      <c r="AF306" s="22">
        <v>516076</v>
      </c>
      <c r="AG306" s="22">
        <v>0</v>
      </c>
      <c r="AH306" s="22">
        <v>3535</v>
      </c>
      <c r="AI306" s="22">
        <v>0</v>
      </c>
      <c r="AJ306" s="22">
        <v>519611</v>
      </c>
      <c r="AK306" s="22">
        <v>925298</v>
      </c>
    </row>
    <row r="307" spans="1:37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500142</v>
      </c>
      <c r="F307" s="22">
        <v>3456</v>
      </c>
      <c r="G307" s="22">
        <v>4174</v>
      </c>
      <c r="H307" s="22">
        <v>0</v>
      </c>
      <c r="I307" s="22">
        <v>238184</v>
      </c>
      <c r="J307" s="22">
        <v>0</v>
      </c>
      <c r="K307" s="22">
        <v>307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746263</v>
      </c>
      <c r="V307" s="22">
        <v>0</v>
      </c>
      <c r="W307" s="22">
        <v>0</v>
      </c>
      <c r="X307" s="22">
        <v>24033</v>
      </c>
      <c r="Y307" s="22">
        <v>2500</v>
      </c>
      <c r="Z307" s="22">
        <v>439128</v>
      </c>
      <c r="AA307" s="22">
        <v>0</v>
      </c>
      <c r="AB307" s="22">
        <v>0</v>
      </c>
      <c r="AC307" s="22">
        <v>0</v>
      </c>
      <c r="AD307" s="22">
        <v>465661</v>
      </c>
      <c r="AE307" s="22">
        <v>280602</v>
      </c>
      <c r="AF307" s="22">
        <v>497907</v>
      </c>
      <c r="AG307" s="22">
        <v>0</v>
      </c>
      <c r="AH307" s="22">
        <v>3835</v>
      </c>
      <c r="AI307" s="22">
        <v>0</v>
      </c>
      <c r="AJ307" s="22">
        <v>501742</v>
      </c>
      <c r="AK307" s="22">
        <v>782344</v>
      </c>
    </row>
    <row r="308" spans="1:37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1722717</v>
      </c>
      <c r="F308" s="22">
        <v>9478</v>
      </c>
      <c r="G308" s="22">
        <v>0</v>
      </c>
      <c r="H308" s="22">
        <v>0</v>
      </c>
      <c r="I308" s="22">
        <v>9726</v>
      </c>
      <c r="J308" s="22">
        <v>0</v>
      </c>
      <c r="K308" s="22">
        <v>4589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1746510</v>
      </c>
      <c r="V308" s="22">
        <v>0</v>
      </c>
      <c r="W308" s="22">
        <v>38463</v>
      </c>
      <c r="X308" s="22">
        <v>70812</v>
      </c>
      <c r="Y308" s="22">
        <v>33500</v>
      </c>
      <c r="Z308" s="22">
        <v>224895</v>
      </c>
      <c r="AA308" s="22">
        <v>0</v>
      </c>
      <c r="AB308" s="22">
        <v>0</v>
      </c>
      <c r="AC308" s="22">
        <v>0</v>
      </c>
      <c r="AD308" s="22">
        <v>367670</v>
      </c>
      <c r="AE308" s="22">
        <v>1378840</v>
      </c>
      <c r="AF308" s="22">
        <v>1170860</v>
      </c>
      <c r="AG308" s="22">
        <v>0</v>
      </c>
      <c r="AH308" s="22">
        <v>0</v>
      </c>
      <c r="AI308" s="22">
        <v>0</v>
      </c>
      <c r="AJ308" s="22">
        <v>1170860</v>
      </c>
      <c r="AK308" s="22">
        <v>2549700</v>
      </c>
    </row>
    <row r="309" spans="1:37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327692</v>
      </c>
      <c r="F309" s="22">
        <v>2574</v>
      </c>
      <c r="G309" s="22">
        <v>0</v>
      </c>
      <c r="H309" s="22">
        <v>0</v>
      </c>
      <c r="I309" s="22">
        <v>50551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380817</v>
      </c>
      <c r="V309" s="22">
        <v>0</v>
      </c>
      <c r="W309" s="22">
        <v>0</v>
      </c>
      <c r="X309" s="22">
        <v>12243</v>
      </c>
      <c r="Y309" s="22">
        <v>0</v>
      </c>
      <c r="Z309" s="22">
        <v>300188</v>
      </c>
      <c r="AA309" s="22">
        <v>0</v>
      </c>
      <c r="AB309" s="22">
        <v>0</v>
      </c>
      <c r="AC309" s="22">
        <v>0</v>
      </c>
      <c r="AD309" s="22">
        <v>312431</v>
      </c>
      <c r="AE309" s="22">
        <v>68386</v>
      </c>
      <c r="AF309" s="22">
        <v>729736</v>
      </c>
      <c r="AG309" s="22">
        <v>0</v>
      </c>
      <c r="AH309" s="22">
        <v>0</v>
      </c>
      <c r="AI309" s="22">
        <v>0</v>
      </c>
      <c r="AJ309" s="22">
        <v>729736</v>
      </c>
      <c r="AK309" s="22">
        <v>798122</v>
      </c>
    </row>
    <row r="310" spans="1:37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549388</v>
      </c>
      <c r="F310" s="22">
        <v>3332</v>
      </c>
      <c r="G310" s="22">
        <v>0</v>
      </c>
      <c r="H310" s="22">
        <v>0</v>
      </c>
      <c r="I310" s="22">
        <v>149985</v>
      </c>
      <c r="J310" s="22">
        <v>0</v>
      </c>
      <c r="K310" s="22">
        <v>1755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704460</v>
      </c>
      <c r="V310" s="22">
        <v>0</v>
      </c>
      <c r="W310" s="22">
        <v>0</v>
      </c>
      <c r="X310" s="22">
        <v>12068</v>
      </c>
      <c r="Y310" s="22">
        <v>0</v>
      </c>
      <c r="Z310" s="22">
        <v>183359</v>
      </c>
      <c r="AA310" s="22">
        <v>0</v>
      </c>
      <c r="AB310" s="22">
        <v>0</v>
      </c>
      <c r="AC310" s="22">
        <v>0</v>
      </c>
      <c r="AD310" s="22">
        <v>195427</v>
      </c>
      <c r="AE310" s="22">
        <v>509033</v>
      </c>
      <c r="AF310" s="22">
        <v>663805</v>
      </c>
      <c r="AG310" s="22">
        <v>0</v>
      </c>
      <c r="AH310" s="22">
        <v>0</v>
      </c>
      <c r="AI310" s="22">
        <v>0</v>
      </c>
      <c r="AJ310" s="22">
        <v>663805</v>
      </c>
      <c r="AK310" s="22">
        <v>1172838</v>
      </c>
    </row>
    <row r="311" spans="1:37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462577</v>
      </c>
      <c r="F311" s="22">
        <v>4393</v>
      </c>
      <c r="G311" s="22">
        <v>0</v>
      </c>
      <c r="H311" s="22">
        <v>0</v>
      </c>
      <c r="I311" s="22">
        <v>1380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468350</v>
      </c>
      <c r="V311" s="22">
        <v>0</v>
      </c>
      <c r="W311" s="22">
        <v>0</v>
      </c>
      <c r="X311" s="22">
        <v>23165</v>
      </c>
      <c r="Y311" s="22">
        <v>0</v>
      </c>
      <c r="Z311" s="22">
        <v>135776</v>
      </c>
      <c r="AA311" s="22">
        <v>0</v>
      </c>
      <c r="AB311" s="22">
        <v>20</v>
      </c>
      <c r="AC311" s="22">
        <v>0</v>
      </c>
      <c r="AD311" s="22">
        <v>158961</v>
      </c>
      <c r="AE311" s="22">
        <v>309389</v>
      </c>
      <c r="AF311" s="22">
        <v>639233</v>
      </c>
      <c r="AG311" s="22">
        <v>0</v>
      </c>
      <c r="AH311" s="22">
        <v>1402</v>
      </c>
      <c r="AI311" s="22">
        <v>0</v>
      </c>
      <c r="AJ311" s="22">
        <v>640635</v>
      </c>
      <c r="AK311" s="22">
        <v>950024</v>
      </c>
    </row>
    <row r="312" spans="1:37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1033177</v>
      </c>
      <c r="F312" s="22">
        <v>16979</v>
      </c>
      <c r="G312" s="22">
        <v>3212</v>
      </c>
      <c r="H312" s="22">
        <v>0</v>
      </c>
      <c r="I312" s="22">
        <v>30539</v>
      </c>
      <c r="J312" s="22">
        <v>0</v>
      </c>
      <c r="K312" s="22">
        <v>1069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1084976</v>
      </c>
      <c r="V312" s="22">
        <v>0</v>
      </c>
      <c r="W312" s="22">
        <v>0</v>
      </c>
      <c r="X312" s="22">
        <v>155802</v>
      </c>
      <c r="Y312" s="22">
        <v>0</v>
      </c>
      <c r="Z312" s="22">
        <v>192687</v>
      </c>
      <c r="AA312" s="22">
        <v>0</v>
      </c>
      <c r="AB312" s="22">
        <v>0</v>
      </c>
      <c r="AC312" s="22">
        <v>0</v>
      </c>
      <c r="AD312" s="22">
        <v>348489</v>
      </c>
      <c r="AE312" s="22">
        <v>736487</v>
      </c>
      <c r="AF312" s="22">
        <v>3834655</v>
      </c>
      <c r="AG312" s="22">
        <v>0</v>
      </c>
      <c r="AH312" s="22">
        <v>16127</v>
      </c>
      <c r="AI312" s="22">
        <v>0</v>
      </c>
      <c r="AJ312" s="22">
        <v>3850782</v>
      </c>
      <c r="AK312" s="22">
        <v>4587269</v>
      </c>
    </row>
    <row r="313" spans="1:37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478340</v>
      </c>
      <c r="F313" s="22">
        <v>1624</v>
      </c>
      <c r="G313" s="22">
        <v>137</v>
      </c>
      <c r="H313" s="22">
        <v>0</v>
      </c>
      <c r="I313" s="22">
        <v>3830</v>
      </c>
      <c r="J313" s="22">
        <v>0</v>
      </c>
      <c r="K313" s="22">
        <v>461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232</v>
      </c>
      <c r="T313" s="22">
        <v>0</v>
      </c>
      <c r="U313" s="22">
        <v>484624</v>
      </c>
      <c r="V313" s="22">
        <v>0</v>
      </c>
      <c r="W313" s="22">
        <v>0</v>
      </c>
      <c r="X313" s="22">
        <v>4030</v>
      </c>
      <c r="Y313" s="22">
        <v>0</v>
      </c>
      <c r="Z313" s="22">
        <v>0</v>
      </c>
      <c r="AA313" s="22">
        <v>0</v>
      </c>
      <c r="AB313" s="22">
        <v>3921</v>
      </c>
      <c r="AC313" s="22">
        <v>0</v>
      </c>
      <c r="AD313" s="22">
        <v>7951</v>
      </c>
      <c r="AE313" s="22">
        <v>476673</v>
      </c>
      <c r="AF313" s="22">
        <v>1547797</v>
      </c>
      <c r="AG313" s="22">
        <v>0</v>
      </c>
      <c r="AH313" s="22">
        <v>4650</v>
      </c>
      <c r="AI313" s="22">
        <v>0</v>
      </c>
      <c r="AJ313" s="22">
        <v>1552447</v>
      </c>
      <c r="AK313" s="22">
        <v>2029120</v>
      </c>
    </row>
    <row r="314" spans="1:37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223796</v>
      </c>
      <c r="F314" s="22">
        <v>18460</v>
      </c>
      <c r="G314" s="22">
        <v>6905</v>
      </c>
      <c r="H314" s="22">
        <v>0</v>
      </c>
      <c r="I314" s="22">
        <v>142741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391902</v>
      </c>
      <c r="V314" s="22">
        <v>0</v>
      </c>
      <c r="W314" s="22">
        <v>0</v>
      </c>
      <c r="X314" s="22">
        <v>18763</v>
      </c>
      <c r="Y314" s="22">
        <v>0</v>
      </c>
      <c r="Z314" s="22">
        <v>254650</v>
      </c>
      <c r="AA314" s="22">
        <v>0</v>
      </c>
      <c r="AB314" s="22">
        <v>0</v>
      </c>
      <c r="AC314" s="22">
        <v>0</v>
      </c>
      <c r="AD314" s="22">
        <v>273413</v>
      </c>
      <c r="AE314" s="22">
        <v>118489</v>
      </c>
      <c r="AF314" s="22">
        <v>574892</v>
      </c>
      <c r="AG314" s="22">
        <v>0</v>
      </c>
      <c r="AH314" s="22">
        <v>0</v>
      </c>
      <c r="AI314" s="22">
        <v>0</v>
      </c>
      <c r="AJ314" s="22">
        <v>574892</v>
      </c>
      <c r="AK314" s="22">
        <v>693381</v>
      </c>
    </row>
    <row r="315" spans="1:37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2295654</v>
      </c>
      <c r="F315" s="22">
        <v>15446</v>
      </c>
      <c r="G315" s="22">
        <v>3993</v>
      </c>
      <c r="H315" s="22">
        <v>0</v>
      </c>
      <c r="I315" s="22">
        <v>376491</v>
      </c>
      <c r="J315" s="22">
        <v>0</v>
      </c>
      <c r="K315" s="22">
        <v>51980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2743564</v>
      </c>
      <c r="V315" s="22">
        <v>0</v>
      </c>
      <c r="W315" s="22">
        <v>0</v>
      </c>
      <c r="X315" s="22">
        <v>67812</v>
      </c>
      <c r="Y315" s="22">
        <v>38700</v>
      </c>
      <c r="Z315" s="22">
        <v>116884</v>
      </c>
      <c r="AA315" s="22">
        <v>0</v>
      </c>
      <c r="AB315" s="22">
        <v>0</v>
      </c>
      <c r="AC315" s="22">
        <v>0</v>
      </c>
      <c r="AD315" s="22">
        <v>223396</v>
      </c>
      <c r="AE315" s="22">
        <v>2520168</v>
      </c>
      <c r="AF315" s="22">
        <v>2971949</v>
      </c>
      <c r="AG315" s="22">
        <v>0</v>
      </c>
      <c r="AH315" s="22">
        <v>14029</v>
      </c>
      <c r="AI315" s="22">
        <v>0</v>
      </c>
      <c r="AJ315" s="22">
        <v>2985978</v>
      </c>
      <c r="AK315" s="22">
        <v>5506146</v>
      </c>
    </row>
    <row r="316" spans="1:37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779941</v>
      </c>
      <c r="F316" s="22">
        <v>3280</v>
      </c>
      <c r="G316" s="22">
        <v>0</v>
      </c>
      <c r="H316" s="22">
        <v>0</v>
      </c>
      <c r="I316" s="22">
        <v>4053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787274</v>
      </c>
      <c r="V316" s="22">
        <v>0</v>
      </c>
      <c r="W316" s="22">
        <v>0</v>
      </c>
      <c r="X316" s="22">
        <v>43880</v>
      </c>
      <c r="Y316" s="22">
        <v>0</v>
      </c>
      <c r="Z316" s="22">
        <v>319278</v>
      </c>
      <c r="AA316" s="22">
        <v>0</v>
      </c>
      <c r="AB316" s="22">
        <v>0</v>
      </c>
      <c r="AC316" s="22">
        <v>0</v>
      </c>
      <c r="AD316" s="22">
        <v>363158</v>
      </c>
      <c r="AE316" s="22">
        <v>424116</v>
      </c>
      <c r="AF316" s="22">
        <v>2209150</v>
      </c>
      <c r="AG316" s="22">
        <v>0</v>
      </c>
      <c r="AH316" s="22">
        <v>681</v>
      </c>
      <c r="AI316" s="22">
        <v>0</v>
      </c>
      <c r="AJ316" s="22">
        <v>2209831</v>
      </c>
      <c r="AK316" s="22">
        <v>2633947</v>
      </c>
    </row>
    <row r="317" spans="1:37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885420</v>
      </c>
      <c r="F317" s="22">
        <v>31352</v>
      </c>
      <c r="G317" s="22">
        <v>19396</v>
      </c>
      <c r="H317" s="22">
        <v>0</v>
      </c>
      <c r="I317" s="22">
        <v>0</v>
      </c>
      <c r="J317" s="22">
        <v>0</v>
      </c>
      <c r="K317" s="22">
        <v>11933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948101</v>
      </c>
      <c r="V317" s="22">
        <v>0</v>
      </c>
      <c r="W317" s="22">
        <v>0</v>
      </c>
      <c r="X317" s="22">
        <v>10572</v>
      </c>
      <c r="Y317" s="22">
        <v>152000</v>
      </c>
      <c r="Z317" s="22">
        <v>303734</v>
      </c>
      <c r="AA317" s="22">
        <v>0</v>
      </c>
      <c r="AB317" s="22">
        <v>0</v>
      </c>
      <c r="AC317" s="22">
        <v>0</v>
      </c>
      <c r="AD317" s="22">
        <v>466306</v>
      </c>
      <c r="AE317" s="22">
        <v>481795</v>
      </c>
      <c r="AF317" s="22">
        <v>1710199</v>
      </c>
      <c r="AG317" s="22">
        <v>0</v>
      </c>
      <c r="AH317" s="22">
        <v>1910</v>
      </c>
      <c r="AI317" s="22">
        <v>0</v>
      </c>
      <c r="AJ317" s="22">
        <v>1712109</v>
      </c>
      <c r="AK317" s="22">
        <v>2193904</v>
      </c>
    </row>
    <row r="318" spans="1:37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767768</v>
      </c>
      <c r="F318" s="22">
        <v>0</v>
      </c>
      <c r="G318" s="22">
        <v>0</v>
      </c>
      <c r="H318" s="22">
        <v>0</v>
      </c>
      <c r="I318" s="22">
        <v>16378</v>
      </c>
      <c r="J318" s="22">
        <v>0</v>
      </c>
      <c r="K318" s="22">
        <v>4343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788489</v>
      </c>
      <c r="V318" s="22">
        <v>0</v>
      </c>
      <c r="W318" s="22">
        <v>0</v>
      </c>
      <c r="X318" s="22">
        <v>9299</v>
      </c>
      <c r="Y318" s="22">
        <v>0</v>
      </c>
      <c r="Z318" s="22">
        <v>244837</v>
      </c>
      <c r="AA318" s="22">
        <v>0</v>
      </c>
      <c r="AB318" s="22">
        <v>0</v>
      </c>
      <c r="AC318" s="22">
        <v>0</v>
      </c>
      <c r="AD318" s="22">
        <v>254136</v>
      </c>
      <c r="AE318" s="22">
        <v>534353</v>
      </c>
      <c r="AF318" s="22">
        <v>257637</v>
      </c>
      <c r="AG318" s="22">
        <v>0</v>
      </c>
      <c r="AH318" s="22">
        <v>3141</v>
      </c>
      <c r="AI318" s="22">
        <v>0</v>
      </c>
      <c r="AJ318" s="22">
        <v>260778</v>
      </c>
      <c r="AK318" s="22">
        <v>795131</v>
      </c>
    </row>
    <row r="319" spans="1:37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216088</v>
      </c>
      <c r="F319" s="22">
        <v>0</v>
      </c>
      <c r="G319" s="22">
        <v>0</v>
      </c>
      <c r="H319" s="22">
        <v>0</v>
      </c>
      <c r="I319" s="22">
        <v>375444</v>
      </c>
      <c r="J319" s="22">
        <v>0</v>
      </c>
      <c r="K319" s="22">
        <v>2317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593849</v>
      </c>
      <c r="V319" s="22">
        <v>0</v>
      </c>
      <c r="W319" s="22">
        <v>0</v>
      </c>
      <c r="X319" s="22">
        <v>3000</v>
      </c>
      <c r="Y319" s="22">
        <v>0</v>
      </c>
      <c r="Z319" s="22">
        <v>375444</v>
      </c>
      <c r="AA319" s="22">
        <v>0</v>
      </c>
      <c r="AB319" s="22">
        <v>0</v>
      </c>
      <c r="AC319" s="22">
        <v>0</v>
      </c>
      <c r="AD319" s="22">
        <v>378444</v>
      </c>
      <c r="AE319" s="22">
        <v>215405</v>
      </c>
      <c r="AF319" s="22">
        <v>123229</v>
      </c>
      <c r="AG319" s="22">
        <v>0</v>
      </c>
      <c r="AH319" s="22">
        <v>0</v>
      </c>
      <c r="AI319" s="22">
        <v>0</v>
      </c>
      <c r="AJ319" s="22">
        <v>123229</v>
      </c>
      <c r="AK319" s="22">
        <v>338634</v>
      </c>
    </row>
    <row r="320" spans="1:37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1268790</v>
      </c>
      <c r="F320" s="22">
        <v>1632</v>
      </c>
      <c r="G320" s="22">
        <v>0</v>
      </c>
      <c r="H320" s="22">
        <v>0</v>
      </c>
      <c r="I320" s="22">
        <v>7873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1278295</v>
      </c>
      <c r="V320" s="22">
        <v>0</v>
      </c>
      <c r="W320" s="22">
        <v>0</v>
      </c>
      <c r="X320" s="22">
        <v>70886</v>
      </c>
      <c r="Y320" s="22">
        <v>0</v>
      </c>
      <c r="Z320" s="22">
        <v>485655</v>
      </c>
      <c r="AA320" s="22">
        <v>0</v>
      </c>
      <c r="AB320" s="22">
        <v>0</v>
      </c>
      <c r="AC320" s="22">
        <v>0</v>
      </c>
      <c r="AD320" s="22">
        <v>556541</v>
      </c>
      <c r="AE320" s="22">
        <v>721754</v>
      </c>
      <c r="AF320" s="22">
        <v>7137578</v>
      </c>
      <c r="AG320" s="22">
        <v>0</v>
      </c>
      <c r="AH320" s="22">
        <v>1676</v>
      </c>
      <c r="AI320" s="22">
        <v>0</v>
      </c>
      <c r="AJ320" s="22">
        <v>7139254</v>
      </c>
      <c r="AK320" s="22">
        <v>7861008</v>
      </c>
    </row>
    <row r="321" spans="1:37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227446</v>
      </c>
      <c r="F321" s="22">
        <v>6530</v>
      </c>
      <c r="G321" s="22">
        <v>3216</v>
      </c>
      <c r="H321" s="22">
        <v>0</v>
      </c>
      <c r="I321" s="22">
        <v>8493</v>
      </c>
      <c r="J321" s="22">
        <v>0</v>
      </c>
      <c r="K321" s="22">
        <v>7521</v>
      </c>
      <c r="L321" s="22">
        <v>0</v>
      </c>
      <c r="M321" s="22">
        <v>34162</v>
      </c>
      <c r="N321" s="22">
        <v>0</v>
      </c>
      <c r="O321" s="22">
        <v>0</v>
      </c>
      <c r="P321" s="22">
        <v>0</v>
      </c>
      <c r="Q321" s="22">
        <v>0</v>
      </c>
      <c r="R321" s="22">
        <v>95570</v>
      </c>
      <c r="S321" s="22">
        <v>0</v>
      </c>
      <c r="T321" s="22">
        <v>0</v>
      </c>
      <c r="U321" s="22">
        <v>382938</v>
      </c>
      <c r="V321" s="22">
        <v>0</v>
      </c>
      <c r="W321" s="22">
        <v>2087</v>
      </c>
      <c r="X321" s="22">
        <v>34187</v>
      </c>
      <c r="Y321" s="22">
        <v>22400</v>
      </c>
      <c r="Z321" s="22">
        <v>173387</v>
      </c>
      <c r="AA321" s="22">
        <v>72544</v>
      </c>
      <c r="AB321" s="22">
        <v>6004</v>
      </c>
      <c r="AC321" s="22">
        <v>0</v>
      </c>
      <c r="AD321" s="22">
        <v>310609</v>
      </c>
      <c r="AE321" s="22">
        <v>72329</v>
      </c>
      <c r="AF321" s="22">
        <v>521229</v>
      </c>
      <c r="AG321" s="22">
        <v>0</v>
      </c>
      <c r="AH321" s="22">
        <v>9797</v>
      </c>
      <c r="AI321" s="22">
        <v>0</v>
      </c>
      <c r="AJ321" s="22">
        <v>531026</v>
      </c>
      <c r="AK321" s="22">
        <v>603355</v>
      </c>
    </row>
    <row r="322" spans="1:37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1101071</v>
      </c>
      <c r="F322" s="22">
        <v>6349</v>
      </c>
      <c r="G322" s="22">
        <v>0</v>
      </c>
      <c r="H322" s="22">
        <v>0</v>
      </c>
      <c r="I322" s="22">
        <v>128058</v>
      </c>
      <c r="J322" s="22">
        <v>0</v>
      </c>
      <c r="K322" s="22">
        <v>980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1236458</v>
      </c>
      <c r="V322" s="22">
        <v>0</v>
      </c>
      <c r="W322" s="22">
        <v>0</v>
      </c>
      <c r="X322" s="22">
        <v>12020</v>
      </c>
      <c r="Y322" s="22">
        <v>0</v>
      </c>
      <c r="Z322" s="22">
        <v>602392</v>
      </c>
      <c r="AA322" s="22">
        <v>15507</v>
      </c>
      <c r="AB322" s="22">
        <v>0</v>
      </c>
      <c r="AC322" s="22">
        <v>0</v>
      </c>
      <c r="AD322" s="22">
        <v>629919</v>
      </c>
      <c r="AE322" s="22">
        <v>606539</v>
      </c>
      <c r="AF322" s="22">
        <v>2634615</v>
      </c>
      <c r="AG322" s="22">
        <v>0</v>
      </c>
      <c r="AH322" s="22">
        <v>0</v>
      </c>
      <c r="AI322" s="22">
        <v>0</v>
      </c>
      <c r="AJ322" s="22">
        <v>2634615</v>
      </c>
      <c r="AK322" s="22">
        <v>3241154</v>
      </c>
    </row>
    <row r="323" spans="1:37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1172042</v>
      </c>
      <c r="F323" s="22">
        <v>42540</v>
      </c>
      <c r="G323" s="22">
        <v>25170</v>
      </c>
      <c r="H323" s="22">
        <v>0</v>
      </c>
      <c r="I323" s="22">
        <v>118856</v>
      </c>
      <c r="J323" s="22">
        <v>0</v>
      </c>
      <c r="K323" s="22">
        <v>4645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1363253</v>
      </c>
      <c r="V323" s="22">
        <v>0</v>
      </c>
      <c r="W323" s="22">
        <v>0</v>
      </c>
      <c r="X323" s="22">
        <v>6605</v>
      </c>
      <c r="Y323" s="22">
        <v>0</v>
      </c>
      <c r="Z323" s="22">
        <v>439</v>
      </c>
      <c r="AA323" s="22">
        <v>0</v>
      </c>
      <c r="AB323" s="22">
        <v>0</v>
      </c>
      <c r="AC323" s="22">
        <v>0</v>
      </c>
      <c r="AD323" s="22">
        <v>7044</v>
      </c>
      <c r="AE323" s="22">
        <v>1356209</v>
      </c>
      <c r="AF323" s="22">
        <v>2012114</v>
      </c>
      <c r="AG323" s="22">
        <v>0</v>
      </c>
      <c r="AH323" s="22">
        <v>13715</v>
      </c>
      <c r="AI323" s="22">
        <v>0</v>
      </c>
      <c r="AJ323" s="22">
        <v>2025829</v>
      </c>
      <c r="AK323" s="22">
        <v>3382038</v>
      </c>
    </row>
    <row r="324" spans="1:37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293772</v>
      </c>
      <c r="F324" s="22">
        <v>2520</v>
      </c>
      <c r="G324" s="22">
        <v>3808</v>
      </c>
      <c r="H324" s="22">
        <v>0</v>
      </c>
      <c r="I324" s="22">
        <v>164015</v>
      </c>
      <c r="J324" s="22">
        <v>0</v>
      </c>
      <c r="K324" s="22">
        <v>46834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510949</v>
      </c>
      <c r="V324" s="22">
        <v>0</v>
      </c>
      <c r="W324" s="22">
        <v>0</v>
      </c>
      <c r="X324" s="22">
        <v>40140</v>
      </c>
      <c r="Y324" s="22">
        <v>50000</v>
      </c>
      <c r="Z324" s="22">
        <v>189939</v>
      </c>
      <c r="AA324" s="22">
        <v>0</v>
      </c>
      <c r="AB324" s="22">
        <v>14012</v>
      </c>
      <c r="AC324" s="22">
        <v>0</v>
      </c>
      <c r="AD324" s="22">
        <v>294091</v>
      </c>
      <c r="AE324" s="22">
        <v>216858</v>
      </c>
      <c r="AF324" s="22">
        <v>1875389</v>
      </c>
      <c r="AG324" s="22">
        <v>0</v>
      </c>
      <c r="AH324" s="22">
        <v>0</v>
      </c>
      <c r="AI324" s="22">
        <v>0</v>
      </c>
      <c r="AJ324" s="22">
        <v>1875389</v>
      </c>
      <c r="AK324" s="22">
        <v>2092247</v>
      </c>
    </row>
    <row r="325" spans="1:37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813000</v>
      </c>
      <c r="F325" s="22">
        <v>0</v>
      </c>
      <c r="G325" s="22">
        <v>0</v>
      </c>
      <c r="H325" s="22">
        <v>0</v>
      </c>
      <c r="I325" s="22">
        <v>17624</v>
      </c>
      <c r="J325" s="22">
        <v>0</v>
      </c>
      <c r="K325" s="22">
        <v>423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5184</v>
      </c>
      <c r="S325" s="22">
        <v>0</v>
      </c>
      <c r="T325" s="22">
        <v>0</v>
      </c>
      <c r="U325" s="22">
        <v>836231</v>
      </c>
      <c r="V325" s="22">
        <v>0</v>
      </c>
      <c r="W325" s="22">
        <v>0</v>
      </c>
      <c r="X325" s="22">
        <v>19987</v>
      </c>
      <c r="Y325" s="22">
        <v>10000</v>
      </c>
      <c r="Z325" s="22">
        <v>549167</v>
      </c>
      <c r="AA325" s="22">
        <v>0</v>
      </c>
      <c r="AB325" s="22">
        <v>0</v>
      </c>
      <c r="AC325" s="22">
        <v>60507</v>
      </c>
      <c r="AD325" s="22">
        <v>639661</v>
      </c>
      <c r="AE325" s="22">
        <v>196570</v>
      </c>
      <c r="AF325" s="22">
        <v>1392375</v>
      </c>
      <c r="AG325" s="22">
        <v>0</v>
      </c>
      <c r="AH325" s="22">
        <v>587</v>
      </c>
      <c r="AI325" s="22">
        <v>0</v>
      </c>
      <c r="AJ325" s="22">
        <v>1392962</v>
      </c>
      <c r="AK325" s="22">
        <v>1589532</v>
      </c>
    </row>
    <row r="326" spans="1:37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523180</v>
      </c>
      <c r="F326" s="22">
        <v>26972</v>
      </c>
      <c r="G326" s="22">
        <v>28756</v>
      </c>
      <c r="H326" s="22">
        <v>0</v>
      </c>
      <c r="I326" s="22">
        <v>12515</v>
      </c>
      <c r="J326" s="22">
        <v>0</v>
      </c>
      <c r="K326" s="22">
        <v>783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592206</v>
      </c>
      <c r="V326" s="22">
        <v>0</v>
      </c>
      <c r="W326" s="22">
        <v>0</v>
      </c>
      <c r="X326" s="22">
        <v>34325</v>
      </c>
      <c r="Y326" s="22">
        <v>0</v>
      </c>
      <c r="Z326" s="22">
        <v>110366</v>
      </c>
      <c r="AA326" s="22">
        <v>0</v>
      </c>
      <c r="AB326" s="22">
        <v>0</v>
      </c>
      <c r="AC326" s="22">
        <v>0</v>
      </c>
      <c r="AD326" s="22">
        <v>144691</v>
      </c>
      <c r="AE326" s="22">
        <v>447515</v>
      </c>
      <c r="AF326" s="22">
        <v>1384882</v>
      </c>
      <c r="AG326" s="22">
        <v>0</v>
      </c>
      <c r="AH326" s="22">
        <v>0</v>
      </c>
      <c r="AI326" s="22">
        <v>0</v>
      </c>
      <c r="AJ326" s="22">
        <v>1384882</v>
      </c>
      <c r="AK326" s="22">
        <v>1832397</v>
      </c>
    </row>
    <row r="327" spans="1:37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313411</v>
      </c>
      <c r="F327" s="22">
        <v>9669</v>
      </c>
      <c r="G327" s="22">
        <v>0</v>
      </c>
      <c r="H327" s="22">
        <v>0</v>
      </c>
      <c r="I327" s="22">
        <v>12894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3113</v>
      </c>
      <c r="T327" s="22">
        <v>0</v>
      </c>
      <c r="U327" s="22">
        <v>339087</v>
      </c>
      <c r="V327" s="22">
        <v>0</v>
      </c>
      <c r="W327" s="22">
        <v>7227</v>
      </c>
      <c r="X327" s="22">
        <v>3622</v>
      </c>
      <c r="Y327" s="22">
        <v>0</v>
      </c>
      <c r="Z327" s="22">
        <v>65400</v>
      </c>
      <c r="AA327" s="22">
        <v>0</v>
      </c>
      <c r="AB327" s="22">
        <v>0</v>
      </c>
      <c r="AC327" s="22">
        <v>0</v>
      </c>
      <c r="AD327" s="22">
        <v>76249</v>
      </c>
      <c r="AE327" s="22">
        <v>262838</v>
      </c>
      <c r="AF327" s="22">
        <v>861810</v>
      </c>
      <c r="AG327" s="22">
        <v>0</v>
      </c>
      <c r="AH327" s="22">
        <v>0</v>
      </c>
      <c r="AI327" s="22">
        <v>0</v>
      </c>
      <c r="AJ327" s="22">
        <v>861810</v>
      </c>
      <c r="AK327" s="22">
        <v>1124648</v>
      </c>
    </row>
    <row r="328" spans="1:37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251980</v>
      </c>
      <c r="F328" s="22">
        <v>5215</v>
      </c>
      <c r="G328" s="22">
        <v>1778</v>
      </c>
      <c r="H328" s="22">
        <v>0</v>
      </c>
      <c r="I328" s="22">
        <v>14323</v>
      </c>
      <c r="J328" s="22">
        <v>0</v>
      </c>
      <c r="K328" s="22">
        <v>853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274149</v>
      </c>
      <c r="V328" s="22">
        <v>0</v>
      </c>
      <c r="W328" s="22">
        <v>0</v>
      </c>
      <c r="X328" s="22">
        <v>23913</v>
      </c>
      <c r="Y328" s="22">
        <v>0</v>
      </c>
      <c r="Z328" s="22">
        <v>72592</v>
      </c>
      <c r="AA328" s="22">
        <v>0</v>
      </c>
      <c r="AB328" s="22">
        <v>0</v>
      </c>
      <c r="AC328" s="22">
        <v>0</v>
      </c>
      <c r="AD328" s="22">
        <v>96505</v>
      </c>
      <c r="AE328" s="22">
        <v>177644</v>
      </c>
      <c r="AF328" s="22">
        <v>818927</v>
      </c>
      <c r="AG328" s="22">
        <v>0</v>
      </c>
      <c r="AH328" s="22">
        <v>0</v>
      </c>
      <c r="AI328" s="22">
        <v>0</v>
      </c>
      <c r="AJ328" s="22">
        <v>818927</v>
      </c>
      <c r="AK328" s="22">
        <v>996571</v>
      </c>
    </row>
    <row r="329" spans="1:37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1839516</v>
      </c>
      <c r="F329" s="22">
        <v>2100</v>
      </c>
      <c r="G329" s="22">
        <v>1725</v>
      </c>
      <c r="H329" s="22">
        <v>0</v>
      </c>
      <c r="I329" s="22">
        <v>6044</v>
      </c>
      <c r="J329" s="22">
        <v>0</v>
      </c>
      <c r="K329" s="22">
        <v>430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1849815</v>
      </c>
      <c r="V329" s="22">
        <v>0</v>
      </c>
      <c r="W329" s="22">
        <v>70812</v>
      </c>
      <c r="X329" s="22">
        <v>24425</v>
      </c>
      <c r="Y329" s="22">
        <v>17680</v>
      </c>
      <c r="Z329" s="22">
        <v>293335</v>
      </c>
      <c r="AA329" s="22">
        <v>0</v>
      </c>
      <c r="AB329" s="22">
        <v>0</v>
      </c>
      <c r="AC329" s="22">
        <v>0</v>
      </c>
      <c r="AD329" s="22">
        <v>406252</v>
      </c>
      <c r="AE329" s="22">
        <v>1443563</v>
      </c>
      <c r="AF329" s="22">
        <v>527025</v>
      </c>
      <c r="AG329" s="22">
        <v>0</v>
      </c>
      <c r="AH329" s="22">
        <v>0</v>
      </c>
      <c r="AI329" s="22">
        <v>0</v>
      </c>
      <c r="AJ329" s="22">
        <v>527025</v>
      </c>
      <c r="AK329" s="22">
        <v>1970588</v>
      </c>
    </row>
    <row r="330" spans="1:37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184063</v>
      </c>
      <c r="F330" s="22">
        <v>3220</v>
      </c>
      <c r="G330" s="22">
        <v>935</v>
      </c>
      <c r="H330" s="22">
        <v>0</v>
      </c>
      <c r="I330" s="22">
        <v>19130</v>
      </c>
      <c r="J330" s="22">
        <v>0</v>
      </c>
      <c r="K330" s="22">
        <v>15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95802</v>
      </c>
      <c r="T330" s="22">
        <v>0</v>
      </c>
      <c r="U330" s="22">
        <v>303165</v>
      </c>
      <c r="V330" s="22">
        <v>0</v>
      </c>
      <c r="W330" s="22">
        <v>0</v>
      </c>
      <c r="X330" s="22">
        <v>12485</v>
      </c>
      <c r="Y330" s="22">
        <v>0</v>
      </c>
      <c r="Z330" s="22">
        <v>150340</v>
      </c>
      <c r="AA330" s="22">
        <v>0</v>
      </c>
      <c r="AB330" s="22">
        <v>0</v>
      </c>
      <c r="AC330" s="22">
        <v>0</v>
      </c>
      <c r="AD330" s="22">
        <v>162825</v>
      </c>
      <c r="AE330" s="22">
        <v>140340</v>
      </c>
      <c r="AF330" s="22">
        <v>1805644</v>
      </c>
      <c r="AG330" s="22">
        <v>0</v>
      </c>
      <c r="AH330" s="22">
        <v>10750</v>
      </c>
      <c r="AI330" s="22">
        <v>0</v>
      </c>
      <c r="AJ330" s="22">
        <v>1816394</v>
      </c>
      <c r="AK330" s="22">
        <v>1956734</v>
      </c>
    </row>
    <row r="331" spans="1:37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132648</v>
      </c>
      <c r="F331" s="22">
        <v>13389</v>
      </c>
      <c r="G331" s="22">
        <v>2191</v>
      </c>
      <c r="H331" s="22">
        <v>0</v>
      </c>
      <c r="I331" s="22">
        <v>124025</v>
      </c>
      <c r="J331" s="22">
        <v>0</v>
      </c>
      <c r="K331" s="22">
        <v>531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272784</v>
      </c>
      <c r="V331" s="22">
        <v>0</v>
      </c>
      <c r="W331" s="22">
        <v>0</v>
      </c>
      <c r="X331" s="22">
        <v>9806</v>
      </c>
      <c r="Y331" s="22">
        <v>0</v>
      </c>
      <c r="Z331" s="22">
        <v>329</v>
      </c>
      <c r="AA331" s="22">
        <v>0</v>
      </c>
      <c r="AB331" s="22">
        <v>0</v>
      </c>
      <c r="AC331" s="22">
        <v>0</v>
      </c>
      <c r="AD331" s="22">
        <v>10135</v>
      </c>
      <c r="AE331" s="22">
        <v>262649</v>
      </c>
      <c r="AF331" s="22">
        <v>1147663</v>
      </c>
      <c r="AG331" s="22">
        <v>0</v>
      </c>
      <c r="AH331" s="22">
        <v>1464</v>
      </c>
      <c r="AI331" s="22">
        <v>0</v>
      </c>
      <c r="AJ331" s="22">
        <v>1149127</v>
      </c>
      <c r="AK331" s="22">
        <v>1411776</v>
      </c>
    </row>
    <row r="332" spans="1:37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657404</v>
      </c>
      <c r="F332" s="22">
        <v>3072</v>
      </c>
      <c r="G332" s="22">
        <v>0</v>
      </c>
      <c r="H332" s="22">
        <v>0</v>
      </c>
      <c r="I332" s="22">
        <v>26075</v>
      </c>
      <c r="J332" s="22">
        <v>0</v>
      </c>
      <c r="K332" s="22">
        <v>2303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33907</v>
      </c>
      <c r="S332" s="22">
        <v>0</v>
      </c>
      <c r="T332" s="22">
        <v>0</v>
      </c>
      <c r="U332" s="22">
        <v>722761</v>
      </c>
      <c r="V332" s="22">
        <v>0</v>
      </c>
      <c r="W332" s="22">
        <v>0</v>
      </c>
      <c r="X332" s="22">
        <v>8919</v>
      </c>
      <c r="Y332" s="22">
        <v>0</v>
      </c>
      <c r="Z332" s="22">
        <v>407338</v>
      </c>
      <c r="AA332" s="22">
        <v>0</v>
      </c>
      <c r="AB332" s="22">
        <v>0</v>
      </c>
      <c r="AC332" s="22">
        <v>0</v>
      </c>
      <c r="AD332" s="22">
        <v>416257</v>
      </c>
      <c r="AE332" s="22">
        <v>306504</v>
      </c>
      <c r="AF332" s="22">
        <v>562240</v>
      </c>
      <c r="AG332" s="22">
        <v>0</v>
      </c>
      <c r="AH332" s="22">
        <v>0</v>
      </c>
      <c r="AI332" s="22">
        <v>0</v>
      </c>
      <c r="AJ332" s="22">
        <v>562240</v>
      </c>
      <c r="AK332" s="22">
        <v>868744</v>
      </c>
    </row>
    <row r="333" spans="1:37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659489</v>
      </c>
      <c r="F333" s="22">
        <v>8329</v>
      </c>
      <c r="G333" s="22">
        <v>6962</v>
      </c>
      <c r="H333" s="22">
        <v>0</v>
      </c>
      <c r="I333" s="22">
        <v>36417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711197</v>
      </c>
      <c r="V333" s="22">
        <v>0</v>
      </c>
      <c r="W333" s="22">
        <v>38640</v>
      </c>
      <c r="X333" s="22">
        <v>0</v>
      </c>
      <c r="Y333" s="22">
        <v>0</v>
      </c>
      <c r="Z333" s="22">
        <v>353878</v>
      </c>
      <c r="AA333" s="22">
        <v>7387</v>
      </c>
      <c r="AB333" s="22">
        <v>0</v>
      </c>
      <c r="AC333" s="22">
        <v>0</v>
      </c>
      <c r="AD333" s="22">
        <v>399905</v>
      </c>
      <c r="AE333" s="22">
        <v>311292</v>
      </c>
      <c r="AF333" s="22">
        <v>569531</v>
      </c>
      <c r="AG333" s="22">
        <v>0</v>
      </c>
      <c r="AH333" s="22">
        <v>0</v>
      </c>
      <c r="AI333" s="22">
        <v>0</v>
      </c>
      <c r="AJ333" s="22">
        <v>569531</v>
      </c>
      <c r="AK333" s="22">
        <v>880823</v>
      </c>
    </row>
    <row r="334" spans="1:37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795959</v>
      </c>
      <c r="F334" s="22">
        <v>28661</v>
      </c>
      <c r="G334" s="22">
        <v>7225</v>
      </c>
      <c r="H334" s="22">
        <v>0</v>
      </c>
      <c r="I334" s="22">
        <v>234522</v>
      </c>
      <c r="J334" s="22">
        <v>0</v>
      </c>
      <c r="K334" s="22">
        <v>709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1067076</v>
      </c>
      <c r="V334" s="22">
        <v>0</v>
      </c>
      <c r="W334" s="22">
        <v>0</v>
      </c>
      <c r="X334" s="22">
        <v>12289</v>
      </c>
      <c r="Y334" s="22">
        <v>0</v>
      </c>
      <c r="Z334" s="22">
        <v>559709</v>
      </c>
      <c r="AA334" s="22">
        <v>0</v>
      </c>
      <c r="AB334" s="22">
        <v>0</v>
      </c>
      <c r="AC334" s="22">
        <v>0</v>
      </c>
      <c r="AD334" s="22">
        <v>571998</v>
      </c>
      <c r="AE334" s="22">
        <v>495078</v>
      </c>
      <c r="AF334" s="22">
        <v>1089840</v>
      </c>
      <c r="AG334" s="22">
        <v>0</v>
      </c>
      <c r="AH334" s="22">
        <v>0</v>
      </c>
      <c r="AI334" s="22">
        <v>0</v>
      </c>
      <c r="AJ334" s="22">
        <v>1089840</v>
      </c>
      <c r="AK334" s="22">
        <v>1584918</v>
      </c>
    </row>
    <row r="335" spans="1:37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386004</v>
      </c>
      <c r="F335" s="22">
        <v>72</v>
      </c>
      <c r="G335" s="22">
        <v>0</v>
      </c>
      <c r="H335" s="22">
        <v>0</v>
      </c>
      <c r="I335" s="22">
        <v>4796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390872</v>
      </c>
      <c r="V335" s="22">
        <v>0</v>
      </c>
      <c r="W335" s="22">
        <v>0</v>
      </c>
      <c r="X335" s="22">
        <v>82461</v>
      </c>
      <c r="Y335" s="22">
        <v>8550</v>
      </c>
      <c r="Z335" s="22">
        <v>125147</v>
      </c>
      <c r="AA335" s="22">
        <v>0</v>
      </c>
      <c r="AB335" s="22">
        <v>0</v>
      </c>
      <c r="AC335" s="22">
        <v>0</v>
      </c>
      <c r="AD335" s="22">
        <v>216158</v>
      </c>
      <c r="AE335" s="22">
        <v>174714</v>
      </c>
      <c r="AF335" s="22">
        <v>853828</v>
      </c>
      <c r="AG335" s="22">
        <v>0</v>
      </c>
      <c r="AH335" s="22">
        <v>6979</v>
      </c>
      <c r="AI335" s="22">
        <v>0</v>
      </c>
      <c r="AJ335" s="22">
        <v>860807</v>
      </c>
      <c r="AK335" s="22">
        <v>1035521</v>
      </c>
    </row>
    <row r="336" spans="1:37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355158</v>
      </c>
      <c r="F336" s="22">
        <v>1107</v>
      </c>
      <c r="G336" s="22">
        <v>508</v>
      </c>
      <c r="H336" s="22">
        <v>0</v>
      </c>
      <c r="I336" s="22">
        <v>15402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372175</v>
      </c>
      <c r="V336" s="22">
        <v>0</v>
      </c>
      <c r="W336" s="22">
        <v>0</v>
      </c>
      <c r="X336" s="22">
        <v>9070</v>
      </c>
      <c r="Y336" s="22">
        <v>0</v>
      </c>
      <c r="Z336" s="22">
        <v>260740</v>
      </c>
      <c r="AA336" s="22">
        <v>0</v>
      </c>
      <c r="AB336" s="22">
        <v>0</v>
      </c>
      <c r="AC336" s="22">
        <v>0</v>
      </c>
      <c r="AD336" s="22">
        <v>269810</v>
      </c>
      <c r="AE336" s="22">
        <v>102365</v>
      </c>
      <c r="AF336" s="22">
        <v>250860</v>
      </c>
      <c r="AG336" s="22">
        <v>0</v>
      </c>
      <c r="AH336" s="22">
        <v>0</v>
      </c>
      <c r="AI336" s="22">
        <v>0</v>
      </c>
      <c r="AJ336" s="22">
        <v>250860</v>
      </c>
      <c r="AK336" s="22">
        <v>353225</v>
      </c>
    </row>
    <row r="337" spans="1:37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616194</v>
      </c>
      <c r="F337" s="22">
        <v>24883</v>
      </c>
      <c r="G337" s="22">
        <v>31008</v>
      </c>
      <c r="H337" s="22">
        <v>0</v>
      </c>
      <c r="I337" s="22">
        <v>15608</v>
      </c>
      <c r="J337" s="22">
        <v>0</v>
      </c>
      <c r="K337" s="22">
        <v>2383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690076</v>
      </c>
      <c r="V337" s="22">
        <v>0</v>
      </c>
      <c r="W337" s="22">
        <v>0</v>
      </c>
      <c r="X337" s="22">
        <v>37567</v>
      </c>
      <c r="Y337" s="22">
        <v>0</v>
      </c>
      <c r="Z337" s="22">
        <v>183503</v>
      </c>
      <c r="AA337" s="22">
        <v>0</v>
      </c>
      <c r="AB337" s="22">
        <v>0</v>
      </c>
      <c r="AC337" s="22">
        <v>0</v>
      </c>
      <c r="AD337" s="22">
        <v>221070</v>
      </c>
      <c r="AE337" s="22">
        <v>469006</v>
      </c>
      <c r="AF337" s="22">
        <v>2103150</v>
      </c>
      <c r="AG337" s="22">
        <v>0</v>
      </c>
      <c r="AH337" s="22">
        <v>87</v>
      </c>
      <c r="AI337" s="22">
        <v>0</v>
      </c>
      <c r="AJ337" s="22">
        <v>2103237</v>
      </c>
      <c r="AK337" s="22">
        <v>2572243</v>
      </c>
    </row>
    <row r="338" spans="1:37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308203</v>
      </c>
      <c r="F338" s="22">
        <v>24291</v>
      </c>
      <c r="G338" s="22">
        <v>5511</v>
      </c>
      <c r="H338" s="22">
        <v>0</v>
      </c>
      <c r="I338" s="22">
        <v>10693</v>
      </c>
      <c r="J338" s="22">
        <v>0</v>
      </c>
      <c r="K338" s="22">
        <v>146604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3247</v>
      </c>
      <c r="T338" s="22">
        <v>0</v>
      </c>
      <c r="U338" s="22">
        <v>498549</v>
      </c>
      <c r="V338" s="22">
        <v>0</v>
      </c>
      <c r="W338" s="22">
        <v>0</v>
      </c>
      <c r="X338" s="22">
        <v>2228</v>
      </c>
      <c r="Y338" s="22">
        <v>0</v>
      </c>
      <c r="Z338" s="22">
        <v>70232</v>
      </c>
      <c r="AA338" s="22">
        <v>141824</v>
      </c>
      <c r="AB338" s="22">
        <v>4098</v>
      </c>
      <c r="AC338" s="22">
        <v>0</v>
      </c>
      <c r="AD338" s="22">
        <v>218382</v>
      </c>
      <c r="AE338" s="22">
        <v>280167</v>
      </c>
      <c r="AF338" s="22">
        <v>705442</v>
      </c>
      <c r="AG338" s="22">
        <v>0</v>
      </c>
      <c r="AH338" s="22">
        <v>0</v>
      </c>
      <c r="AI338" s="22">
        <v>0</v>
      </c>
      <c r="AJ338" s="22">
        <v>705442</v>
      </c>
      <c r="AK338" s="22">
        <v>985609</v>
      </c>
    </row>
    <row r="339" spans="1:37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871050</v>
      </c>
      <c r="F339" s="22">
        <v>7683</v>
      </c>
      <c r="G339" s="22">
        <v>2381</v>
      </c>
      <c r="H339" s="22">
        <v>0</v>
      </c>
      <c r="I339" s="22">
        <v>6002</v>
      </c>
      <c r="J339" s="22">
        <v>0</v>
      </c>
      <c r="K339" s="22">
        <v>2969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75042</v>
      </c>
      <c r="S339" s="22">
        <v>0</v>
      </c>
      <c r="T339" s="22">
        <v>0</v>
      </c>
      <c r="U339" s="22">
        <v>965127</v>
      </c>
      <c r="V339" s="22">
        <v>0</v>
      </c>
      <c r="W339" s="22">
        <v>2678</v>
      </c>
      <c r="X339" s="22">
        <v>26810</v>
      </c>
      <c r="Y339" s="22">
        <v>0</v>
      </c>
      <c r="Z339" s="22">
        <v>479970</v>
      </c>
      <c r="AA339" s="22">
        <v>0</v>
      </c>
      <c r="AB339" s="22">
        <v>0</v>
      </c>
      <c r="AC339" s="22">
        <v>116607</v>
      </c>
      <c r="AD339" s="22">
        <v>626065</v>
      </c>
      <c r="AE339" s="22">
        <v>339062</v>
      </c>
      <c r="AF339" s="22">
        <v>446008</v>
      </c>
      <c r="AG339" s="22">
        <v>0</v>
      </c>
      <c r="AH339" s="22">
        <v>4852</v>
      </c>
      <c r="AI339" s="22">
        <v>0</v>
      </c>
      <c r="AJ339" s="22">
        <v>450860</v>
      </c>
      <c r="AK339" s="22">
        <v>789922</v>
      </c>
    </row>
    <row r="340" spans="1:37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722211</v>
      </c>
      <c r="F340" s="22">
        <v>9319</v>
      </c>
      <c r="G340" s="22">
        <v>2621</v>
      </c>
      <c r="H340" s="22">
        <v>0</v>
      </c>
      <c r="I340" s="22">
        <v>320263</v>
      </c>
      <c r="J340" s="22">
        <v>0</v>
      </c>
      <c r="K340" s="22">
        <v>1574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1055988</v>
      </c>
      <c r="V340" s="22">
        <v>0</v>
      </c>
      <c r="W340" s="22">
        <v>0</v>
      </c>
      <c r="X340" s="22">
        <v>182502</v>
      </c>
      <c r="Y340" s="22">
        <v>0</v>
      </c>
      <c r="Z340" s="22">
        <v>505944</v>
      </c>
      <c r="AA340" s="22">
        <v>0</v>
      </c>
      <c r="AB340" s="22">
        <v>0</v>
      </c>
      <c r="AC340" s="22">
        <v>0</v>
      </c>
      <c r="AD340" s="22">
        <v>688446</v>
      </c>
      <c r="AE340" s="22">
        <v>367542</v>
      </c>
      <c r="AF340" s="22">
        <v>600337</v>
      </c>
      <c r="AG340" s="22">
        <v>0</v>
      </c>
      <c r="AH340" s="22">
        <v>0</v>
      </c>
      <c r="AI340" s="22">
        <v>0</v>
      </c>
      <c r="AJ340" s="22">
        <v>600337</v>
      </c>
      <c r="AK340" s="22">
        <v>967879</v>
      </c>
    </row>
    <row r="341" spans="1:37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727783</v>
      </c>
      <c r="F341" s="22">
        <v>10566</v>
      </c>
      <c r="G341" s="22">
        <v>6889</v>
      </c>
      <c r="H341" s="22">
        <v>-3359</v>
      </c>
      <c r="I341" s="22">
        <v>19786</v>
      </c>
      <c r="J341" s="22">
        <v>0</v>
      </c>
      <c r="K341" s="22">
        <v>488</v>
      </c>
      <c r="L341" s="22">
        <v>0</v>
      </c>
      <c r="M341" s="22">
        <v>0</v>
      </c>
      <c r="N341" s="22">
        <v>0</v>
      </c>
      <c r="O341" s="22">
        <v>0</v>
      </c>
      <c r="P341" s="22">
        <v>10</v>
      </c>
      <c r="Q341" s="22">
        <v>0</v>
      </c>
      <c r="R341" s="22">
        <v>0</v>
      </c>
      <c r="S341" s="22">
        <v>0</v>
      </c>
      <c r="T341" s="22">
        <v>0</v>
      </c>
      <c r="U341" s="22">
        <v>762163</v>
      </c>
      <c r="V341" s="22">
        <v>0</v>
      </c>
      <c r="W341" s="22">
        <v>0</v>
      </c>
      <c r="X341" s="22">
        <v>0</v>
      </c>
      <c r="Y341" s="22">
        <v>24103</v>
      </c>
      <c r="Z341" s="22">
        <v>368322</v>
      </c>
      <c r="AA341" s="22">
        <v>500000</v>
      </c>
      <c r="AB341" s="22">
        <v>0</v>
      </c>
      <c r="AC341" s="22">
        <v>0</v>
      </c>
      <c r="AD341" s="22">
        <v>892425</v>
      </c>
      <c r="AE341" s="22">
        <v>-130262</v>
      </c>
      <c r="AF341" s="22">
        <v>473812</v>
      </c>
      <c r="AG341" s="22">
        <v>0</v>
      </c>
      <c r="AH341" s="22">
        <v>565</v>
      </c>
      <c r="AI341" s="22">
        <v>0</v>
      </c>
      <c r="AJ341" s="22">
        <v>474377</v>
      </c>
      <c r="AK341" s="22">
        <v>344115</v>
      </c>
    </row>
    <row r="342" spans="1:37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7940798</v>
      </c>
      <c r="F342" s="22">
        <v>21403</v>
      </c>
      <c r="G342" s="22">
        <v>3511</v>
      </c>
      <c r="H342" s="22">
        <v>0</v>
      </c>
      <c r="I342" s="22">
        <v>1673620</v>
      </c>
      <c r="J342" s="22">
        <v>0</v>
      </c>
      <c r="K342" s="22">
        <v>1752</v>
      </c>
      <c r="L342" s="22">
        <v>0</v>
      </c>
      <c r="M342" s="22">
        <v>0</v>
      </c>
      <c r="N342" s="22">
        <v>0</v>
      </c>
      <c r="O342" s="22">
        <v>0</v>
      </c>
      <c r="P342" s="22">
        <v>10</v>
      </c>
      <c r="Q342" s="22">
        <v>0</v>
      </c>
      <c r="R342" s="22">
        <v>0</v>
      </c>
      <c r="S342" s="22">
        <v>0</v>
      </c>
      <c r="T342" s="22">
        <v>0</v>
      </c>
      <c r="U342" s="22">
        <v>9641094</v>
      </c>
      <c r="V342" s="22">
        <v>0</v>
      </c>
      <c r="W342" s="22">
        <v>416618</v>
      </c>
      <c r="X342" s="22">
        <v>61407</v>
      </c>
      <c r="Y342" s="22">
        <v>0</v>
      </c>
      <c r="Z342" s="22">
        <v>3638622</v>
      </c>
      <c r="AA342" s="22">
        <v>0</v>
      </c>
      <c r="AB342" s="22">
        <v>101351</v>
      </c>
      <c r="AC342" s="22">
        <v>0</v>
      </c>
      <c r="AD342" s="22">
        <v>4217998</v>
      </c>
      <c r="AE342" s="22">
        <v>5423096</v>
      </c>
      <c r="AF342" s="22">
        <v>3874643</v>
      </c>
      <c r="AG342" s="22">
        <v>0</v>
      </c>
      <c r="AH342" s="22">
        <v>388</v>
      </c>
      <c r="AI342" s="22">
        <v>0</v>
      </c>
      <c r="AJ342" s="22">
        <v>3875031</v>
      </c>
      <c r="AK342" s="22">
        <v>9298127</v>
      </c>
    </row>
    <row r="343" spans="1:37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910481</v>
      </c>
      <c r="F343" s="22">
        <v>0</v>
      </c>
      <c r="G343" s="22">
        <v>0</v>
      </c>
      <c r="H343" s="22">
        <v>0</v>
      </c>
      <c r="I343" s="22">
        <v>112434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10</v>
      </c>
      <c r="Q343" s="22">
        <v>0</v>
      </c>
      <c r="R343" s="22">
        <v>0</v>
      </c>
      <c r="S343" s="22">
        <v>0</v>
      </c>
      <c r="T343" s="22">
        <v>0</v>
      </c>
      <c r="U343" s="22">
        <v>1022925</v>
      </c>
      <c r="V343" s="22">
        <v>0</v>
      </c>
      <c r="W343" s="22">
        <v>21861</v>
      </c>
      <c r="X343" s="22">
        <v>0</v>
      </c>
      <c r="Y343" s="22">
        <v>0</v>
      </c>
      <c r="Z343" s="22">
        <v>551343</v>
      </c>
      <c r="AA343" s="22">
        <v>0</v>
      </c>
      <c r="AB343" s="22">
        <v>0</v>
      </c>
      <c r="AC343" s="22">
        <v>0</v>
      </c>
      <c r="AD343" s="22">
        <v>573204</v>
      </c>
      <c r="AE343" s="22">
        <v>449721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449721</v>
      </c>
    </row>
    <row r="344" spans="1:37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399748</v>
      </c>
      <c r="F344" s="22">
        <v>0</v>
      </c>
      <c r="G344" s="22">
        <v>0</v>
      </c>
      <c r="H344" s="22">
        <v>0</v>
      </c>
      <c r="I344" s="22">
        <v>108876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10</v>
      </c>
      <c r="Q344" s="22">
        <v>0</v>
      </c>
      <c r="R344" s="22">
        <v>0</v>
      </c>
      <c r="S344" s="22">
        <v>0</v>
      </c>
      <c r="T344" s="22">
        <v>0</v>
      </c>
      <c r="U344" s="22">
        <v>508634</v>
      </c>
      <c r="V344" s="22">
        <v>0</v>
      </c>
      <c r="W344" s="22">
        <v>0</v>
      </c>
      <c r="X344" s="22">
        <v>0</v>
      </c>
      <c r="Y344" s="22">
        <v>0</v>
      </c>
      <c r="Z344" s="22">
        <v>239999</v>
      </c>
      <c r="AA344" s="22">
        <v>0</v>
      </c>
      <c r="AB344" s="22">
        <v>0</v>
      </c>
      <c r="AC344" s="22">
        <v>0</v>
      </c>
      <c r="AD344" s="22">
        <v>239999</v>
      </c>
      <c r="AE344" s="22">
        <v>268635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268635</v>
      </c>
    </row>
    <row r="345" spans="1:37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86208</v>
      </c>
      <c r="F345" s="22">
        <v>375</v>
      </c>
      <c r="G345" s="22">
        <v>0</v>
      </c>
      <c r="H345" s="22">
        <v>0</v>
      </c>
      <c r="I345" s="22">
        <v>601218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10</v>
      </c>
      <c r="Q345" s="22">
        <v>0</v>
      </c>
      <c r="R345" s="22">
        <v>0</v>
      </c>
      <c r="S345" s="22">
        <v>0</v>
      </c>
      <c r="T345" s="22">
        <v>0</v>
      </c>
      <c r="U345" s="22">
        <v>687811</v>
      </c>
      <c r="V345" s="22">
        <v>0</v>
      </c>
      <c r="W345" s="22">
        <v>0</v>
      </c>
      <c r="X345" s="22">
        <v>0</v>
      </c>
      <c r="Y345" s="22">
        <v>0</v>
      </c>
      <c r="Z345" s="22">
        <v>659893</v>
      </c>
      <c r="AA345" s="22">
        <v>0</v>
      </c>
      <c r="AB345" s="22">
        <v>0</v>
      </c>
      <c r="AC345" s="22">
        <v>0</v>
      </c>
      <c r="AD345" s="22">
        <v>659893</v>
      </c>
      <c r="AE345" s="22">
        <v>27918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27918</v>
      </c>
    </row>
    <row r="346" spans="1:37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65782</v>
      </c>
      <c r="F346" s="22">
        <v>0</v>
      </c>
      <c r="G346" s="22">
        <v>0</v>
      </c>
      <c r="H346" s="22">
        <v>0</v>
      </c>
      <c r="I346" s="22">
        <v>117838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183620</v>
      </c>
      <c r="V346" s="22">
        <v>0</v>
      </c>
      <c r="W346" s="22">
        <v>0</v>
      </c>
      <c r="X346" s="22">
        <v>111650</v>
      </c>
      <c r="Y346" s="22">
        <v>0</v>
      </c>
      <c r="Z346" s="22">
        <v>72071</v>
      </c>
      <c r="AA346" s="22">
        <v>0</v>
      </c>
      <c r="AB346" s="22">
        <v>0</v>
      </c>
      <c r="AC346" s="22">
        <v>0</v>
      </c>
      <c r="AD346" s="22">
        <v>183721</v>
      </c>
      <c r="AE346" s="22">
        <v>-101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-101</v>
      </c>
    </row>
    <row r="347" spans="1:37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7490547</v>
      </c>
      <c r="F347" s="22">
        <v>0</v>
      </c>
      <c r="G347" s="22">
        <v>0</v>
      </c>
      <c r="H347" s="22">
        <v>0</v>
      </c>
      <c r="I347" s="22">
        <v>448930</v>
      </c>
      <c r="J347" s="22">
        <v>0</v>
      </c>
      <c r="K347" s="22">
        <v>1352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7940829</v>
      </c>
      <c r="V347" s="22">
        <v>0</v>
      </c>
      <c r="W347" s="22">
        <v>0</v>
      </c>
      <c r="X347" s="22">
        <v>258367</v>
      </c>
      <c r="Y347" s="22">
        <v>0</v>
      </c>
      <c r="Z347" s="22">
        <v>1975646</v>
      </c>
      <c r="AA347" s="22">
        <v>0</v>
      </c>
      <c r="AB347" s="22">
        <v>0</v>
      </c>
      <c r="AC347" s="22">
        <v>0</v>
      </c>
      <c r="AD347" s="22">
        <v>2234013</v>
      </c>
      <c r="AE347" s="22">
        <v>5706816</v>
      </c>
      <c r="AF347" s="22">
        <v>0</v>
      </c>
      <c r="AG347" s="22">
        <v>0</v>
      </c>
      <c r="AH347" s="22">
        <v>8075</v>
      </c>
      <c r="AI347" s="22">
        <v>0</v>
      </c>
      <c r="AJ347" s="22">
        <v>8075</v>
      </c>
      <c r="AK347" s="22">
        <v>5714891</v>
      </c>
    </row>
    <row r="348" spans="1:37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2785369</v>
      </c>
      <c r="F348" s="22">
        <v>33133</v>
      </c>
      <c r="G348" s="22">
        <v>44067</v>
      </c>
      <c r="H348" s="22">
        <v>0</v>
      </c>
      <c r="I348" s="22">
        <v>783258</v>
      </c>
      <c r="J348" s="22">
        <v>0</v>
      </c>
      <c r="K348" s="22">
        <v>221175</v>
      </c>
      <c r="L348" s="22">
        <v>0</v>
      </c>
      <c r="M348" s="22">
        <v>0</v>
      </c>
      <c r="N348" s="22">
        <v>0</v>
      </c>
      <c r="O348" s="22">
        <v>0</v>
      </c>
      <c r="P348" s="22">
        <v>10</v>
      </c>
      <c r="Q348" s="22">
        <v>0</v>
      </c>
      <c r="R348" s="22">
        <v>1</v>
      </c>
      <c r="S348" s="22">
        <v>0</v>
      </c>
      <c r="T348" s="22">
        <v>0</v>
      </c>
      <c r="U348" s="22">
        <v>3867013</v>
      </c>
      <c r="V348" s="22">
        <v>0</v>
      </c>
      <c r="W348" s="22">
        <v>162814</v>
      </c>
      <c r="X348" s="22">
        <v>435916</v>
      </c>
      <c r="Y348" s="22">
        <v>0</v>
      </c>
      <c r="Z348" s="22">
        <v>902418</v>
      </c>
      <c r="AA348" s="22">
        <v>0</v>
      </c>
      <c r="AB348" s="22">
        <v>0</v>
      </c>
      <c r="AC348" s="22">
        <v>0</v>
      </c>
      <c r="AD348" s="22">
        <v>1501148</v>
      </c>
      <c r="AE348" s="22">
        <v>2365865</v>
      </c>
      <c r="AF348" s="22">
        <v>1735850</v>
      </c>
      <c r="AG348" s="22">
        <v>0</v>
      </c>
      <c r="AH348" s="22">
        <v>0</v>
      </c>
      <c r="AI348" s="22">
        <v>0</v>
      </c>
      <c r="AJ348" s="22">
        <v>1735850</v>
      </c>
      <c r="AK348" s="22">
        <v>4101715</v>
      </c>
    </row>
    <row r="349" spans="1:37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39369846</v>
      </c>
      <c r="F349" s="22">
        <v>1678559</v>
      </c>
      <c r="G349" s="22">
        <v>2183736</v>
      </c>
      <c r="H349" s="22">
        <v>-2974992</v>
      </c>
      <c r="I349" s="22">
        <v>565750</v>
      </c>
      <c r="J349" s="22">
        <v>12424111</v>
      </c>
      <c r="K349" s="22">
        <v>1032660</v>
      </c>
      <c r="L349" s="22">
        <v>0</v>
      </c>
      <c r="M349" s="22">
        <v>0</v>
      </c>
      <c r="N349" s="22">
        <v>0</v>
      </c>
      <c r="O349" s="22">
        <v>738678</v>
      </c>
      <c r="P349" s="22">
        <v>6226469</v>
      </c>
      <c r="Q349" s="22">
        <v>0</v>
      </c>
      <c r="R349" s="22">
        <v>21870657</v>
      </c>
      <c r="S349" s="22">
        <v>501514</v>
      </c>
      <c r="T349" s="22">
        <v>2659302</v>
      </c>
      <c r="U349" s="22">
        <v>86276290</v>
      </c>
      <c r="V349" s="22">
        <v>0</v>
      </c>
      <c r="W349" s="22">
        <v>385695</v>
      </c>
      <c r="X349" s="22">
        <v>4225044</v>
      </c>
      <c r="Y349" s="22">
        <v>0</v>
      </c>
      <c r="Z349" s="22">
        <v>749998</v>
      </c>
      <c r="AA349" s="22">
        <v>10401659</v>
      </c>
      <c r="AB349" s="22">
        <v>0</v>
      </c>
      <c r="AC349" s="22">
        <v>2537000</v>
      </c>
      <c r="AD349" s="22">
        <v>18299396</v>
      </c>
      <c r="AE349" s="22">
        <v>67976894</v>
      </c>
      <c r="AF349" s="22">
        <v>216873228</v>
      </c>
      <c r="AG349" s="22">
        <v>6582881</v>
      </c>
      <c r="AH349" s="22">
        <v>119902</v>
      </c>
      <c r="AI349" s="22">
        <v>0</v>
      </c>
      <c r="AJ349" s="22">
        <v>223576011</v>
      </c>
      <c r="AK349" s="22">
        <v>291552905</v>
      </c>
    </row>
    <row r="350" spans="1:37" x14ac:dyDescent="0.25">
      <c r="A350" s="22" t="s">
        <v>122</v>
      </c>
      <c r="B350" s="22" t="s">
        <v>823</v>
      </c>
      <c r="C350" s="22" t="s">
        <v>824</v>
      </c>
      <c r="D350" s="22" t="s">
        <v>825</v>
      </c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</row>
    <row r="351" spans="1:37" x14ac:dyDescent="0.25">
      <c r="A351" s="22"/>
      <c r="B351" s="22"/>
      <c r="C351" s="22"/>
      <c r="D351" s="22" t="s">
        <v>826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C0DF3-3D72-4361-A533-3082440484D9}">
  <dimension ref="A1:H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8" width="15.7109375" customWidth="1"/>
  </cols>
  <sheetData>
    <row r="1" spans="1:8" ht="24" customHeight="1" x14ac:dyDescent="0.3">
      <c r="A1" s="4" t="str">
        <f>HYPERLINK("#'Index'!A1", "&lt;&lt; Index")</f>
        <v>&lt;&lt; Index</v>
      </c>
      <c r="B1" s="20" t="s">
        <v>827</v>
      </c>
      <c r="D1" s="20" t="s">
        <v>828</v>
      </c>
    </row>
    <row r="2" spans="1: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829</v>
      </c>
      <c r="F2" s="21" t="s">
        <v>830</v>
      </c>
      <c r="G2" s="21" t="s">
        <v>831</v>
      </c>
      <c r="H2" s="21" t="s">
        <v>832</v>
      </c>
    </row>
    <row r="3" spans="1:8" x14ac:dyDescent="0.25">
      <c r="A3" s="21"/>
      <c r="B3" s="21"/>
      <c r="C3" s="21"/>
      <c r="D3" s="21" t="s">
        <v>88</v>
      </c>
      <c r="E3" s="21" t="s">
        <v>833</v>
      </c>
      <c r="F3" s="21" t="s">
        <v>834</v>
      </c>
      <c r="G3" s="21" t="s">
        <v>835</v>
      </c>
      <c r="H3" s="21" t="s">
        <v>836</v>
      </c>
    </row>
    <row r="4" spans="1: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184651622</v>
      </c>
      <c r="F4" s="22">
        <v>55157944</v>
      </c>
      <c r="G4" s="22">
        <v>30775270</v>
      </c>
      <c r="H4" s="22">
        <v>6985706</v>
      </c>
    </row>
    <row r="5" spans="1: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38458015</v>
      </c>
      <c r="F5" s="22">
        <v>19244669</v>
      </c>
      <c r="G5" s="22">
        <v>6391336</v>
      </c>
      <c r="H5" s="22">
        <v>3139349</v>
      </c>
    </row>
    <row r="6" spans="1: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7587302000</v>
      </c>
      <c r="F6" s="22">
        <v>3439330000</v>
      </c>
      <c r="G6" s="22">
        <v>1327778000</v>
      </c>
      <c r="H6" s="22">
        <v>553740000</v>
      </c>
    </row>
    <row r="7" spans="1: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79242308</v>
      </c>
      <c r="F7" s="22">
        <v>19033005</v>
      </c>
      <c r="G7" s="22">
        <v>13207051</v>
      </c>
      <c r="H7" s="22">
        <v>2420317</v>
      </c>
    </row>
    <row r="8" spans="1: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39347810</v>
      </c>
      <c r="F8" s="22">
        <v>25515832</v>
      </c>
      <c r="G8" s="22">
        <v>6557968</v>
      </c>
      <c r="H8" s="22">
        <v>2300241</v>
      </c>
    </row>
    <row r="9" spans="1: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92733201</v>
      </c>
      <c r="F9" s="22">
        <v>30606398</v>
      </c>
      <c r="G9" s="22">
        <v>15455534</v>
      </c>
      <c r="H9" s="22">
        <v>2687767</v>
      </c>
    </row>
    <row r="10" spans="1: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5581462000</v>
      </c>
      <c r="F10" s="22">
        <v>3033223000</v>
      </c>
      <c r="G10" s="22">
        <v>976756000</v>
      </c>
      <c r="H10" s="22">
        <v>285745000</v>
      </c>
    </row>
    <row r="11" spans="1: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102981335</v>
      </c>
      <c r="F11" s="22">
        <v>41331223</v>
      </c>
      <c r="G11" s="22">
        <v>17163556</v>
      </c>
      <c r="H11" s="22">
        <v>4045324</v>
      </c>
    </row>
    <row r="12" spans="1: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252281447</v>
      </c>
      <c r="F12" s="22">
        <v>133672371</v>
      </c>
      <c r="G12" s="22">
        <v>42046908</v>
      </c>
      <c r="H12" s="22">
        <v>13587799</v>
      </c>
    </row>
    <row r="13" spans="1: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40490118</v>
      </c>
      <c r="F13" s="22">
        <v>5841026</v>
      </c>
      <c r="G13" s="22">
        <v>6748353</v>
      </c>
      <c r="H13" s="22">
        <v>1888431</v>
      </c>
    </row>
    <row r="14" spans="1: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135296609</v>
      </c>
      <c r="F14" s="22">
        <v>54800688</v>
      </c>
      <c r="G14" s="22">
        <v>22549435</v>
      </c>
      <c r="H14" s="22">
        <v>5679067</v>
      </c>
    </row>
    <row r="15" spans="1: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506625000</v>
      </c>
      <c r="F15" s="22">
        <v>90249000</v>
      </c>
      <c r="G15" s="22">
        <v>84437000</v>
      </c>
      <c r="H15" s="22">
        <v>13922000</v>
      </c>
    </row>
    <row r="16" spans="1: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119918597</v>
      </c>
      <c r="F16" s="22">
        <v>34229432</v>
      </c>
      <c r="G16" s="22">
        <v>19986433</v>
      </c>
      <c r="H16" s="22">
        <v>2082046</v>
      </c>
    </row>
    <row r="17" spans="1: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671261000</v>
      </c>
      <c r="F17" s="22">
        <v>271100000</v>
      </c>
      <c r="G17" s="22">
        <v>117471000</v>
      </c>
      <c r="H17" s="22">
        <v>33047000</v>
      </c>
    </row>
    <row r="18" spans="1: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499214351</v>
      </c>
      <c r="F18" s="22">
        <v>233877359</v>
      </c>
      <c r="G18" s="22">
        <v>83202392</v>
      </c>
      <c r="H18" s="22">
        <v>27536000</v>
      </c>
    </row>
    <row r="19" spans="1: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130593053</v>
      </c>
      <c r="F19" s="22">
        <v>12089044</v>
      </c>
      <c r="G19" s="22">
        <v>21765509</v>
      </c>
      <c r="H19" s="22">
        <v>1737369</v>
      </c>
    </row>
    <row r="20" spans="1: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280586515</v>
      </c>
      <c r="F20" s="22">
        <v>45515135</v>
      </c>
      <c r="G20" s="22">
        <v>46735000</v>
      </c>
      <c r="H20" s="22">
        <v>6000417</v>
      </c>
    </row>
    <row r="21" spans="1: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45513863</v>
      </c>
      <c r="F21" s="22">
        <v>28935832</v>
      </c>
      <c r="G21" s="22">
        <v>7585644</v>
      </c>
      <c r="H21" s="22">
        <v>2574825</v>
      </c>
    </row>
    <row r="22" spans="1:8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20551776</v>
      </c>
      <c r="F22" s="22">
        <v>132447</v>
      </c>
      <c r="G22" s="22">
        <v>3425296</v>
      </c>
      <c r="H22" s="22">
        <v>79915</v>
      </c>
    </row>
    <row r="23" spans="1:8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21231768</v>
      </c>
      <c r="F23" s="22">
        <v>4001616</v>
      </c>
      <c r="G23" s="22">
        <v>3538628</v>
      </c>
      <c r="H23" s="22">
        <v>804813</v>
      </c>
    </row>
    <row r="24" spans="1:8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55835307</v>
      </c>
      <c r="F24" s="22">
        <v>16235802</v>
      </c>
      <c r="G24" s="22">
        <v>9305885</v>
      </c>
      <c r="H24" s="22">
        <v>2140835</v>
      </c>
    </row>
    <row r="25" spans="1:8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511521824</v>
      </c>
      <c r="F25" s="22">
        <v>156653521</v>
      </c>
      <c r="G25" s="22">
        <v>85253637</v>
      </c>
      <c r="H25" s="22">
        <v>16312167</v>
      </c>
    </row>
    <row r="26" spans="1:8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1593357182</v>
      </c>
      <c r="F26" s="22">
        <v>301240816</v>
      </c>
      <c r="G26" s="22">
        <v>278837507</v>
      </c>
      <c r="H26" s="22">
        <v>29757311</v>
      </c>
    </row>
    <row r="27" spans="1:8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2817798</v>
      </c>
      <c r="F27" s="22">
        <v>367380</v>
      </c>
      <c r="G27" s="22">
        <v>469633</v>
      </c>
      <c r="H27" s="22">
        <v>23345</v>
      </c>
    </row>
    <row r="28" spans="1:8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39334395</v>
      </c>
      <c r="F28" s="22">
        <v>6163030</v>
      </c>
      <c r="G28" s="22">
        <v>6555733</v>
      </c>
      <c r="H28" s="22">
        <v>1492062</v>
      </c>
    </row>
    <row r="29" spans="1:8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18054956</v>
      </c>
      <c r="F29" s="22">
        <v>0</v>
      </c>
      <c r="G29" s="22">
        <v>3009159</v>
      </c>
      <c r="H29" s="22">
        <v>0</v>
      </c>
    </row>
    <row r="30" spans="1:8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26423625</v>
      </c>
      <c r="F30" s="22">
        <v>3492983</v>
      </c>
      <c r="G30" s="22">
        <v>4403938</v>
      </c>
      <c r="H30" s="22">
        <v>261419</v>
      </c>
    </row>
    <row r="31" spans="1:8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45222260</v>
      </c>
      <c r="F31" s="22">
        <v>5403275</v>
      </c>
      <c r="G31" s="22">
        <v>7537043</v>
      </c>
      <c r="H31" s="22">
        <v>905628</v>
      </c>
    </row>
    <row r="32" spans="1:8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13607880</v>
      </c>
      <c r="F32" s="22">
        <v>4067418</v>
      </c>
      <c r="G32" s="22">
        <v>2267980</v>
      </c>
      <c r="H32" s="22">
        <v>776524</v>
      </c>
    </row>
    <row r="33" spans="1:8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12794022</v>
      </c>
      <c r="F33" s="22">
        <v>0</v>
      </c>
      <c r="G33" s="22">
        <v>2132337</v>
      </c>
      <c r="H33" s="22">
        <v>0</v>
      </c>
    </row>
    <row r="34" spans="1:8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108275505</v>
      </c>
      <c r="F34" s="22">
        <v>819030</v>
      </c>
      <c r="G34" s="22">
        <v>18045918</v>
      </c>
      <c r="H34" s="22">
        <v>237608</v>
      </c>
    </row>
    <row r="35" spans="1:8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49629059</v>
      </c>
      <c r="F35" s="22">
        <v>2910048</v>
      </c>
      <c r="G35" s="22">
        <v>8271510</v>
      </c>
      <c r="H35" s="22">
        <v>428332</v>
      </c>
    </row>
    <row r="36" spans="1:8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30232598</v>
      </c>
      <c r="F36" s="22">
        <v>7255377</v>
      </c>
      <c r="G36" s="22">
        <v>5038766</v>
      </c>
      <c r="H36" s="22">
        <v>584681</v>
      </c>
    </row>
    <row r="37" spans="1:8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9951525</v>
      </c>
      <c r="F37" s="22">
        <v>0</v>
      </c>
      <c r="G37" s="22">
        <v>1658587</v>
      </c>
      <c r="H37" s="22">
        <v>0</v>
      </c>
    </row>
    <row r="38" spans="1:8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27049077</v>
      </c>
      <c r="F38" s="22">
        <v>1717667</v>
      </c>
      <c r="G38" s="22">
        <v>4508180</v>
      </c>
      <c r="H38" s="22">
        <v>495000</v>
      </c>
    </row>
    <row r="39" spans="1:8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78283044</v>
      </c>
      <c r="F39" s="22">
        <v>3570700</v>
      </c>
      <c r="G39" s="22">
        <v>13047174</v>
      </c>
      <c r="H39" s="22">
        <v>455617</v>
      </c>
    </row>
    <row r="40" spans="1:8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41834091</v>
      </c>
      <c r="F40" s="22">
        <v>11346902</v>
      </c>
      <c r="G40" s="22">
        <v>6972349</v>
      </c>
      <c r="H40" s="22">
        <v>986216</v>
      </c>
    </row>
    <row r="41" spans="1:8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9686636</v>
      </c>
      <c r="F41" s="22">
        <v>0</v>
      </c>
      <c r="G41" s="22">
        <v>1614439</v>
      </c>
      <c r="H41" s="22">
        <v>0</v>
      </c>
    </row>
    <row r="42" spans="1:8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35111426</v>
      </c>
      <c r="F42" s="22">
        <v>28947</v>
      </c>
      <c r="G42" s="22">
        <v>5851904</v>
      </c>
      <c r="H42" s="22">
        <v>13260</v>
      </c>
    </row>
    <row r="43" spans="1:8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59190339</v>
      </c>
      <c r="F43" s="22">
        <v>17399852</v>
      </c>
      <c r="G43" s="22">
        <v>9865057</v>
      </c>
      <c r="H43" s="22">
        <v>3919967</v>
      </c>
    </row>
    <row r="44" spans="1:8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15843214</v>
      </c>
      <c r="F44" s="22">
        <v>397542</v>
      </c>
      <c r="G44" s="22">
        <v>2640536</v>
      </c>
      <c r="H44" s="22">
        <v>172603</v>
      </c>
    </row>
    <row r="45" spans="1:8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137799179</v>
      </c>
      <c r="F45" s="22">
        <v>39269766</v>
      </c>
      <c r="G45" s="22">
        <v>22966530</v>
      </c>
      <c r="H45" s="22">
        <v>3607303</v>
      </c>
    </row>
    <row r="46" spans="1:8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155277396</v>
      </c>
      <c r="F46" s="22">
        <v>1199481</v>
      </c>
      <c r="G46" s="22">
        <v>25879566</v>
      </c>
      <c r="H46" s="22">
        <v>90218</v>
      </c>
    </row>
    <row r="47" spans="1:8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45062525</v>
      </c>
      <c r="F47" s="22">
        <v>3212194</v>
      </c>
      <c r="G47" s="22">
        <v>7510421</v>
      </c>
      <c r="H47" s="22">
        <v>1370630</v>
      </c>
    </row>
    <row r="48" spans="1:8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125506263</v>
      </c>
      <c r="F48" s="22">
        <v>26692624</v>
      </c>
      <c r="G48" s="22">
        <v>20917711</v>
      </c>
      <c r="H48" s="22">
        <v>6467157</v>
      </c>
    </row>
    <row r="49" spans="1:8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30897725</v>
      </c>
      <c r="F49" s="22">
        <v>4843323</v>
      </c>
      <c r="G49" s="22">
        <v>5149621</v>
      </c>
      <c r="H49" s="22">
        <v>1264604</v>
      </c>
    </row>
    <row r="50" spans="1:8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52666478</v>
      </c>
      <c r="F50" s="22">
        <v>0</v>
      </c>
      <c r="G50" s="22">
        <v>8777746</v>
      </c>
      <c r="H50" s="22">
        <v>0</v>
      </c>
    </row>
    <row r="51" spans="1:8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31517166</v>
      </c>
      <c r="F51" s="22">
        <v>0</v>
      </c>
      <c r="G51" s="22">
        <v>5252861</v>
      </c>
      <c r="H51" s="22">
        <v>0</v>
      </c>
    </row>
    <row r="52" spans="1:8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95605815</v>
      </c>
      <c r="F52" s="22">
        <v>40799058</v>
      </c>
      <c r="G52" s="22">
        <v>15934303</v>
      </c>
      <c r="H52" s="22">
        <v>3405743</v>
      </c>
    </row>
    <row r="53" spans="1:8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27544583</v>
      </c>
      <c r="F53" s="22">
        <v>3424133</v>
      </c>
      <c r="G53" s="22">
        <v>4590764</v>
      </c>
      <c r="H53" s="22">
        <v>455849</v>
      </c>
    </row>
    <row r="54" spans="1:8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39303533</v>
      </c>
      <c r="F54" s="22">
        <v>5916688</v>
      </c>
      <c r="G54" s="22">
        <v>6550589</v>
      </c>
      <c r="H54" s="22">
        <v>712377</v>
      </c>
    </row>
    <row r="55" spans="1:8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25193428</v>
      </c>
      <c r="F55" s="22">
        <v>0</v>
      </c>
      <c r="G55" s="22">
        <v>4198905</v>
      </c>
      <c r="H55" s="22">
        <v>0</v>
      </c>
    </row>
    <row r="56" spans="1:8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52313780</v>
      </c>
      <c r="F56" s="22">
        <v>10876752</v>
      </c>
      <c r="G56" s="22">
        <v>8718963</v>
      </c>
      <c r="H56" s="22">
        <v>1264545</v>
      </c>
    </row>
    <row r="57" spans="1:8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58897718</v>
      </c>
      <c r="F57" s="22">
        <v>31604645</v>
      </c>
      <c r="G57" s="22">
        <v>9816286</v>
      </c>
      <c r="H57" s="22">
        <v>6336321</v>
      </c>
    </row>
    <row r="58" spans="1:8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31364193</v>
      </c>
      <c r="F58" s="22">
        <v>11262560</v>
      </c>
      <c r="G58" s="22">
        <v>5227366</v>
      </c>
      <c r="H58" s="22">
        <v>708051</v>
      </c>
    </row>
    <row r="59" spans="1:8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60007835</v>
      </c>
      <c r="F59" s="22">
        <v>14307453</v>
      </c>
      <c r="G59" s="22">
        <v>10001306</v>
      </c>
      <c r="H59" s="22">
        <v>1722160</v>
      </c>
    </row>
    <row r="60" spans="1:8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112302333</v>
      </c>
      <c r="F60" s="22">
        <v>1553368</v>
      </c>
      <c r="G60" s="22">
        <v>18717056</v>
      </c>
      <c r="H60" s="22">
        <v>111351</v>
      </c>
    </row>
    <row r="61" spans="1:8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23890865</v>
      </c>
      <c r="F61" s="22">
        <v>2210694</v>
      </c>
      <c r="G61" s="22">
        <v>3981811</v>
      </c>
      <c r="H61" s="22">
        <v>526356</v>
      </c>
    </row>
    <row r="62" spans="1:8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111785718</v>
      </c>
      <c r="F62" s="22">
        <v>9982521</v>
      </c>
      <c r="G62" s="22">
        <v>18630953</v>
      </c>
      <c r="H62" s="22">
        <v>1183043</v>
      </c>
    </row>
    <row r="63" spans="1:8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5345496</v>
      </c>
      <c r="F63" s="22">
        <v>0</v>
      </c>
      <c r="G63" s="22">
        <v>890916</v>
      </c>
      <c r="H63" s="22">
        <v>0</v>
      </c>
    </row>
    <row r="64" spans="1:8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19352964</v>
      </c>
      <c r="F64" s="22">
        <v>6351174</v>
      </c>
      <c r="G64" s="22">
        <v>3225494</v>
      </c>
      <c r="H64" s="22">
        <v>711631</v>
      </c>
    </row>
    <row r="65" spans="1:8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36568593</v>
      </c>
      <c r="F65" s="22">
        <v>2764534</v>
      </c>
      <c r="G65" s="22">
        <v>6094766</v>
      </c>
      <c r="H65" s="22">
        <v>0</v>
      </c>
    </row>
    <row r="66" spans="1:8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36967048</v>
      </c>
      <c r="F66" s="22">
        <v>0</v>
      </c>
      <c r="G66" s="22">
        <v>5994508</v>
      </c>
      <c r="H66" s="22">
        <v>0</v>
      </c>
    </row>
    <row r="67" spans="1:8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2882275</v>
      </c>
      <c r="F67" s="22">
        <v>0</v>
      </c>
      <c r="G67" s="22">
        <v>480379</v>
      </c>
      <c r="H67" s="22">
        <v>0</v>
      </c>
    </row>
    <row r="68" spans="1:8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81528222</v>
      </c>
      <c r="F68" s="22">
        <v>977707</v>
      </c>
      <c r="G68" s="22">
        <v>13588037</v>
      </c>
      <c r="H68" s="22">
        <v>656446</v>
      </c>
    </row>
    <row r="69" spans="1:8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139413321</v>
      </c>
      <c r="F69" s="22">
        <v>60238596</v>
      </c>
      <c r="G69" s="22">
        <v>23235554</v>
      </c>
      <c r="H69" s="22">
        <v>7011314</v>
      </c>
    </row>
    <row r="70" spans="1:8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51868335</v>
      </c>
      <c r="F70" s="22">
        <v>0</v>
      </c>
      <c r="G70" s="22">
        <v>8644723</v>
      </c>
      <c r="H70" s="22">
        <v>0</v>
      </c>
    </row>
    <row r="71" spans="1:8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24004329</v>
      </c>
      <c r="F71" s="22">
        <v>33333</v>
      </c>
      <c r="G71" s="22">
        <v>4000721</v>
      </c>
      <c r="H71" s="22">
        <v>0</v>
      </c>
    </row>
    <row r="72" spans="1:8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14946861</v>
      </c>
      <c r="F72" s="22">
        <v>0</v>
      </c>
      <c r="G72" s="22">
        <v>2491144</v>
      </c>
      <c r="H72" s="22">
        <v>0</v>
      </c>
    </row>
    <row r="73" spans="1:8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6277554</v>
      </c>
      <c r="F73" s="22">
        <v>0</v>
      </c>
      <c r="G73" s="22">
        <v>1046259</v>
      </c>
      <c r="H73" s="22">
        <v>0</v>
      </c>
    </row>
    <row r="74" spans="1:8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42696677</v>
      </c>
      <c r="F74" s="22">
        <v>9743971</v>
      </c>
      <c r="G74" s="22">
        <v>7116113</v>
      </c>
      <c r="H74" s="22">
        <v>2190076</v>
      </c>
    </row>
    <row r="75" spans="1:8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21501713</v>
      </c>
      <c r="F75" s="22">
        <v>0</v>
      </c>
      <c r="G75" s="22">
        <v>3583619</v>
      </c>
      <c r="H75" s="22">
        <v>0</v>
      </c>
    </row>
    <row r="76" spans="1:8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29046963</v>
      </c>
      <c r="F76" s="22">
        <v>4926661</v>
      </c>
      <c r="G76" s="22">
        <v>4841161</v>
      </c>
      <c r="H76" s="22">
        <v>1532545</v>
      </c>
    </row>
    <row r="77" spans="1:8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83360055</v>
      </c>
      <c r="F77" s="22">
        <v>30547831</v>
      </c>
      <c r="G77" s="22">
        <v>13893343</v>
      </c>
      <c r="H77" s="22">
        <v>3666833</v>
      </c>
    </row>
    <row r="78" spans="1:8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30262381</v>
      </c>
      <c r="F78" s="22">
        <v>3052739</v>
      </c>
      <c r="G78" s="22">
        <v>5043730</v>
      </c>
      <c r="H78" s="22">
        <v>503004</v>
      </c>
    </row>
    <row r="79" spans="1:8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24707183</v>
      </c>
      <c r="F79" s="22">
        <v>708570</v>
      </c>
      <c r="G79" s="22">
        <v>4117864</v>
      </c>
      <c r="H79" s="22">
        <v>122250</v>
      </c>
    </row>
    <row r="80" spans="1:8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30031173</v>
      </c>
      <c r="F80" s="22">
        <v>0</v>
      </c>
      <c r="G80" s="22">
        <v>5005196</v>
      </c>
      <c r="H80" s="22">
        <v>0</v>
      </c>
    </row>
    <row r="81" spans="1:8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64655157</v>
      </c>
      <c r="F81" s="22">
        <v>4989016</v>
      </c>
      <c r="G81" s="22">
        <v>10775860</v>
      </c>
      <c r="H81" s="22">
        <v>792508</v>
      </c>
    </row>
    <row r="82" spans="1:8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27991343</v>
      </c>
      <c r="F82" s="22">
        <v>0</v>
      </c>
      <c r="G82" s="22">
        <v>4665224</v>
      </c>
      <c r="H82" s="22">
        <v>0</v>
      </c>
    </row>
    <row r="83" spans="1:8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46833048</v>
      </c>
      <c r="F83" s="22">
        <v>0</v>
      </c>
      <c r="G83" s="22">
        <v>7805508</v>
      </c>
      <c r="H83" s="22">
        <v>0</v>
      </c>
    </row>
    <row r="84" spans="1:8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11543840</v>
      </c>
      <c r="F84" s="22">
        <v>0</v>
      </c>
      <c r="G84" s="22">
        <v>1923973</v>
      </c>
      <c r="H84" s="22">
        <v>0</v>
      </c>
    </row>
    <row r="85" spans="1:8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25452152</v>
      </c>
      <c r="F85" s="22">
        <v>10493111</v>
      </c>
      <c r="G85" s="22">
        <v>4242025</v>
      </c>
      <c r="H85" s="22">
        <v>1589391</v>
      </c>
    </row>
    <row r="86" spans="1:8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38239956</v>
      </c>
      <c r="F86" s="22">
        <v>2287118</v>
      </c>
      <c r="G86" s="22">
        <v>6373326</v>
      </c>
      <c r="H86" s="22">
        <v>385625</v>
      </c>
    </row>
    <row r="87" spans="1:8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53029497</v>
      </c>
      <c r="F87" s="22">
        <v>2581837</v>
      </c>
      <c r="G87" s="22">
        <v>8838250</v>
      </c>
      <c r="H87" s="22">
        <v>268170</v>
      </c>
    </row>
    <row r="88" spans="1:8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16597988</v>
      </c>
      <c r="F88" s="22">
        <v>0</v>
      </c>
      <c r="G88" s="22">
        <v>2766331</v>
      </c>
      <c r="H88" s="22">
        <v>0</v>
      </c>
    </row>
    <row r="89" spans="1:8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32162524</v>
      </c>
      <c r="F89" s="22">
        <v>9079712</v>
      </c>
      <c r="G89" s="22">
        <v>5360421</v>
      </c>
      <c r="H89" s="22">
        <v>2921983</v>
      </c>
    </row>
    <row r="90" spans="1:8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110944099</v>
      </c>
      <c r="F90" s="22">
        <v>2938498</v>
      </c>
      <c r="G90" s="22">
        <v>18490638</v>
      </c>
      <c r="H90" s="22">
        <v>297260</v>
      </c>
    </row>
    <row r="91" spans="1:8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10774727</v>
      </c>
      <c r="F91" s="22">
        <v>1314945</v>
      </c>
      <c r="G91" s="22">
        <v>1795788</v>
      </c>
      <c r="H91" s="22">
        <v>132512</v>
      </c>
    </row>
    <row r="92" spans="1:8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56232930</v>
      </c>
      <c r="F92" s="22">
        <v>10751662</v>
      </c>
      <c r="G92" s="22">
        <v>9372155</v>
      </c>
      <c r="H92" s="22">
        <v>3333828</v>
      </c>
    </row>
    <row r="93" spans="1:8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15818886</v>
      </c>
      <c r="F93" s="22">
        <v>0</v>
      </c>
      <c r="G93" s="22">
        <v>2636481</v>
      </c>
      <c r="H93" s="22">
        <v>0</v>
      </c>
    </row>
    <row r="94" spans="1:8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2568864</v>
      </c>
      <c r="F94" s="22">
        <v>0</v>
      </c>
      <c r="G94" s="22">
        <v>428144</v>
      </c>
      <c r="H94" s="22">
        <v>0</v>
      </c>
    </row>
    <row r="95" spans="1:8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4548861</v>
      </c>
      <c r="F95" s="22">
        <v>884207</v>
      </c>
      <c r="G95" s="22">
        <v>758144</v>
      </c>
      <c r="H95" s="22">
        <v>132495</v>
      </c>
    </row>
    <row r="96" spans="1:8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59809290</v>
      </c>
      <c r="F96" s="22">
        <v>20250753</v>
      </c>
      <c r="G96" s="22">
        <v>9968215</v>
      </c>
      <c r="H96" s="22">
        <v>2856907</v>
      </c>
    </row>
    <row r="97" spans="1:8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8278749</v>
      </c>
      <c r="F97" s="22">
        <v>6370310</v>
      </c>
      <c r="G97" s="22">
        <v>1379787</v>
      </c>
      <c r="H97" s="22">
        <v>495610</v>
      </c>
    </row>
    <row r="98" spans="1:8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3577941</v>
      </c>
      <c r="F98" s="22">
        <v>486301</v>
      </c>
      <c r="G98" s="22">
        <v>596324</v>
      </c>
      <c r="H98" s="22">
        <v>167697</v>
      </c>
    </row>
    <row r="99" spans="1:8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33550017</v>
      </c>
      <c r="F99" s="22">
        <v>15241357</v>
      </c>
      <c r="G99" s="22">
        <v>5591670</v>
      </c>
      <c r="H99" s="22">
        <v>1978792</v>
      </c>
    </row>
    <row r="100" spans="1:8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4569111</v>
      </c>
      <c r="F100" s="22">
        <v>604425</v>
      </c>
      <c r="G100" s="22">
        <v>761519</v>
      </c>
      <c r="H100" s="22">
        <v>148538</v>
      </c>
    </row>
    <row r="101" spans="1:8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28759673</v>
      </c>
      <c r="F101" s="22">
        <v>20660409</v>
      </c>
      <c r="G101" s="22">
        <v>4793279</v>
      </c>
      <c r="H101" s="22">
        <v>1804320</v>
      </c>
    </row>
    <row r="102" spans="1:8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6257924</v>
      </c>
      <c r="F102" s="22">
        <v>2994483</v>
      </c>
      <c r="G102" s="22">
        <v>1042987</v>
      </c>
      <c r="H102" s="22">
        <v>407128</v>
      </c>
    </row>
    <row r="103" spans="1:8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3351198</v>
      </c>
      <c r="F103" s="22">
        <v>750904</v>
      </c>
      <c r="G103" s="22">
        <v>558533</v>
      </c>
      <c r="H103" s="22">
        <v>97730</v>
      </c>
    </row>
    <row r="104" spans="1:8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4108269</v>
      </c>
      <c r="F104" s="22">
        <v>598128</v>
      </c>
      <c r="G104" s="22">
        <v>684712</v>
      </c>
      <c r="H104" s="22">
        <v>35882</v>
      </c>
    </row>
    <row r="105" spans="1:8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9447393</v>
      </c>
      <c r="F105" s="22">
        <v>1365552</v>
      </c>
      <c r="G105" s="22">
        <v>1574566</v>
      </c>
      <c r="H105" s="22">
        <v>230826</v>
      </c>
    </row>
    <row r="106" spans="1:8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7472799</v>
      </c>
      <c r="F106" s="22">
        <v>2759750</v>
      </c>
      <c r="G106" s="22">
        <v>1245467</v>
      </c>
      <c r="H106" s="22">
        <v>326785</v>
      </c>
    </row>
    <row r="107" spans="1:8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67134950</v>
      </c>
      <c r="F107" s="22">
        <v>24370434</v>
      </c>
      <c r="G107" s="22">
        <v>11189158</v>
      </c>
      <c r="H107" s="22">
        <v>2974782</v>
      </c>
    </row>
    <row r="108" spans="1:8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12489689</v>
      </c>
      <c r="F108" s="22">
        <v>973463</v>
      </c>
      <c r="G108" s="22">
        <v>2081615</v>
      </c>
      <c r="H108" s="22">
        <v>178590</v>
      </c>
    </row>
    <row r="109" spans="1:8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11224130</v>
      </c>
      <c r="F109" s="22">
        <v>2167168</v>
      </c>
      <c r="G109" s="22">
        <v>1870688</v>
      </c>
      <c r="H109" s="22">
        <v>428805</v>
      </c>
    </row>
    <row r="110" spans="1:8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4913282</v>
      </c>
      <c r="F110" s="22">
        <v>1475836</v>
      </c>
      <c r="G110" s="22">
        <v>818880</v>
      </c>
      <c r="H110" s="22">
        <v>197744</v>
      </c>
    </row>
    <row r="111" spans="1:8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9278304</v>
      </c>
      <c r="F111" s="22">
        <v>4987006</v>
      </c>
      <c r="G111" s="22">
        <v>1546384</v>
      </c>
      <c r="H111" s="22">
        <v>584339</v>
      </c>
    </row>
    <row r="112" spans="1:8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22101487</v>
      </c>
      <c r="F112" s="22">
        <v>4654313</v>
      </c>
      <c r="G112" s="22">
        <v>3683581</v>
      </c>
      <c r="H112" s="22">
        <v>660695</v>
      </c>
    </row>
    <row r="113" spans="1:8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6069257</v>
      </c>
      <c r="F113" s="22">
        <v>2419749</v>
      </c>
      <c r="G113" s="22">
        <v>1011543</v>
      </c>
      <c r="H113" s="22">
        <v>156684</v>
      </c>
    </row>
    <row r="114" spans="1:8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87192947</v>
      </c>
      <c r="F114" s="22">
        <v>30803567</v>
      </c>
      <c r="G114" s="22">
        <v>14532158</v>
      </c>
      <c r="H114" s="22">
        <v>1817220</v>
      </c>
    </row>
    <row r="115" spans="1:8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3793689</v>
      </c>
      <c r="F115" s="22">
        <v>428497</v>
      </c>
      <c r="G115" s="22">
        <v>632282</v>
      </c>
      <c r="H115" s="22">
        <v>92620</v>
      </c>
    </row>
    <row r="116" spans="1:8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10734632</v>
      </c>
      <c r="F116" s="22">
        <v>5315778</v>
      </c>
      <c r="G116" s="22">
        <v>1789105</v>
      </c>
      <c r="H116" s="22">
        <v>540917</v>
      </c>
    </row>
    <row r="117" spans="1:8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3312024</v>
      </c>
      <c r="F117" s="22">
        <v>1992581</v>
      </c>
      <c r="G117" s="22">
        <v>552004</v>
      </c>
      <c r="H117" s="22">
        <v>173697</v>
      </c>
    </row>
    <row r="118" spans="1:8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27945641</v>
      </c>
      <c r="F118" s="22">
        <v>4874334</v>
      </c>
      <c r="G118" s="22">
        <v>4657607</v>
      </c>
      <c r="H118" s="22">
        <v>332898</v>
      </c>
    </row>
    <row r="119" spans="1:8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15482436</v>
      </c>
      <c r="F119" s="22">
        <v>8139635</v>
      </c>
      <c r="G119" s="22">
        <v>2580406</v>
      </c>
      <c r="H119" s="22">
        <v>1955033</v>
      </c>
    </row>
    <row r="120" spans="1:8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38805699</v>
      </c>
      <c r="F120" s="22">
        <v>14771831</v>
      </c>
      <c r="G120" s="22">
        <v>6467617</v>
      </c>
      <c r="H120" s="22">
        <v>1508385</v>
      </c>
    </row>
    <row r="121" spans="1:8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28099020</v>
      </c>
      <c r="F121" s="22">
        <v>11301417</v>
      </c>
      <c r="G121" s="22">
        <v>4683170</v>
      </c>
      <c r="H121" s="22">
        <v>996165</v>
      </c>
    </row>
    <row r="122" spans="1:8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3825965</v>
      </c>
      <c r="F122" s="22">
        <v>547423</v>
      </c>
      <c r="G122" s="22">
        <v>637661</v>
      </c>
      <c r="H122" s="22">
        <v>69844</v>
      </c>
    </row>
    <row r="123" spans="1:8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39702652</v>
      </c>
      <c r="F123" s="22">
        <v>9276442</v>
      </c>
      <c r="G123" s="22">
        <v>6618275</v>
      </c>
      <c r="H123" s="22">
        <v>2888678</v>
      </c>
    </row>
    <row r="124" spans="1:8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6826790</v>
      </c>
      <c r="F124" s="22">
        <v>3331390</v>
      </c>
      <c r="G124" s="22">
        <v>1137798</v>
      </c>
      <c r="H124" s="22">
        <v>1632800</v>
      </c>
    </row>
    <row r="125" spans="1:8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11519942</v>
      </c>
      <c r="F125" s="22">
        <v>4610603</v>
      </c>
      <c r="G125" s="22">
        <v>1919990</v>
      </c>
      <c r="H125" s="22">
        <v>910237</v>
      </c>
    </row>
    <row r="126" spans="1:8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4655274</v>
      </c>
      <c r="F126" s="22">
        <v>305529</v>
      </c>
      <c r="G126" s="22">
        <v>775879</v>
      </c>
      <c r="H126" s="22">
        <v>38404</v>
      </c>
    </row>
    <row r="127" spans="1:8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13877359</v>
      </c>
      <c r="F127" s="22">
        <v>1997408</v>
      </c>
      <c r="G127" s="22">
        <v>2312893</v>
      </c>
      <c r="H127" s="22">
        <v>217280</v>
      </c>
    </row>
    <row r="128" spans="1:8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17981408</v>
      </c>
      <c r="F128" s="22">
        <v>1242514</v>
      </c>
      <c r="G128" s="22">
        <v>2996902</v>
      </c>
      <c r="H128" s="22">
        <v>174652</v>
      </c>
    </row>
    <row r="129" spans="1:8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8330070</v>
      </c>
      <c r="F129" s="22">
        <v>3738212</v>
      </c>
      <c r="G129" s="22">
        <v>1388345</v>
      </c>
      <c r="H129" s="22">
        <v>767365</v>
      </c>
    </row>
    <row r="130" spans="1:8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7666212</v>
      </c>
      <c r="F130" s="22">
        <v>0</v>
      </c>
      <c r="G130" s="22">
        <v>1277702</v>
      </c>
      <c r="H130" s="22">
        <v>0</v>
      </c>
    </row>
    <row r="131" spans="1:8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18999380</v>
      </c>
      <c r="F131" s="22">
        <v>4814581</v>
      </c>
      <c r="G131" s="22">
        <v>3166563</v>
      </c>
      <c r="H131" s="22">
        <v>1258237</v>
      </c>
    </row>
    <row r="132" spans="1:8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1105821</v>
      </c>
      <c r="F132" s="22">
        <v>0</v>
      </c>
      <c r="G132" s="22">
        <v>184304</v>
      </c>
      <c r="H132" s="22">
        <v>0</v>
      </c>
    </row>
    <row r="133" spans="1:8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9224271</v>
      </c>
      <c r="F133" s="22">
        <v>0</v>
      </c>
      <c r="G133" s="22">
        <v>1537379</v>
      </c>
      <c r="H133" s="22">
        <v>0</v>
      </c>
    </row>
    <row r="134" spans="1:8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2997039</v>
      </c>
      <c r="F134" s="22">
        <v>200568</v>
      </c>
      <c r="G134" s="22">
        <v>499507</v>
      </c>
      <c r="H134" s="22">
        <v>38291</v>
      </c>
    </row>
    <row r="135" spans="1:8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16230026</v>
      </c>
      <c r="F135" s="22">
        <v>3941426</v>
      </c>
      <c r="G135" s="22">
        <v>2705004</v>
      </c>
      <c r="H135" s="22">
        <v>557895</v>
      </c>
    </row>
    <row r="136" spans="1:8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12458274</v>
      </c>
      <c r="F136" s="22">
        <v>3986050</v>
      </c>
      <c r="G136" s="22">
        <v>2076379</v>
      </c>
      <c r="H136" s="22">
        <v>537217</v>
      </c>
    </row>
    <row r="137" spans="1:8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70561113</v>
      </c>
      <c r="F137" s="22">
        <v>12113247</v>
      </c>
      <c r="G137" s="22">
        <v>11760186</v>
      </c>
      <c r="H137" s="22">
        <v>1293472</v>
      </c>
    </row>
    <row r="138" spans="1:8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41475923</v>
      </c>
      <c r="F138" s="22">
        <v>11355377</v>
      </c>
      <c r="G138" s="22">
        <v>6912654</v>
      </c>
      <c r="H138" s="22">
        <v>2709258</v>
      </c>
    </row>
    <row r="139" spans="1:8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25458170</v>
      </c>
      <c r="F139" s="22">
        <v>504500</v>
      </c>
      <c r="G139" s="22">
        <v>4327112</v>
      </c>
      <c r="H139" s="22">
        <v>124612</v>
      </c>
    </row>
    <row r="140" spans="1:8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2862737</v>
      </c>
      <c r="F140" s="22">
        <v>843002</v>
      </c>
      <c r="G140" s="22">
        <v>477123</v>
      </c>
      <c r="H140" s="22">
        <v>52257</v>
      </c>
    </row>
    <row r="141" spans="1:8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3903515</v>
      </c>
      <c r="F141" s="22">
        <v>1761222</v>
      </c>
      <c r="G141" s="22">
        <v>650586</v>
      </c>
      <c r="H141" s="22">
        <v>231316</v>
      </c>
    </row>
    <row r="142" spans="1:8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5538188</v>
      </c>
      <c r="F142" s="22">
        <v>1591915</v>
      </c>
      <c r="G142" s="22">
        <v>923031</v>
      </c>
      <c r="H142" s="22">
        <v>145102</v>
      </c>
    </row>
    <row r="143" spans="1:8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3305313</v>
      </c>
      <c r="F143" s="22">
        <v>0</v>
      </c>
      <c r="G143" s="22">
        <v>550885</v>
      </c>
      <c r="H143" s="22">
        <v>0</v>
      </c>
    </row>
    <row r="144" spans="1:8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5006963</v>
      </c>
      <c r="F144" s="22">
        <v>1026293</v>
      </c>
      <c r="G144" s="22">
        <v>834494</v>
      </c>
      <c r="H144" s="22">
        <v>163769</v>
      </c>
    </row>
    <row r="145" spans="1:8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6256646</v>
      </c>
      <c r="F145" s="22">
        <v>2344091</v>
      </c>
      <c r="G145" s="22">
        <v>1042774</v>
      </c>
      <c r="H145" s="22">
        <v>480638</v>
      </c>
    </row>
    <row r="146" spans="1:8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4689575</v>
      </c>
      <c r="F146" s="22">
        <v>2069453</v>
      </c>
      <c r="G146" s="22">
        <v>781596</v>
      </c>
      <c r="H146" s="22">
        <v>237671</v>
      </c>
    </row>
    <row r="147" spans="1:8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2787816</v>
      </c>
      <c r="F147" s="22">
        <v>345789</v>
      </c>
      <c r="G147" s="22">
        <v>464636</v>
      </c>
      <c r="H147" s="22">
        <v>55188</v>
      </c>
    </row>
    <row r="148" spans="1:8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2446287</v>
      </c>
      <c r="F148" s="22">
        <v>47500</v>
      </c>
      <c r="G148" s="22">
        <v>407715</v>
      </c>
      <c r="H148" s="22">
        <v>48450</v>
      </c>
    </row>
    <row r="149" spans="1:8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5450391</v>
      </c>
      <c r="F149" s="22">
        <v>607745</v>
      </c>
      <c r="G149" s="22">
        <v>908399</v>
      </c>
      <c r="H149" s="22">
        <v>65657</v>
      </c>
    </row>
    <row r="150" spans="1:8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28076061</v>
      </c>
      <c r="F150" s="22">
        <v>4143728</v>
      </c>
      <c r="G150" s="22">
        <v>4679344</v>
      </c>
      <c r="H150" s="22">
        <v>1169511</v>
      </c>
    </row>
    <row r="151" spans="1:8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3260496</v>
      </c>
      <c r="F151" s="22">
        <v>1410670</v>
      </c>
      <c r="G151" s="22">
        <v>543416</v>
      </c>
      <c r="H151" s="22">
        <v>118808</v>
      </c>
    </row>
    <row r="152" spans="1:8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8239343</v>
      </c>
      <c r="F152" s="22">
        <v>1773348</v>
      </c>
      <c r="G152" s="22">
        <v>1373224</v>
      </c>
      <c r="H152" s="22">
        <v>386155</v>
      </c>
    </row>
    <row r="153" spans="1:8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84171123</v>
      </c>
      <c r="F153" s="22">
        <v>23597240</v>
      </c>
      <c r="G153" s="22">
        <v>14028520</v>
      </c>
      <c r="H153" s="22">
        <v>3997265</v>
      </c>
    </row>
    <row r="154" spans="1:8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29834340</v>
      </c>
      <c r="F154" s="22">
        <v>22411179</v>
      </c>
      <c r="G154" s="22">
        <v>4972390</v>
      </c>
      <c r="H154" s="22">
        <v>1753351</v>
      </c>
    </row>
    <row r="155" spans="1:8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4032174</v>
      </c>
      <c r="F155" s="22">
        <v>1854934</v>
      </c>
      <c r="G155" s="22">
        <v>672029</v>
      </c>
      <c r="H155" s="22">
        <v>153565</v>
      </c>
    </row>
    <row r="156" spans="1:8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4408323</v>
      </c>
      <c r="F156" s="22">
        <v>128877</v>
      </c>
      <c r="G156" s="22">
        <v>734721</v>
      </c>
      <c r="H156" s="22">
        <v>46715</v>
      </c>
    </row>
    <row r="157" spans="1:8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34545465</v>
      </c>
      <c r="F157" s="22">
        <v>13032479</v>
      </c>
      <c r="G157" s="22">
        <v>5757578</v>
      </c>
      <c r="H157" s="22">
        <v>1535974</v>
      </c>
    </row>
    <row r="158" spans="1:8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12200209</v>
      </c>
      <c r="F158" s="22">
        <v>2051588</v>
      </c>
      <c r="G158" s="22">
        <v>2000212</v>
      </c>
      <c r="H158" s="22">
        <v>184772</v>
      </c>
    </row>
    <row r="159" spans="1:8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4860284</v>
      </c>
      <c r="F159" s="22">
        <v>1090734</v>
      </c>
      <c r="G159" s="22">
        <v>810047</v>
      </c>
      <c r="H159" s="22">
        <v>148601</v>
      </c>
    </row>
    <row r="160" spans="1:8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13306040</v>
      </c>
      <c r="F160" s="22">
        <v>2502921</v>
      </c>
      <c r="G160" s="22">
        <v>2217673</v>
      </c>
      <c r="H160" s="22">
        <v>276011</v>
      </c>
    </row>
    <row r="161" spans="1:8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23733758</v>
      </c>
      <c r="F161" s="22">
        <v>2989225</v>
      </c>
      <c r="G161" s="22">
        <v>3955626</v>
      </c>
      <c r="H161" s="22">
        <v>681461</v>
      </c>
    </row>
    <row r="162" spans="1:8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8109870</v>
      </c>
      <c r="F162" s="22">
        <v>1865999</v>
      </c>
      <c r="G162" s="22">
        <v>1351645</v>
      </c>
      <c r="H162" s="22">
        <v>260073</v>
      </c>
    </row>
    <row r="163" spans="1:8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7619838</v>
      </c>
      <c r="F163" s="22">
        <v>2006205</v>
      </c>
      <c r="G163" s="22">
        <v>1269973</v>
      </c>
      <c r="H163" s="22">
        <v>294439</v>
      </c>
    </row>
    <row r="164" spans="1:8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10289231</v>
      </c>
      <c r="F164" s="22">
        <v>1397946</v>
      </c>
      <c r="G164" s="22">
        <v>1714872</v>
      </c>
      <c r="H164" s="22">
        <v>165710</v>
      </c>
    </row>
    <row r="165" spans="1:8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14764847</v>
      </c>
      <c r="F165" s="22">
        <v>7714314</v>
      </c>
      <c r="G165" s="22">
        <v>2738466</v>
      </c>
      <c r="H165" s="22">
        <v>756370</v>
      </c>
    </row>
    <row r="166" spans="1:8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10049924</v>
      </c>
      <c r="F166" s="22">
        <v>3777184</v>
      </c>
      <c r="G166" s="22">
        <v>1674987</v>
      </c>
      <c r="H166" s="22">
        <v>594599</v>
      </c>
    </row>
    <row r="167" spans="1:8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7919891</v>
      </c>
      <c r="F167" s="22">
        <v>3049998</v>
      </c>
      <c r="G167" s="22">
        <v>1319982</v>
      </c>
      <c r="H167" s="22">
        <v>461984</v>
      </c>
    </row>
    <row r="168" spans="1:8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25767518</v>
      </c>
      <c r="F168" s="22">
        <v>11570832</v>
      </c>
      <c r="G168" s="22">
        <v>4294586</v>
      </c>
      <c r="H168" s="22">
        <v>4256056</v>
      </c>
    </row>
    <row r="169" spans="1:8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2872442</v>
      </c>
      <c r="F169" s="22">
        <v>0</v>
      </c>
      <c r="G169" s="22">
        <v>478740</v>
      </c>
      <c r="H169" s="22">
        <v>0</v>
      </c>
    </row>
    <row r="170" spans="1:8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6543869</v>
      </c>
      <c r="F170" s="22">
        <v>2064222</v>
      </c>
      <c r="G170" s="22">
        <v>1090645</v>
      </c>
      <c r="H170" s="22">
        <v>454677</v>
      </c>
    </row>
    <row r="171" spans="1:8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31550508</v>
      </c>
      <c r="F171" s="22">
        <v>8657416</v>
      </c>
      <c r="G171" s="22">
        <v>5258418</v>
      </c>
      <c r="H171" s="22">
        <v>827314</v>
      </c>
    </row>
    <row r="172" spans="1:8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5304638</v>
      </c>
      <c r="F172" s="22">
        <v>336480</v>
      </c>
      <c r="G172" s="22">
        <v>884106</v>
      </c>
      <c r="H172" s="22">
        <v>83448</v>
      </c>
    </row>
    <row r="173" spans="1:8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5600628</v>
      </c>
      <c r="F173" s="22">
        <v>1406245</v>
      </c>
      <c r="G173" s="22">
        <v>933438</v>
      </c>
      <c r="H173" s="22">
        <v>186317</v>
      </c>
    </row>
    <row r="174" spans="1:8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19643756</v>
      </c>
      <c r="F174" s="22">
        <v>4331543</v>
      </c>
      <c r="G174" s="22">
        <v>3273959</v>
      </c>
      <c r="H174" s="22">
        <v>1343479</v>
      </c>
    </row>
    <row r="175" spans="1:8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1142256</v>
      </c>
      <c r="F175" s="22">
        <v>629232</v>
      </c>
      <c r="G175" s="22">
        <v>190376</v>
      </c>
      <c r="H175" s="22">
        <v>153841</v>
      </c>
    </row>
    <row r="176" spans="1:8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22189266</v>
      </c>
      <c r="F176" s="22">
        <v>6969966</v>
      </c>
      <c r="G176" s="22">
        <v>3698211</v>
      </c>
      <c r="H176" s="22">
        <v>736801</v>
      </c>
    </row>
    <row r="177" spans="1:8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52832813</v>
      </c>
      <c r="F177" s="22">
        <v>8741927</v>
      </c>
      <c r="G177" s="22">
        <v>8805469</v>
      </c>
      <c r="H177" s="22">
        <v>1440235</v>
      </c>
    </row>
    <row r="178" spans="1:8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36532731</v>
      </c>
      <c r="F178" s="22">
        <v>9811811</v>
      </c>
      <c r="G178" s="22">
        <v>6088788</v>
      </c>
      <c r="H178" s="22">
        <v>1858368</v>
      </c>
    </row>
    <row r="179" spans="1:8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13072425</v>
      </c>
      <c r="F179" s="22">
        <v>4071098</v>
      </c>
      <c r="G179" s="22">
        <v>2178738</v>
      </c>
      <c r="H179" s="22">
        <v>513618</v>
      </c>
    </row>
    <row r="180" spans="1:8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5830995</v>
      </c>
      <c r="F180" s="22">
        <v>1500000</v>
      </c>
      <c r="G180" s="22">
        <v>971833</v>
      </c>
      <c r="H180" s="22">
        <v>107162</v>
      </c>
    </row>
    <row r="181" spans="1:8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44626218</v>
      </c>
      <c r="F181" s="22">
        <v>28107575</v>
      </c>
      <c r="G181" s="22">
        <v>7437703</v>
      </c>
      <c r="H181" s="22">
        <v>1977921</v>
      </c>
    </row>
    <row r="182" spans="1:8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32278338</v>
      </c>
      <c r="F182" s="22">
        <v>7591057</v>
      </c>
      <c r="G182" s="22">
        <v>5379723</v>
      </c>
      <c r="H182" s="22">
        <v>995428</v>
      </c>
    </row>
    <row r="183" spans="1:8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11123784</v>
      </c>
      <c r="F183" s="22">
        <v>3360887</v>
      </c>
      <c r="G183" s="22">
        <v>1853964</v>
      </c>
      <c r="H183" s="22">
        <v>493926</v>
      </c>
    </row>
    <row r="184" spans="1:8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7865941</v>
      </c>
      <c r="F184" s="22">
        <v>3079196</v>
      </c>
      <c r="G184" s="22">
        <v>1310990</v>
      </c>
      <c r="H184" s="22">
        <v>249798</v>
      </c>
    </row>
    <row r="185" spans="1:8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4052070</v>
      </c>
      <c r="F185" s="22">
        <v>1297566</v>
      </c>
      <c r="G185" s="22">
        <v>675345</v>
      </c>
      <c r="H185" s="22">
        <v>183818</v>
      </c>
    </row>
    <row r="186" spans="1:8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4636956</v>
      </c>
      <c r="F186" s="22">
        <v>3211872</v>
      </c>
      <c r="G186" s="22">
        <v>772826</v>
      </c>
      <c r="H186" s="22">
        <v>270775</v>
      </c>
    </row>
    <row r="187" spans="1:8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8149935</v>
      </c>
      <c r="F187" s="22">
        <v>2173746</v>
      </c>
      <c r="G187" s="22">
        <v>1358323</v>
      </c>
      <c r="H187" s="22">
        <v>231768</v>
      </c>
    </row>
    <row r="188" spans="1:8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14668181</v>
      </c>
      <c r="F188" s="22">
        <v>3241362</v>
      </c>
      <c r="G188" s="22">
        <v>2444697</v>
      </c>
      <c r="H188" s="22">
        <v>901154</v>
      </c>
    </row>
    <row r="189" spans="1:8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3702783</v>
      </c>
      <c r="F189" s="22">
        <v>707596</v>
      </c>
      <c r="G189" s="22">
        <v>617131</v>
      </c>
      <c r="H189" s="22">
        <v>65667</v>
      </c>
    </row>
    <row r="190" spans="1:8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27288453</v>
      </c>
      <c r="F190" s="22">
        <v>7546210</v>
      </c>
      <c r="G190" s="22">
        <v>4548076</v>
      </c>
      <c r="H190" s="22">
        <v>932966</v>
      </c>
    </row>
    <row r="191" spans="1:8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19718519</v>
      </c>
      <c r="F191" s="22">
        <v>10760865</v>
      </c>
      <c r="G191" s="22">
        <v>3286420</v>
      </c>
      <c r="H191" s="22">
        <v>1362260</v>
      </c>
    </row>
    <row r="192" spans="1:8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5033967</v>
      </c>
      <c r="F192" s="22">
        <v>911318</v>
      </c>
      <c r="G192" s="22">
        <v>838995</v>
      </c>
      <c r="H192" s="22">
        <v>93643</v>
      </c>
    </row>
    <row r="193" spans="1:8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7845513</v>
      </c>
      <c r="F193" s="22">
        <v>3446769</v>
      </c>
      <c r="G193" s="22">
        <v>1307586</v>
      </c>
      <c r="H193" s="22">
        <v>453683</v>
      </c>
    </row>
    <row r="194" spans="1:8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27489893</v>
      </c>
      <c r="F194" s="22">
        <v>1909464</v>
      </c>
      <c r="G194" s="22">
        <v>4581649</v>
      </c>
      <c r="H194" s="22">
        <v>1091807</v>
      </c>
    </row>
    <row r="195" spans="1:8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3606398</v>
      </c>
      <c r="F195" s="22">
        <v>0</v>
      </c>
      <c r="G195" s="22">
        <v>601066</v>
      </c>
      <c r="H195" s="22">
        <v>0</v>
      </c>
    </row>
    <row r="196" spans="1:8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20177901</v>
      </c>
      <c r="F196" s="22">
        <v>7830856</v>
      </c>
      <c r="G196" s="22">
        <v>3362984</v>
      </c>
      <c r="H196" s="22">
        <v>1006885</v>
      </c>
    </row>
    <row r="197" spans="1:8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43730372</v>
      </c>
      <c r="F197" s="22">
        <v>14047436</v>
      </c>
      <c r="G197" s="22">
        <v>7288395</v>
      </c>
      <c r="H197" s="22">
        <v>1800884</v>
      </c>
    </row>
    <row r="198" spans="1:8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2141823</v>
      </c>
      <c r="F198" s="22">
        <v>190447</v>
      </c>
      <c r="G198" s="22">
        <v>356971</v>
      </c>
      <c r="H198" s="22">
        <v>49943</v>
      </c>
    </row>
    <row r="199" spans="1:8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3216278</v>
      </c>
      <c r="F199" s="22">
        <v>0</v>
      </c>
      <c r="G199" s="22">
        <v>536046</v>
      </c>
      <c r="H199" s="22">
        <v>0</v>
      </c>
    </row>
    <row r="200" spans="1:8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4137569</v>
      </c>
      <c r="F200" s="22">
        <v>2162317</v>
      </c>
      <c r="G200" s="22">
        <v>689595</v>
      </c>
      <c r="H200" s="22">
        <v>168856</v>
      </c>
    </row>
    <row r="201" spans="1:8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640595</v>
      </c>
      <c r="F201" s="22">
        <v>43404</v>
      </c>
      <c r="G201" s="22">
        <v>106766</v>
      </c>
      <c r="H201" s="22">
        <v>8896</v>
      </c>
    </row>
    <row r="202" spans="1:8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402587</v>
      </c>
      <c r="F202" s="22">
        <v>0</v>
      </c>
      <c r="G202" s="22">
        <v>67098</v>
      </c>
      <c r="H202" s="22">
        <v>0</v>
      </c>
    </row>
    <row r="203" spans="1:8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1381589</v>
      </c>
      <c r="F203" s="22">
        <v>25307</v>
      </c>
      <c r="G203" s="22">
        <v>230265</v>
      </c>
      <c r="H203" s="22">
        <v>25991</v>
      </c>
    </row>
    <row r="204" spans="1:8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454403</v>
      </c>
      <c r="F204" s="22">
        <v>0</v>
      </c>
      <c r="G204" s="22">
        <v>75734</v>
      </c>
      <c r="H204" s="22">
        <v>0</v>
      </c>
    </row>
    <row r="205" spans="1:8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1569317</v>
      </c>
      <c r="F205" s="22">
        <v>442809</v>
      </c>
      <c r="G205" s="22">
        <v>261553</v>
      </c>
      <c r="H205" s="22">
        <v>38904</v>
      </c>
    </row>
    <row r="206" spans="1:8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696333</v>
      </c>
      <c r="F206" s="22">
        <v>141357</v>
      </c>
      <c r="G206" s="22">
        <v>116056</v>
      </c>
      <c r="H206" s="22">
        <v>15569</v>
      </c>
    </row>
    <row r="207" spans="1:8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1078304</v>
      </c>
      <c r="F207" s="22">
        <v>0</v>
      </c>
      <c r="G207" s="22">
        <v>179717</v>
      </c>
      <c r="H207" s="22">
        <v>0</v>
      </c>
    </row>
    <row r="208" spans="1:8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2401614</v>
      </c>
      <c r="F208" s="22">
        <v>660170</v>
      </c>
      <c r="G208" s="22">
        <v>400269</v>
      </c>
      <c r="H208" s="22">
        <v>271860</v>
      </c>
    </row>
    <row r="209" spans="1:8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1397225</v>
      </c>
      <c r="F209" s="22">
        <v>129931</v>
      </c>
      <c r="G209" s="22">
        <v>232871</v>
      </c>
      <c r="H209" s="22">
        <v>26400</v>
      </c>
    </row>
    <row r="210" spans="1:8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812426</v>
      </c>
      <c r="F210" s="22">
        <v>0</v>
      </c>
      <c r="G210" s="22">
        <v>135404</v>
      </c>
      <c r="H210" s="22">
        <v>0</v>
      </c>
    </row>
    <row r="211" spans="1:8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479547</v>
      </c>
      <c r="F211" s="22">
        <v>13677</v>
      </c>
      <c r="G211" s="22">
        <v>79925</v>
      </c>
      <c r="H211" s="22">
        <v>3079</v>
      </c>
    </row>
    <row r="212" spans="1:8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5191602</v>
      </c>
      <c r="F212" s="22">
        <v>3860318</v>
      </c>
      <c r="G212" s="22">
        <v>865267</v>
      </c>
      <c r="H212" s="22">
        <v>201316</v>
      </c>
    </row>
    <row r="213" spans="1:8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2343309</v>
      </c>
      <c r="F213" s="22">
        <v>14767</v>
      </c>
      <c r="G213" s="22">
        <v>390552</v>
      </c>
      <c r="H213" s="22">
        <v>2953</v>
      </c>
    </row>
    <row r="214" spans="1:8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446248</v>
      </c>
      <c r="F214" s="22">
        <v>111862</v>
      </c>
      <c r="G214" s="22">
        <v>74374</v>
      </c>
      <c r="H214" s="22">
        <v>25731</v>
      </c>
    </row>
    <row r="215" spans="1:8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1605743</v>
      </c>
      <c r="F215" s="22">
        <v>628236</v>
      </c>
      <c r="G215" s="22">
        <v>267624</v>
      </c>
      <c r="H215" s="22">
        <v>93684</v>
      </c>
    </row>
    <row r="216" spans="1:8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736550</v>
      </c>
      <c r="F216" s="22">
        <v>9350</v>
      </c>
      <c r="G216" s="22">
        <v>122758</v>
      </c>
      <c r="H216" s="22">
        <v>9525</v>
      </c>
    </row>
    <row r="217" spans="1:8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1569915</v>
      </c>
      <c r="F217" s="22">
        <v>0</v>
      </c>
      <c r="G217" s="22">
        <v>261653</v>
      </c>
      <c r="H217" s="22">
        <v>0</v>
      </c>
    </row>
    <row r="218" spans="1:8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1066806</v>
      </c>
      <c r="F218" s="22">
        <v>0</v>
      </c>
      <c r="G218" s="22">
        <v>177801</v>
      </c>
      <c r="H218" s="22">
        <v>0</v>
      </c>
    </row>
    <row r="219" spans="1:8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1871927</v>
      </c>
      <c r="F219" s="22">
        <v>102684</v>
      </c>
      <c r="G219" s="22">
        <v>311988</v>
      </c>
      <c r="H219" s="22">
        <v>20652</v>
      </c>
    </row>
    <row r="220" spans="1:8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1128027</v>
      </c>
      <c r="F220" s="22">
        <v>609993</v>
      </c>
      <c r="G220" s="22">
        <v>188005</v>
      </c>
      <c r="H220" s="22">
        <v>60136</v>
      </c>
    </row>
    <row r="221" spans="1:8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1715336</v>
      </c>
      <c r="F221" s="22">
        <v>105331</v>
      </c>
      <c r="G221" s="22">
        <v>285889</v>
      </c>
      <c r="H221" s="22">
        <v>25082</v>
      </c>
    </row>
    <row r="222" spans="1:8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1320489</v>
      </c>
      <c r="F222" s="22">
        <v>0</v>
      </c>
      <c r="G222" s="22">
        <v>220082</v>
      </c>
      <c r="H222" s="22">
        <v>0</v>
      </c>
    </row>
    <row r="223" spans="1:8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3650222</v>
      </c>
      <c r="F223" s="22">
        <v>2044327</v>
      </c>
      <c r="G223" s="22">
        <v>608370</v>
      </c>
      <c r="H223" s="22">
        <v>533902</v>
      </c>
    </row>
    <row r="224" spans="1:8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899430</v>
      </c>
      <c r="F224" s="22">
        <v>0</v>
      </c>
      <c r="G224" s="22">
        <v>149905</v>
      </c>
      <c r="H224" s="22">
        <v>0</v>
      </c>
    </row>
    <row r="225" spans="1:8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618266</v>
      </c>
      <c r="F225" s="22">
        <v>0</v>
      </c>
      <c r="G225" s="22">
        <v>103044</v>
      </c>
      <c r="H225" s="22">
        <v>0</v>
      </c>
    </row>
    <row r="226" spans="1:8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1132217</v>
      </c>
      <c r="F226" s="22">
        <v>34375</v>
      </c>
      <c r="G226" s="22">
        <v>188703</v>
      </c>
      <c r="H226" s="22">
        <v>14224</v>
      </c>
    </row>
    <row r="227" spans="1:8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290451</v>
      </c>
      <c r="F227" s="22">
        <v>0</v>
      </c>
      <c r="G227" s="22">
        <v>48409</v>
      </c>
      <c r="H227" s="22">
        <v>0</v>
      </c>
    </row>
    <row r="228" spans="1:8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473628</v>
      </c>
      <c r="F228" s="22">
        <v>0</v>
      </c>
      <c r="G228" s="22">
        <v>78938</v>
      </c>
      <c r="H228" s="22">
        <v>0</v>
      </c>
    </row>
    <row r="229" spans="1:8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2946630</v>
      </c>
      <c r="F229" s="22">
        <v>0</v>
      </c>
      <c r="G229" s="22">
        <v>491105</v>
      </c>
      <c r="H229" s="22">
        <v>0</v>
      </c>
    </row>
    <row r="230" spans="1:8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724065</v>
      </c>
      <c r="F230" s="22">
        <v>256762</v>
      </c>
      <c r="G230" s="22">
        <v>120678</v>
      </c>
      <c r="H230" s="22">
        <v>23771</v>
      </c>
    </row>
    <row r="231" spans="1:8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581564</v>
      </c>
      <c r="F231" s="22">
        <v>0</v>
      </c>
      <c r="G231" s="22">
        <v>96927</v>
      </c>
      <c r="H231" s="22">
        <v>0</v>
      </c>
    </row>
    <row r="232" spans="1:8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1078154</v>
      </c>
      <c r="F232" s="22">
        <v>386069</v>
      </c>
      <c r="G232" s="22">
        <v>179692</v>
      </c>
      <c r="H232" s="22">
        <v>34771</v>
      </c>
    </row>
    <row r="233" spans="1:8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2708292</v>
      </c>
      <c r="F233" s="22">
        <v>0</v>
      </c>
      <c r="G233" s="22">
        <v>451382</v>
      </c>
      <c r="H233" s="22">
        <v>0</v>
      </c>
    </row>
    <row r="234" spans="1:8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668816</v>
      </c>
      <c r="F234" s="22">
        <v>0</v>
      </c>
      <c r="G234" s="22">
        <v>111469</v>
      </c>
      <c r="H234" s="22">
        <v>0</v>
      </c>
    </row>
    <row r="235" spans="1:8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405447</v>
      </c>
      <c r="F235" s="22">
        <v>0</v>
      </c>
      <c r="G235" s="22">
        <v>65575</v>
      </c>
      <c r="H235" s="22">
        <v>0</v>
      </c>
    </row>
    <row r="236" spans="1:8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1751387</v>
      </c>
      <c r="F236" s="22">
        <v>42837</v>
      </c>
      <c r="G236" s="22">
        <v>291898</v>
      </c>
      <c r="H236" s="22">
        <v>29797</v>
      </c>
    </row>
    <row r="237" spans="1:8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874943</v>
      </c>
      <c r="F237" s="22">
        <v>0</v>
      </c>
      <c r="G237" s="22">
        <v>145824</v>
      </c>
      <c r="H237" s="22">
        <v>0</v>
      </c>
    </row>
    <row r="238" spans="1:8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607814</v>
      </c>
      <c r="F238" s="22">
        <v>0</v>
      </c>
      <c r="G238" s="22">
        <v>101302</v>
      </c>
      <c r="H238" s="22">
        <v>0</v>
      </c>
    </row>
    <row r="239" spans="1:8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1704446</v>
      </c>
      <c r="F239" s="22">
        <v>193176</v>
      </c>
      <c r="G239" s="22">
        <v>284074</v>
      </c>
      <c r="H239" s="22">
        <v>23839</v>
      </c>
    </row>
    <row r="240" spans="1:8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3558674</v>
      </c>
      <c r="F240" s="22">
        <v>1716130</v>
      </c>
      <c r="G240" s="22">
        <v>593112</v>
      </c>
      <c r="H240" s="22">
        <v>184803</v>
      </c>
    </row>
    <row r="241" spans="1:8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538538</v>
      </c>
      <c r="F241" s="22">
        <v>0</v>
      </c>
      <c r="G241" s="22">
        <v>89756</v>
      </c>
      <c r="H241" s="22">
        <v>0</v>
      </c>
    </row>
    <row r="242" spans="1:8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987510</v>
      </c>
      <c r="F242" s="22">
        <v>412588</v>
      </c>
      <c r="G242" s="22">
        <v>164585</v>
      </c>
      <c r="H242" s="22">
        <v>39883</v>
      </c>
    </row>
    <row r="243" spans="1:8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1429803</v>
      </c>
      <c r="F243" s="22">
        <v>0</v>
      </c>
      <c r="G243" s="22">
        <v>238300</v>
      </c>
      <c r="H243" s="22">
        <v>0</v>
      </c>
    </row>
    <row r="244" spans="1:8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842481</v>
      </c>
      <c r="F244" s="22">
        <v>0</v>
      </c>
      <c r="G244" s="22">
        <v>140414</v>
      </c>
      <c r="H244" s="22">
        <v>0</v>
      </c>
    </row>
    <row r="245" spans="1:8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156939</v>
      </c>
      <c r="F245" s="22">
        <v>0</v>
      </c>
      <c r="G245" s="22">
        <v>26157</v>
      </c>
      <c r="H245" s="22">
        <v>0</v>
      </c>
    </row>
    <row r="246" spans="1:8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611214</v>
      </c>
      <c r="F246" s="22">
        <v>0</v>
      </c>
      <c r="G246" s="22">
        <v>101869</v>
      </c>
      <c r="H246" s="22">
        <v>0</v>
      </c>
    </row>
    <row r="247" spans="1:8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532305</v>
      </c>
      <c r="F247" s="22">
        <v>0</v>
      </c>
      <c r="G247" s="22">
        <v>88718</v>
      </c>
      <c r="H247" s="22">
        <v>0</v>
      </c>
    </row>
    <row r="248" spans="1:8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1294641</v>
      </c>
      <c r="F248" s="22">
        <v>840000</v>
      </c>
      <c r="G248" s="22">
        <v>215774</v>
      </c>
      <c r="H248" s="22">
        <v>102624</v>
      </c>
    </row>
    <row r="249" spans="1:8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524231</v>
      </c>
      <c r="F249" s="22">
        <v>0</v>
      </c>
      <c r="G249" s="22">
        <v>87372</v>
      </c>
      <c r="H249" s="22">
        <v>0</v>
      </c>
    </row>
    <row r="250" spans="1:8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607661</v>
      </c>
      <c r="F250" s="22">
        <v>0</v>
      </c>
      <c r="G250" s="22">
        <v>101277</v>
      </c>
      <c r="H250" s="22">
        <v>0</v>
      </c>
    </row>
    <row r="251" spans="1:8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1707102</v>
      </c>
      <c r="F251" s="22">
        <v>93271</v>
      </c>
      <c r="G251" s="22">
        <v>284517</v>
      </c>
      <c r="H251" s="22">
        <v>91657</v>
      </c>
    </row>
    <row r="252" spans="1:8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1343337</v>
      </c>
      <c r="F252" s="22">
        <v>1130231</v>
      </c>
      <c r="G252" s="22">
        <v>223890</v>
      </c>
      <c r="H252" s="22">
        <v>130031</v>
      </c>
    </row>
    <row r="253" spans="1:8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504881</v>
      </c>
      <c r="F253" s="22">
        <v>63542</v>
      </c>
      <c r="G253" s="22">
        <v>84147</v>
      </c>
      <c r="H253" s="22">
        <v>23607</v>
      </c>
    </row>
    <row r="254" spans="1:8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653556</v>
      </c>
      <c r="F254" s="22">
        <v>58621</v>
      </c>
      <c r="G254" s="22">
        <v>108926</v>
      </c>
      <c r="H254" s="22">
        <v>9300</v>
      </c>
    </row>
    <row r="255" spans="1:8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3484007</v>
      </c>
      <c r="F255" s="22">
        <v>405089</v>
      </c>
      <c r="G255" s="22">
        <v>347945</v>
      </c>
      <c r="H255" s="22">
        <v>59014</v>
      </c>
    </row>
    <row r="256" spans="1:8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886080</v>
      </c>
      <c r="F256" s="22">
        <v>0</v>
      </c>
      <c r="G256" s="22">
        <v>147680</v>
      </c>
      <c r="H256" s="22">
        <v>0</v>
      </c>
    </row>
    <row r="257" spans="1:8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1940085</v>
      </c>
      <c r="F257" s="22">
        <v>249307</v>
      </c>
      <c r="G257" s="22">
        <v>323348</v>
      </c>
      <c r="H257" s="22">
        <v>44731</v>
      </c>
    </row>
    <row r="258" spans="1:8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3053760</v>
      </c>
      <c r="F258" s="22">
        <v>547800</v>
      </c>
      <c r="G258" s="22">
        <v>508960</v>
      </c>
      <c r="H258" s="22">
        <v>155802</v>
      </c>
    </row>
    <row r="259" spans="1:8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2638313</v>
      </c>
      <c r="F259" s="22">
        <v>664074</v>
      </c>
      <c r="G259" s="22">
        <v>439719</v>
      </c>
      <c r="H259" s="22">
        <v>100138</v>
      </c>
    </row>
    <row r="260" spans="1:8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572924</v>
      </c>
      <c r="F260" s="22">
        <v>444507</v>
      </c>
      <c r="G260" s="22">
        <v>95437</v>
      </c>
      <c r="H260" s="22">
        <v>20459</v>
      </c>
    </row>
    <row r="261" spans="1:8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1040125</v>
      </c>
      <c r="F261" s="22">
        <v>663946</v>
      </c>
      <c r="G261" s="22">
        <v>173354</v>
      </c>
      <c r="H261" s="22">
        <v>47951</v>
      </c>
    </row>
    <row r="262" spans="1:8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933173</v>
      </c>
      <c r="F262" s="22">
        <v>53555</v>
      </c>
      <c r="G262" s="22">
        <v>155529</v>
      </c>
      <c r="H262" s="22">
        <v>10461</v>
      </c>
    </row>
    <row r="263" spans="1:8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3404012</v>
      </c>
      <c r="F263" s="22">
        <v>965641</v>
      </c>
      <c r="G263" s="22">
        <v>567335</v>
      </c>
      <c r="H263" s="22">
        <v>131524</v>
      </c>
    </row>
    <row r="264" spans="1:8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1706096</v>
      </c>
      <c r="F264" s="22">
        <v>939171</v>
      </c>
      <c r="G264" s="22">
        <v>284349</v>
      </c>
      <c r="H264" s="22">
        <v>118832</v>
      </c>
    </row>
    <row r="265" spans="1:8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679151</v>
      </c>
      <c r="F265" s="22">
        <v>159862</v>
      </c>
      <c r="G265" s="22">
        <v>113192</v>
      </c>
      <c r="H265" s="22">
        <v>13616</v>
      </c>
    </row>
    <row r="266" spans="1:8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612653</v>
      </c>
      <c r="F266" s="22">
        <v>0</v>
      </c>
      <c r="G266" s="22">
        <v>102109</v>
      </c>
      <c r="H266" s="22">
        <v>0</v>
      </c>
    </row>
    <row r="267" spans="1:8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936300</v>
      </c>
      <c r="F267" s="22">
        <v>180647</v>
      </c>
      <c r="G267" s="22">
        <v>156050</v>
      </c>
      <c r="H267" s="22">
        <v>16127</v>
      </c>
    </row>
    <row r="268" spans="1:8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1376297</v>
      </c>
      <c r="F268" s="22">
        <v>320648</v>
      </c>
      <c r="G268" s="22">
        <v>229383</v>
      </c>
      <c r="H268" s="22">
        <v>43860</v>
      </c>
    </row>
    <row r="269" spans="1:8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2959682</v>
      </c>
      <c r="F269" s="22">
        <v>2282296</v>
      </c>
      <c r="G269" s="22">
        <v>493280</v>
      </c>
      <c r="H269" s="22">
        <v>197336</v>
      </c>
    </row>
    <row r="270" spans="1:8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1766975</v>
      </c>
      <c r="F270" s="22">
        <v>283516</v>
      </c>
      <c r="G270" s="22">
        <v>294496</v>
      </c>
      <c r="H270" s="22">
        <v>31794</v>
      </c>
    </row>
    <row r="271" spans="1:8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420414</v>
      </c>
      <c r="F271" s="22">
        <v>0</v>
      </c>
      <c r="G271" s="22">
        <v>70069</v>
      </c>
      <c r="H271" s="22">
        <v>0</v>
      </c>
    </row>
    <row r="272" spans="1:8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1310067</v>
      </c>
      <c r="F272" s="22">
        <v>718260</v>
      </c>
      <c r="G272" s="22">
        <v>218345</v>
      </c>
      <c r="H272" s="22">
        <v>63952</v>
      </c>
    </row>
    <row r="273" spans="1:8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533148</v>
      </c>
      <c r="F273" s="22">
        <v>0</v>
      </c>
      <c r="G273" s="22">
        <v>88903</v>
      </c>
      <c r="H273" s="22">
        <v>0</v>
      </c>
    </row>
    <row r="274" spans="1:8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1178196</v>
      </c>
      <c r="F274" s="22">
        <v>65585</v>
      </c>
      <c r="G274" s="22">
        <v>196366</v>
      </c>
      <c r="H274" s="22">
        <v>7823</v>
      </c>
    </row>
    <row r="275" spans="1:8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3260808</v>
      </c>
      <c r="F275" s="22">
        <v>1136941</v>
      </c>
      <c r="G275" s="22">
        <v>543468</v>
      </c>
      <c r="H275" s="22">
        <v>19293</v>
      </c>
    </row>
    <row r="276" spans="1:8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2490896</v>
      </c>
      <c r="F276" s="22">
        <v>0</v>
      </c>
      <c r="G276" s="22">
        <v>415149</v>
      </c>
      <c r="H276" s="22">
        <v>0</v>
      </c>
    </row>
    <row r="277" spans="1:8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841388</v>
      </c>
      <c r="F277" s="22">
        <v>0</v>
      </c>
      <c r="G277" s="22">
        <v>140231</v>
      </c>
      <c r="H277" s="22">
        <v>0</v>
      </c>
    </row>
    <row r="278" spans="1:8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1263078</v>
      </c>
      <c r="F278" s="22">
        <v>758844</v>
      </c>
      <c r="G278" s="22">
        <v>210513</v>
      </c>
      <c r="H278" s="22">
        <v>99444</v>
      </c>
    </row>
    <row r="279" spans="1:8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2675957</v>
      </c>
      <c r="F279" s="22">
        <v>418452</v>
      </c>
      <c r="G279" s="22">
        <v>445993</v>
      </c>
      <c r="H279" s="22">
        <v>55055</v>
      </c>
    </row>
    <row r="280" spans="1:8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800648</v>
      </c>
      <c r="F280" s="22">
        <v>0</v>
      </c>
      <c r="G280" s="22">
        <v>133441</v>
      </c>
      <c r="H280" s="22">
        <v>0</v>
      </c>
    </row>
    <row r="281" spans="1:8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4518833</v>
      </c>
      <c r="F281" s="22">
        <v>1049321</v>
      </c>
      <c r="G281" s="22">
        <v>753139</v>
      </c>
      <c r="H281" s="22">
        <v>157522</v>
      </c>
    </row>
    <row r="282" spans="1:8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808673</v>
      </c>
      <c r="F282" s="22">
        <v>0</v>
      </c>
      <c r="G282" s="22">
        <v>134779</v>
      </c>
      <c r="H282" s="22">
        <v>0</v>
      </c>
    </row>
    <row r="283" spans="1:8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1089704</v>
      </c>
      <c r="F283" s="22">
        <v>329299</v>
      </c>
      <c r="G283" s="22">
        <v>181617</v>
      </c>
      <c r="H283" s="22">
        <v>66806</v>
      </c>
    </row>
    <row r="284" spans="1:8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2516304</v>
      </c>
      <c r="F284" s="22">
        <v>14000</v>
      </c>
      <c r="G284" s="22">
        <v>419384</v>
      </c>
      <c r="H284" s="22">
        <v>0</v>
      </c>
    </row>
    <row r="285" spans="1:8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1442691</v>
      </c>
      <c r="F285" s="22">
        <v>617636</v>
      </c>
      <c r="G285" s="22">
        <v>240449</v>
      </c>
      <c r="H285" s="22">
        <v>47500</v>
      </c>
    </row>
    <row r="286" spans="1:8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678702</v>
      </c>
      <c r="F286" s="22">
        <v>0</v>
      </c>
      <c r="G286" s="22">
        <v>113117</v>
      </c>
      <c r="H286" s="22">
        <v>0</v>
      </c>
    </row>
    <row r="287" spans="1:8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2826750</v>
      </c>
      <c r="F287" s="22">
        <v>0</v>
      </c>
      <c r="G287" s="22">
        <v>471125</v>
      </c>
      <c r="H287" s="22">
        <v>0</v>
      </c>
    </row>
    <row r="288" spans="1:8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1194390</v>
      </c>
      <c r="F288" s="22">
        <v>76296</v>
      </c>
      <c r="G288" s="22">
        <v>199065</v>
      </c>
      <c r="H288" s="22">
        <v>6607</v>
      </c>
    </row>
    <row r="289" spans="1:8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547755</v>
      </c>
      <c r="F289" s="22">
        <v>0</v>
      </c>
      <c r="G289" s="22">
        <v>91293</v>
      </c>
      <c r="H289" s="22">
        <v>0</v>
      </c>
    </row>
    <row r="290" spans="1:8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406844</v>
      </c>
      <c r="F290" s="22">
        <v>333641</v>
      </c>
      <c r="G290" s="22">
        <v>67807</v>
      </c>
      <c r="H290" s="22">
        <v>144000</v>
      </c>
    </row>
    <row r="291" spans="1:8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86088</v>
      </c>
      <c r="F291" s="22">
        <v>0</v>
      </c>
      <c r="G291" s="22">
        <v>14348</v>
      </c>
      <c r="H291" s="22">
        <v>0</v>
      </c>
    </row>
    <row r="292" spans="1:8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158889</v>
      </c>
      <c r="F292" s="22">
        <v>0</v>
      </c>
      <c r="G292" s="22">
        <v>26482</v>
      </c>
      <c r="H292" s="22">
        <v>0</v>
      </c>
    </row>
    <row r="293" spans="1:8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502539</v>
      </c>
      <c r="F293" s="22">
        <v>0</v>
      </c>
      <c r="G293" s="22">
        <v>83757</v>
      </c>
      <c r="H293" s="22">
        <v>0</v>
      </c>
    </row>
    <row r="294" spans="1:8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278789</v>
      </c>
      <c r="F294" s="22">
        <v>0</v>
      </c>
      <c r="G294" s="22">
        <v>46465</v>
      </c>
      <c r="H294" s="22">
        <v>0</v>
      </c>
    </row>
    <row r="295" spans="1:8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125507</v>
      </c>
      <c r="F295" s="22">
        <v>0</v>
      </c>
      <c r="G295" s="22">
        <v>20918</v>
      </c>
      <c r="H295" s="22">
        <v>0</v>
      </c>
    </row>
    <row r="296" spans="1:8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84742</v>
      </c>
      <c r="F296" s="22">
        <v>0</v>
      </c>
      <c r="G296" s="22">
        <v>14124</v>
      </c>
      <c r="H296" s="22">
        <v>0</v>
      </c>
    </row>
    <row r="297" spans="1:8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117483</v>
      </c>
      <c r="F297" s="22">
        <v>0</v>
      </c>
      <c r="G297" s="22">
        <v>19581</v>
      </c>
      <c r="H297" s="22">
        <v>0</v>
      </c>
    </row>
    <row r="298" spans="1:8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508421</v>
      </c>
      <c r="F298" s="22">
        <v>0</v>
      </c>
      <c r="G298" s="22">
        <v>84737</v>
      </c>
      <c r="H298" s="22">
        <v>0</v>
      </c>
    </row>
    <row r="299" spans="1:8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186760</v>
      </c>
      <c r="F299" s="22">
        <v>0</v>
      </c>
      <c r="G299" s="22">
        <v>31127</v>
      </c>
      <c r="H299" s="22">
        <v>0</v>
      </c>
    </row>
    <row r="300" spans="1:8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732053</v>
      </c>
      <c r="F300" s="22">
        <v>0</v>
      </c>
      <c r="G300" s="22">
        <v>122009</v>
      </c>
      <c r="H300" s="22">
        <v>0</v>
      </c>
    </row>
    <row r="301" spans="1:8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548789</v>
      </c>
      <c r="F301" s="22">
        <v>0</v>
      </c>
      <c r="G301" s="22">
        <v>91465</v>
      </c>
      <c r="H301" s="22">
        <v>0</v>
      </c>
    </row>
    <row r="302" spans="1:8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754016</v>
      </c>
      <c r="F302" s="22">
        <v>0</v>
      </c>
      <c r="G302" s="22">
        <v>125669</v>
      </c>
      <c r="H302" s="22">
        <v>0</v>
      </c>
    </row>
    <row r="303" spans="1:8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228231</v>
      </c>
      <c r="F303" s="22">
        <v>0</v>
      </c>
      <c r="G303" s="22">
        <v>38039</v>
      </c>
      <c r="H303" s="22">
        <v>0</v>
      </c>
    </row>
    <row r="304" spans="1:8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116322</v>
      </c>
      <c r="F304" s="22">
        <v>0</v>
      </c>
      <c r="G304" s="22">
        <v>19387</v>
      </c>
      <c r="H304" s="22">
        <v>0</v>
      </c>
    </row>
    <row r="305" spans="1:8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312383</v>
      </c>
      <c r="F305" s="22">
        <v>0</v>
      </c>
      <c r="G305" s="22">
        <v>52064</v>
      </c>
      <c r="H305" s="22">
        <v>0</v>
      </c>
    </row>
    <row r="306" spans="1:8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148086</v>
      </c>
      <c r="F306" s="22">
        <v>0</v>
      </c>
      <c r="G306" s="22">
        <v>24681</v>
      </c>
      <c r="H306" s="22">
        <v>0</v>
      </c>
    </row>
    <row r="307" spans="1:8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296909</v>
      </c>
      <c r="F307" s="22">
        <v>0</v>
      </c>
      <c r="G307" s="22">
        <v>49485</v>
      </c>
      <c r="H307" s="22">
        <v>0</v>
      </c>
    </row>
    <row r="308" spans="1:8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655443</v>
      </c>
      <c r="F308" s="22">
        <v>0</v>
      </c>
      <c r="G308" s="22">
        <v>109241</v>
      </c>
      <c r="H308" s="22">
        <v>0</v>
      </c>
    </row>
    <row r="309" spans="1:8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79119</v>
      </c>
      <c r="F309" s="22">
        <v>0</v>
      </c>
      <c r="G309" s="22">
        <v>13187</v>
      </c>
      <c r="H309" s="22">
        <v>0</v>
      </c>
    </row>
    <row r="310" spans="1:8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93711</v>
      </c>
      <c r="F310" s="22">
        <v>0</v>
      </c>
      <c r="G310" s="22">
        <v>15619</v>
      </c>
      <c r="H310" s="22">
        <v>0</v>
      </c>
    </row>
    <row r="311" spans="1:8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98561</v>
      </c>
      <c r="F311" s="22">
        <v>0</v>
      </c>
      <c r="G311" s="22">
        <v>16427</v>
      </c>
      <c r="H311" s="22">
        <v>0</v>
      </c>
    </row>
    <row r="312" spans="1:8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888872</v>
      </c>
      <c r="F312" s="22">
        <v>0</v>
      </c>
      <c r="G312" s="22">
        <v>148145</v>
      </c>
      <c r="H312" s="22">
        <v>0</v>
      </c>
    </row>
    <row r="313" spans="1:8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203876</v>
      </c>
      <c r="F313" s="22">
        <v>0</v>
      </c>
      <c r="G313" s="22">
        <v>33979</v>
      </c>
      <c r="H313" s="22">
        <v>0</v>
      </c>
    </row>
    <row r="314" spans="1:8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288387</v>
      </c>
      <c r="F314" s="22">
        <v>0</v>
      </c>
      <c r="G314" s="22">
        <v>48065</v>
      </c>
      <c r="H314" s="22">
        <v>0</v>
      </c>
    </row>
    <row r="315" spans="1:8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872504</v>
      </c>
      <c r="F315" s="22">
        <v>0</v>
      </c>
      <c r="G315" s="22">
        <v>145417</v>
      </c>
      <c r="H315" s="22">
        <v>0</v>
      </c>
    </row>
    <row r="316" spans="1:8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280550</v>
      </c>
      <c r="F316" s="22">
        <v>0</v>
      </c>
      <c r="G316" s="22">
        <v>46758</v>
      </c>
      <c r="H316" s="22">
        <v>0</v>
      </c>
    </row>
    <row r="317" spans="1:8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861180</v>
      </c>
      <c r="F317" s="22">
        <v>0</v>
      </c>
      <c r="G317" s="22">
        <v>143530</v>
      </c>
      <c r="H317" s="22">
        <v>0</v>
      </c>
    </row>
    <row r="318" spans="1:8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315944</v>
      </c>
      <c r="F318" s="22">
        <v>0</v>
      </c>
      <c r="G318" s="22">
        <v>52657</v>
      </c>
      <c r="H318" s="22">
        <v>0</v>
      </c>
    </row>
    <row r="319" spans="1:8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79764</v>
      </c>
      <c r="F319" s="22">
        <v>0</v>
      </c>
      <c r="G319" s="22">
        <v>13294</v>
      </c>
      <c r="H319" s="22">
        <v>0</v>
      </c>
    </row>
    <row r="320" spans="1:8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438333</v>
      </c>
      <c r="F320" s="22">
        <v>0</v>
      </c>
      <c r="G320" s="22">
        <v>73056</v>
      </c>
      <c r="H320" s="22">
        <v>0</v>
      </c>
    </row>
    <row r="321" spans="1:8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557948</v>
      </c>
      <c r="F321" s="22">
        <v>0</v>
      </c>
      <c r="G321" s="22">
        <v>92991</v>
      </c>
      <c r="H321" s="22">
        <v>0</v>
      </c>
    </row>
    <row r="322" spans="1:8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457923</v>
      </c>
      <c r="F322" s="22">
        <v>15507</v>
      </c>
      <c r="G322" s="22">
        <v>76321</v>
      </c>
      <c r="H322" s="22">
        <v>6983</v>
      </c>
    </row>
    <row r="323" spans="1:8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617060</v>
      </c>
      <c r="F323" s="22">
        <v>0</v>
      </c>
      <c r="G323" s="22">
        <v>102843</v>
      </c>
      <c r="H323" s="22">
        <v>0</v>
      </c>
    </row>
    <row r="324" spans="1:8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869669</v>
      </c>
      <c r="F324" s="22">
        <v>0</v>
      </c>
      <c r="G324" s="22">
        <v>144945</v>
      </c>
      <c r="H324" s="22">
        <v>0</v>
      </c>
    </row>
    <row r="325" spans="1:8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379749</v>
      </c>
      <c r="F325" s="22">
        <v>0</v>
      </c>
      <c r="G325" s="22">
        <v>63292</v>
      </c>
      <c r="H325" s="22">
        <v>0</v>
      </c>
    </row>
    <row r="326" spans="1:8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563145</v>
      </c>
      <c r="F326" s="22">
        <v>0</v>
      </c>
      <c r="G326" s="22">
        <v>93858</v>
      </c>
      <c r="H326" s="22">
        <v>0</v>
      </c>
    </row>
    <row r="327" spans="1:8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158550</v>
      </c>
      <c r="F327" s="22">
        <v>0</v>
      </c>
      <c r="G327" s="22">
        <v>26425</v>
      </c>
      <c r="H327" s="22">
        <v>0</v>
      </c>
    </row>
    <row r="328" spans="1:8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261071</v>
      </c>
      <c r="F328" s="22">
        <v>0</v>
      </c>
      <c r="G328" s="22">
        <v>43512</v>
      </c>
      <c r="H328" s="22">
        <v>0</v>
      </c>
    </row>
    <row r="329" spans="1:8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519140</v>
      </c>
      <c r="F329" s="22">
        <v>0</v>
      </c>
      <c r="G329" s="22">
        <v>86523</v>
      </c>
      <c r="H329" s="22">
        <v>0</v>
      </c>
    </row>
    <row r="330" spans="1:8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358137</v>
      </c>
      <c r="F330" s="22">
        <v>0</v>
      </c>
      <c r="G330" s="22">
        <v>59690</v>
      </c>
      <c r="H330" s="22">
        <v>0</v>
      </c>
    </row>
    <row r="331" spans="1:8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352841</v>
      </c>
      <c r="F331" s="22">
        <v>0</v>
      </c>
      <c r="G331" s="22">
        <v>58807</v>
      </c>
      <c r="H331" s="22">
        <v>0</v>
      </c>
    </row>
    <row r="332" spans="1:8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91526</v>
      </c>
      <c r="F332" s="22">
        <v>0</v>
      </c>
      <c r="G332" s="22">
        <v>15254</v>
      </c>
      <c r="H332" s="22">
        <v>0</v>
      </c>
    </row>
    <row r="333" spans="1:8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608085</v>
      </c>
      <c r="F333" s="22">
        <v>7387</v>
      </c>
      <c r="G333" s="22">
        <v>101348</v>
      </c>
      <c r="H333" s="22">
        <v>7849</v>
      </c>
    </row>
    <row r="334" spans="1:8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481047</v>
      </c>
      <c r="F334" s="22">
        <v>0</v>
      </c>
      <c r="G334" s="22">
        <v>80175</v>
      </c>
      <c r="H334" s="22">
        <v>0</v>
      </c>
    </row>
    <row r="335" spans="1:8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150634</v>
      </c>
      <c r="F335" s="22">
        <v>0</v>
      </c>
      <c r="G335" s="22">
        <v>25106</v>
      </c>
      <c r="H335" s="22">
        <v>0</v>
      </c>
    </row>
    <row r="336" spans="1:8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158129</v>
      </c>
      <c r="F336" s="22">
        <v>0</v>
      </c>
      <c r="G336" s="22">
        <v>26355</v>
      </c>
      <c r="H336" s="22">
        <v>0</v>
      </c>
    </row>
    <row r="337" spans="1:8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434334</v>
      </c>
      <c r="F337" s="22">
        <v>0</v>
      </c>
      <c r="G337" s="22">
        <v>72389</v>
      </c>
      <c r="H337" s="22">
        <v>0</v>
      </c>
    </row>
    <row r="338" spans="1:8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250944</v>
      </c>
      <c r="F338" s="22">
        <v>141824</v>
      </c>
      <c r="G338" s="22">
        <v>41824</v>
      </c>
      <c r="H338" s="22">
        <v>23591</v>
      </c>
    </row>
    <row r="339" spans="1:8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464693</v>
      </c>
      <c r="F339" s="22">
        <v>0</v>
      </c>
      <c r="G339" s="22">
        <v>77449</v>
      </c>
      <c r="H339" s="22">
        <v>0</v>
      </c>
    </row>
    <row r="340" spans="1:8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364710</v>
      </c>
      <c r="F340" s="22">
        <v>0</v>
      </c>
      <c r="G340" s="22">
        <v>60785</v>
      </c>
      <c r="H340" s="22">
        <v>0</v>
      </c>
    </row>
    <row r="341" spans="1:8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684095</v>
      </c>
      <c r="F341" s="22">
        <v>500000</v>
      </c>
      <c r="G341" s="22">
        <v>114016</v>
      </c>
      <c r="H341" s="22">
        <v>168817</v>
      </c>
    </row>
    <row r="342" spans="1:8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2966424</v>
      </c>
      <c r="F342" s="22">
        <v>0</v>
      </c>
      <c r="G342" s="22">
        <v>494404</v>
      </c>
      <c r="H342" s="22">
        <v>0</v>
      </c>
    </row>
    <row r="343" spans="1:8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638333</v>
      </c>
      <c r="F343" s="22">
        <v>0</v>
      </c>
      <c r="G343" s="22">
        <v>106389</v>
      </c>
      <c r="H343" s="22">
        <v>0</v>
      </c>
    </row>
    <row r="344" spans="1:8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502925</v>
      </c>
      <c r="F344" s="22">
        <v>0</v>
      </c>
      <c r="G344" s="22">
        <v>83821</v>
      </c>
      <c r="H344" s="22">
        <v>0</v>
      </c>
    </row>
    <row r="345" spans="1:8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257423</v>
      </c>
      <c r="F345" s="22">
        <v>0</v>
      </c>
      <c r="G345" s="22">
        <v>42904</v>
      </c>
      <c r="H345" s="22">
        <v>0</v>
      </c>
    </row>
    <row r="346" spans="1:8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179165</v>
      </c>
      <c r="F346" s="22">
        <v>0</v>
      </c>
      <c r="G346" s="22">
        <v>29861</v>
      </c>
      <c r="H346" s="22">
        <v>0</v>
      </c>
    </row>
    <row r="347" spans="1:8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45989627</v>
      </c>
      <c r="F347" s="22">
        <v>0</v>
      </c>
      <c r="G347" s="22">
        <v>7664938</v>
      </c>
      <c r="H347" s="22">
        <v>0</v>
      </c>
    </row>
    <row r="348" spans="1:8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3688154</v>
      </c>
      <c r="F348" s="22">
        <v>0</v>
      </c>
      <c r="G348" s="22">
        <v>614692</v>
      </c>
      <c r="H348" s="22">
        <v>0</v>
      </c>
    </row>
    <row r="349" spans="1:8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83166945</v>
      </c>
      <c r="F349" s="22">
        <v>10401659</v>
      </c>
      <c r="G349" s="22">
        <v>13861158</v>
      </c>
      <c r="H349" s="22">
        <v>2938010</v>
      </c>
    </row>
    <row r="350" spans="1:8" x14ac:dyDescent="0.25">
      <c r="A350" s="22" t="s">
        <v>122</v>
      </c>
      <c r="B350" s="22" t="s">
        <v>823</v>
      </c>
      <c r="C350" s="22" t="s">
        <v>824</v>
      </c>
      <c r="D350" s="22" t="s">
        <v>825</v>
      </c>
      <c r="E350" s="22"/>
      <c r="F350" s="22"/>
      <c r="G350" s="22"/>
      <c r="H350" s="22"/>
    </row>
    <row r="351" spans="1:8" x14ac:dyDescent="0.25">
      <c r="A351" s="22"/>
      <c r="B351" s="22"/>
      <c r="C351" s="22"/>
      <c r="D351" s="22" t="s">
        <v>826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0FE52-8A4E-48CF-869B-258B5B21ED97}">
  <dimension ref="A1:R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837</v>
      </c>
      <c r="D1" s="20" t="s">
        <v>838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839</v>
      </c>
      <c r="F2" s="21" t="s">
        <v>840</v>
      </c>
      <c r="G2" s="21" t="s">
        <v>841</v>
      </c>
      <c r="H2" s="21" t="s">
        <v>842</v>
      </c>
      <c r="I2" s="21" t="s">
        <v>843</v>
      </c>
      <c r="J2" s="21" t="s">
        <v>844</v>
      </c>
      <c r="K2" s="21" t="s">
        <v>845</v>
      </c>
      <c r="L2" s="21" t="s">
        <v>846</v>
      </c>
      <c r="M2" s="21" t="s">
        <v>17</v>
      </c>
      <c r="N2" s="21" t="s">
        <v>847</v>
      </c>
      <c r="O2" s="21" t="s">
        <v>848</v>
      </c>
      <c r="P2" s="21" t="s">
        <v>849</v>
      </c>
      <c r="Q2" s="21" t="s">
        <v>850</v>
      </c>
      <c r="R2" s="21" t="s">
        <v>851</v>
      </c>
    </row>
    <row r="3" spans="1:18" x14ac:dyDescent="0.25">
      <c r="A3" s="21"/>
      <c r="B3" s="21"/>
      <c r="C3" s="21"/>
      <c r="D3" s="21" t="s">
        <v>88</v>
      </c>
      <c r="E3" s="21" t="s">
        <v>852</v>
      </c>
      <c r="F3" s="21" t="s">
        <v>853</v>
      </c>
      <c r="G3" s="21" t="s">
        <v>854</v>
      </c>
      <c r="H3" s="21" t="s">
        <v>855</v>
      </c>
      <c r="I3" s="21" t="s">
        <v>856</v>
      </c>
      <c r="J3" s="21" t="s">
        <v>857</v>
      </c>
      <c r="K3" s="21" t="s">
        <v>858</v>
      </c>
      <c r="L3" s="21" t="s">
        <v>859</v>
      </c>
      <c r="M3" s="21" t="s">
        <v>860</v>
      </c>
      <c r="N3" s="21" t="s">
        <v>861</v>
      </c>
      <c r="O3" s="21" t="s">
        <v>862</v>
      </c>
      <c r="P3" s="21" t="s">
        <v>863</v>
      </c>
      <c r="Q3" s="21" t="s">
        <v>864</v>
      </c>
      <c r="R3" s="21" t="s">
        <v>865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21697904</v>
      </c>
      <c r="F4" s="22">
        <v>55732448</v>
      </c>
      <c r="G4" s="22">
        <v>-23589088</v>
      </c>
      <c r="H4" s="22">
        <v>-5288794</v>
      </c>
      <c r="I4" s="22">
        <v>0</v>
      </c>
      <c r="J4" s="22">
        <v>-18914812</v>
      </c>
      <c r="K4" s="22">
        <v>-30090720</v>
      </c>
      <c r="L4" s="22">
        <v>603272</v>
      </c>
      <c r="M4" s="22">
        <v>20030878</v>
      </c>
      <c r="N4" s="22">
        <v>0</v>
      </c>
      <c r="O4" s="22">
        <v>-5151335</v>
      </c>
      <c r="P4" s="22">
        <v>0</v>
      </c>
      <c r="Q4" s="22">
        <v>0</v>
      </c>
      <c r="R4" s="22">
        <v>15029754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13069455</v>
      </c>
      <c r="F5" s="22">
        <v>-1700170</v>
      </c>
      <c r="G5" s="22">
        <v>-3202352</v>
      </c>
      <c r="H5" s="22">
        <v>1258622</v>
      </c>
      <c r="I5" s="22">
        <v>0</v>
      </c>
      <c r="J5" s="22">
        <v>-2354713</v>
      </c>
      <c r="K5" s="22">
        <v>-51522</v>
      </c>
      <c r="L5" s="22">
        <v>1166295</v>
      </c>
      <c r="M5" s="22">
        <v>5746360</v>
      </c>
      <c r="N5" s="22">
        <v>0</v>
      </c>
      <c r="O5" s="22">
        <v>-731744</v>
      </c>
      <c r="P5" s="22">
        <v>0</v>
      </c>
      <c r="Q5" s="22">
        <v>0</v>
      </c>
      <c r="R5" s="22">
        <v>13200231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27490000</v>
      </c>
      <c r="F6" s="22">
        <v>1090153000</v>
      </c>
      <c r="G6" s="22">
        <v>-806497000</v>
      </c>
      <c r="H6" s="22">
        <v>150931000</v>
      </c>
      <c r="I6" s="22">
        <v>0</v>
      </c>
      <c r="J6" s="22">
        <v>-481151000</v>
      </c>
      <c r="K6" s="22">
        <v>-183277000</v>
      </c>
      <c r="L6" s="22">
        <v>33248000</v>
      </c>
      <c r="M6" s="22">
        <v>576318000</v>
      </c>
      <c r="N6" s="22">
        <v>0</v>
      </c>
      <c r="O6" s="22">
        <v>-488016000</v>
      </c>
      <c r="P6" s="22">
        <v>0</v>
      </c>
      <c r="Q6" s="22">
        <v>136526000</v>
      </c>
      <c r="R6" s="22">
        <v>55725000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9455219</v>
      </c>
      <c r="F7" s="22">
        <v>-4495514</v>
      </c>
      <c r="G7" s="22">
        <v>-13459485</v>
      </c>
      <c r="H7" s="22">
        <v>736281</v>
      </c>
      <c r="I7" s="22">
        <v>0</v>
      </c>
      <c r="J7" s="22">
        <v>-11924704</v>
      </c>
      <c r="K7" s="22">
        <v>19772318</v>
      </c>
      <c r="L7" s="22">
        <v>293616</v>
      </c>
      <c r="M7" s="22">
        <v>7544826</v>
      </c>
      <c r="N7" s="22">
        <v>0</v>
      </c>
      <c r="O7" s="22">
        <v>-1344958</v>
      </c>
      <c r="P7" s="22">
        <v>0</v>
      </c>
      <c r="Q7" s="22">
        <v>0</v>
      </c>
      <c r="R7" s="22">
        <v>6577599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62175031</v>
      </c>
      <c r="F8" s="22">
        <v>6218352</v>
      </c>
      <c r="G8" s="22">
        <v>-7107505</v>
      </c>
      <c r="H8" s="22">
        <v>1668869</v>
      </c>
      <c r="I8" s="22">
        <v>0</v>
      </c>
      <c r="J8" s="22">
        <v>-4473719</v>
      </c>
      <c r="K8" s="22">
        <v>-5737961</v>
      </c>
      <c r="L8" s="22">
        <v>364827</v>
      </c>
      <c r="M8" s="22">
        <v>5700103</v>
      </c>
      <c r="N8" s="22">
        <v>0</v>
      </c>
      <c r="O8" s="22">
        <v>-929290</v>
      </c>
      <c r="P8" s="22">
        <v>0</v>
      </c>
      <c r="Q8" s="22">
        <v>5631909</v>
      </c>
      <c r="R8" s="22">
        <v>63510616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11367719</v>
      </c>
      <c r="F9" s="22">
        <v>33737193</v>
      </c>
      <c r="G9" s="22">
        <v>-14445102</v>
      </c>
      <c r="H9" s="22">
        <v>2666748</v>
      </c>
      <c r="I9" s="22">
        <v>0</v>
      </c>
      <c r="J9" s="22">
        <v>-15730176</v>
      </c>
      <c r="K9" s="22">
        <v>-8068011</v>
      </c>
      <c r="L9" s="22">
        <v>265900</v>
      </c>
      <c r="M9" s="22">
        <v>6370888</v>
      </c>
      <c r="N9" s="22">
        <v>0</v>
      </c>
      <c r="O9" s="22">
        <v>-1432521</v>
      </c>
      <c r="P9" s="22">
        <v>0</v>
      </c>
      <c r="Q9" s="22">
        <v>0</v>
      </c>
      <c r="R9" s="22">
        <v>14732638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13627000</v>
      </c>
      <c r="F10" s="22">
        <v>798271000</v>
      </c>
      <c r="G10" s="22">
        <v>-609956000</v>
      </c>
      <c r="H10" s="22">
        <v>86486000</v>
      </c>
      <c r="I10" s="22">
        <v>0</v>
      </c>
      <c r="J10" s="22">
        <v>-241637000</v>
      </c>
      <c r="K10" s="22">
        <v>-343327000</v>
      </c>
      <c r="L10" s="22">
        <v>20872000</v>
      </c>
      <c r="M10" s="22">
        <v>491104000</v>
      </c>
      <c r="N10" s="22">
        <v>0</v>
      </c>
      <c r="O10" s="22">
        <v>-181372000</v>
      </c>
      <c r="P10" s="22">
        <v>0</v>
      </c>
      <c r="Q10" s="22">
        <v>-3272000</v>
      </c>
      <c r="R10" s="22">
        <v>30796000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44129009</v>
      </c>
      <c r="G11" s="22">
        <v>-14103500</v>
      </c>
      <c r="H11" s="22">
        <v>3750753</v>
      </c>
      <c r="I11" s="22">
        <v>0</v>
      </c>
      <c r="J11" s="22">
        <v>-9105388</v>
      </c>
      <c r="K11" s="22">
        <v>-39748321</v>
      </c>
      <c r="L11" s="22">
        <v>1091418</v>
      </c>
      <c r="M11" s="22">
        <v>11578142</v>
      </c>
      <c r="N11" s="22">
        <v>0</v>
      </c>
      <c r="O11" s="22">
        <v>2407887</v>
      </c>
      <c r="P11" s="22">
        <v>0</v>
      </c>
      <c r="Q11" s="22">
        <v>0</v>
      </c>
      <c r="R11" s="22">
        <v>0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39572172</v>
      </c>
      <c r="F12" s="22">
        <v>33420007</v>
      </c>
      <c r="G12" s="22">
        <v>-1924681</v>
      </c>
      <c r="H12" s="22">
        <v>0</v>
      </c>
      <c r="I12" s="22">
        <v>0</v>
      </c>
      <c r="J12" s="22">
        <v>-27912372</v>
      </c>
      <c r="K12" s="22">
        <v>-4137862</v>
      </c>
      <c r="L12" s="22">
        <v>168847</v>
      </c>
      <c r="M12" s="22">
        <v>22139800</v>
      </c>
      <c r="N12" s="22">
        <v>0</v>
      </c>
      <c r="O12" s="22">
        <v>-7508920</v>
      </c>
      <c r="P12" s="22">
        <v>0</v>
      </c>
      <c r="Q12" s="22">
        <v>-10091835</v>
      </c>
      <c r="R12" s="22">
        <v>43725156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4538709</v>
      </c>
      <c r="F13" s="22">
        <v>14651263</v>
      </c>
      <c r="G13" s="22">
        <v>3457250</v>
      </c>
      <c r="H13" s="22">
        <v>0</v>
      </c>
      <c r="I13" s="22">
        <v>0</v>
      </c>
      <c r="J13" s="22">
        <v>-14605105</v>
      </c>
      <c r="K13" s="22">
        <v>-8025303</v>
      </c>
      <c r="L13" s="22">
        <v>99802</v>
      </c>
      <c r="M13" s="22">
        <v>4925648</v>
      </c>
      <c r="N13" s="22">
        <v>0</v>
      </c>
      <c r="O13" s="22">
        <v>-1888431</v>
      </c>
      <c r="P13" s="22">
        <v>0</v>
      </c>
      <c r="Q13" s="22">
        <v>0</v>
      </c>
      <c r="R13" s="22">
        <v>3153833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5775068</v>
      </c>
      <c r="F14" s="22">
        <v>59627522</v>
      </c>
      <c r="G14" s="22">
        <v>-26974273</v>
      </c>
      <c r="H14" s="22">
        <v>7560610</v>
      </c>
      <c r="I14" s="22">
        <v>0</v>
      </c>
      <c r="J14" s="22">
        <v>-10944967</v>
      </c>
      <c r="K14" s="22">
        <v>-50140899</v>
      </c>
      <c r="L14" s="22">
        <v>959112</v>
      </c>
      <c r="M14" s="22">
        <v>18396647</v>
      </c>
      <c r="N14" s="22">
        <v>0</v>
      </c>
      <c r="O14" s="22">
        <v>-2621045</v>
      </c>
      <c r="P14" s="22">
        <v>0</v>
      </c>
      <c r="Q14" s="22">
        <v>3900000</v>
      </c>
      <c r="R14" s="22">
        <v>5537775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23035000</v>
      </c>
      <c r="F15" s="22">
        <v>105317000</v>
      </c>
      <c r="G15" s="22">
        <v>-11335000</v>
      </c>
      <c r="H15" s="22">
        <v>-1060000</v>
      </c>
      <c r="I15" s="22">
        <v>0</v>
      </c>
      <c r="J15" s="22">
        <v>-105375000</v>
      </c>
      <c r="K15" s="22">
        <v>-26639000</v>
      </c>
      <c r="L15" s="22">
        <v>6216000</v>
      </c>
      <c r="M15" s="22">
        <v>42475000</v>
      </c>
      <c r="N15" s="22">
        <v>0</v>
      </c>
      <c r="O15" s="22">
        <v>-8815000</v>
      </c>
      <c r="P15" s="22">
        <v>0</v>
      </c>
      <c r="Q15" s="22">
        <v>0</v>
      </c>
      <c r="R15" s="22">
        <v>23819000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28461340</v>
      </c>
      <c r="F16" s="22">
        <v>21004586</v>
      </c>
      <c r="G16" s="22">
        <v>-12636560</v>
      </c>
      <c r="H16" s="22">
        <v>0</v>
      </c>
      <c r="I16" s="22">
        <v>0</v>
      </c>
      <c r="J16" s="22">
        <v>-24120986</v>
      </c>
      <c r="K16" s="22">
        <v>-11312186</v>
      </c>
      <c r="L16" s="22">
        <v>1231481</v>
      </c>
      <c r="M16" s="22">
        <v>18788979</v>
      </c>
      <c r="N16" s="22">
        <v>0</v>
      </c>
      <c r="O16" s="22">
        <v>-1339117</v>
      </c>
      <c r="P16" s="22">
        <v>0</v>
      </c>
      <c r="Q16" s="22">
        <v>-210000</v>
      </c>
      <c r="R16" s="22">
        <v>19867537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53174000</v>
      </c>
      <c r="F17" s="22">
        <v>-34170000</v>
      </c>
      <c r="G17" s="22">
        <v>-90526000</v>
      </c>
      <c r="H17" s="22">
        <v>165403000</v>
      </c>
      <c r="I17" s="22">
        <v>0</v>
      </c>
      <c r="J17" s="22">
        <v>-147044000</v>
      </c>
      <c r="K17" s="22">
        <v>-371000</v>
      </c>
      <c r="L17" s="22">
        <v>1477000</v>
      </c>
      <c r="M17" s="22">
        <v>66530000</v>
      </c>
      <c r="N17" s="22">
        <v>0</v>
      </c>
      <c r="O17" s="22">
        <v>-21014000</v>
      </c>
      <c r="P17" s="22">
        <v>0</v>
      </c>
      <c r="Q17" s="22">
        <v>55388000</v>
      </c>
      <c r="R17" s="22">
        <v>48847000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-168296</v>
      </c>
      <c r="F18" s="22">
        <v>68309035</v>
      </c>
      <c r="G18" s="22">
        <v>-78217414</v>
      </c>
      <c r="H18" s="22">
        <v>31978355</v>
      </c>
      <c r="I18" s="22">
        <v>0</v>
      </c>
      <c r="J18" s="22">
        <v>-51025621</v>
      </c>
      <c r="K18" s="22">
        <v>-9389278</v>
      </c>
      <c r="L18" s="22">
        <v>831907</v>
      </c>
      <c r="M18" s="22">
        <v>58576639</v>
      </c>
      <c r="N18" s="22">
        <v>0</v>
      </c>
      <c r="O18" s="22">
        <v>-16590973</v>
      </c>
      <c r="P18" s="22">
        <v>0</v>
      </c>
      <c r="Q18" s="22">
        <v>39</v>
      </c>
      <c r="R18" s="22">
        <v>4304393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5008386</v>
      </c>
      <c r="F19" s="22">
        <v>28431330</v>
      </c>
      <c r="G19" s="22">
        <v>19961777</v>
      </c>
      <c r="H19" s="22">
        <v>0</v>
      </c>
      <c r="I19" s="22">
        <v>0</v>
      </c>
      <c r="J19" s="22">
        <v>-23881609</v>
      </c>
      <c r="K19" s="22">
        <v>-27333460</v>
      </c>
      <c r="L19" s="22">
        <v>328455</v>
      </c>
      <c r="M19" s="22">
        <v>12026320</v>
      </c>
      <c r="N19" s="22">
        <v>0</v>
      </c>
      <c r="O19" s="22">
        <v>-1163752</v>
      </c>
      <c r="P19" s="22">
        <v>0</v>
      </c>
      <c r="Q19" s="22">
        <v>0</v>
      </c>
      <c r="R19" s="22">
        <v>13377447</v>
      </c>
    </row>
    <row r="20" spans="1:1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221267</v>
      </c>
      <c r="F20" s="22">
        <v>57793069</v>
      </c>
      <c r="G20" s="22">
        <v>-50119188</v>
      </c>
      <c r="H20" s="22">
        <v>2185029</v>
      </c>
      <c r="I20" s="22">
        <v>0</v>
      </c>
      <c r="J20" s="22">
        <v>-15231724</v>
      </c>
      <c r="K20" s="22">
        <v>-13025304</v>
      </c>
      <c r="L20" s="22">
        <v>767646</v>
      </c>
      <c r="M20" s="22">
        <v>21644363</v>
      </c>
      <c r="N20" s="22">
        <v>0</v>
      </c>
      <c r="O20" s="22">
        <v>-3754743</v>
      </c>
      <c r="P20" s="22">
        <v>0</v>
      </c>
      <c r="Q20" s="22">
        <v>177</v>
      </c>
      <c r="R20" s="22">
        <v>480592</v>
      </c>
    </row>
    <row r="21" spans="1:1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66426</v>
      </c>
      <c r="F21" s="22">
        <v>4215888</v>
      </c>
      <c r="G21" s="22">
        <v>-4911771</v>
      </c>
      <c r="H21" s="22">
        <v>3763568</v>
      </c>
      <c r="I21" s="22">
        <v>0</v>
      </c>
      <c r="J21" s="22">
        <v>-5191195</v>
      </c>
      <c r="K21" s="22">
        <v>0</v>
      </c>
      <c r="L21" s="22">
        <v>236146</v>
      </c>
      <c r="M21" s="22">
        <v>5109555</v>
      </c>
      <c r="N21" s="22">
        <v>0</v>
      </c>
      <c r="O21" s="22">
        <v>-3281631</v>
      </c>
      <c r="P21" s="22">
        <v>0</v>
      </c>
      <c r="Q21" s="22">
        <v>0</v>
      </c>
      <c r="R21" s="22">
        <v>6986</v>
      </c>
    </row>
    <row r="22" spans="1:18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529161</v>
      </c>
      <c r="F22" s="22">
        <v>303684</v>
      </c>
      <c r="G22" s="22">
        <v>-458983</v>
      </c>
      <c r="H22" s="22">
        <v>1360558</v>
      </c>
      <c r="I22" s="22">
        <v>0</v>
      </c>
      <c r="J22" s="22">
        <v>-4253807</v>
      </c>
      <c r="K22" s="22">
        <v>-313180</v>
      </c>
      <c r="L22" s="22">
        <v>83348</v>
      </c>
      <c r="M22" s="22">
        <v>3777035</v>
      </c>
      <c r="N22" s="22">
        <v>0</v>
      </c>
      <c r="O22" s="22">
        <v>-454008</v>
      </c>
      <c r="P22" s="22">
        <v>0</v>
      </c>
      <c r="Q22" s="22">
        <v>0</v>
      </c>
      <c r="R22" s="22">
        <v>573808</v>
      </c>
    </row>
    <row r="23" spans="1:18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1801760</v>
      </c>
      <c r="F23" s="22">
        <v>1117500</v>
      </c>
      <c r="G23" s="22">
        <v>-260840</v>
      </c>
      <c r="H23" s="22">
        <v>0</v>
      </c>
      <c r="I23" s="22">
        <v>0</v>
      </c>
      <c r="J23" s="22">
        <v>-2050358</v>
      </c>
      <c r="K23" s="22">
        <v>0</v>
      </c>
      <c r="L23" s="22">
        <v>-286</v>
      </c>
      <c r="M23" s="22">
        <v>2150173</v>
      </c>
      <c r="N23" s="22">
        <v>0</v>
      </c>
      <c r="O23" s="22">
        <v>-776215</v>
      </c>
      <c r="P23" s="22">
        <v>0</v>
      </c>
      <c r="Q23" s="22">
        <v>41273</v>
      </c>
      <c r="R23" s="22">
        <v>2023006</v>
      </c>
    </row>
    <row r="24" spans="1:18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3462923</v>
      </c>
      <c r="F24" s="22">
        <v>7362545</v>
      </c>
      <c r="G24" s="22">
        <v>-6245863</v>
      </c>
      <c r="H24" s="22">
        <v>885514</v>
      </c>
      <c r="I24" s="22">
        <v>0</v>
      </c>
      <c r="J24" s="22">
        <v>-9105805</v>
      </c>
      <c r="K24" s="22">
        <v>-718363</v>
      </c>
      <c r="L24" s="22">
        <v>834783</v>
      </c>
      <c r="M24" s="22">
        <v>8922961</v>
      </c>
      <c r="N24" s="22">
        <v>0</v>
      </c>
      <c r="O24" s="22">
        <v>-1669369</v>
      </c>
      <c r="P24" s="22">
        <v>0</v>
      </c>
      <c r="Q24" s="22">
        <v>0</v>
      </c>
      <c r="R24" s="22">
        <v>3729326</v>
      </c>
    </row>
    <row r="25" spans="1:18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-1374966</v>
      </c>
      <c r="F25" s="22">
        <v>127528750</v>
      </c>
      <c r="G25" s="22">
        <v>-72374925</v>
      </c>
      <c r="H25" s="22">
        <v>11352323</v>
      </c>
      <c r="I25" s="22">
        <v>0</v>
      </c>
      <c r="J25" s="22">
        <v>-55134768</v>
      </c>
      <c r="K25" s="22">
        <v>-60324828</v>
      </c>
      <c r="L25" s="22">
        <v>723720</v>
      </c>
      <c r="M25" s="22">
        <v>51152999</v>
      </c>
      <c r="N25" s="22">
        <v>0</v>
      </c>
      <c r="O25" s="22">
        <v>-11878097</v>
      </c>
      <c r="P25" s="22">
        <v>0</v>
      </c>
      <c r="Q25" s="22">
        <v>0</v>
      </c>
      <c r="R25" s="22">
        <v>-10329792</v>
      </c>
    </row>
    <row r="26" spans="1:18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-373130656</v>
      </c>
      <c r="F26" s="22">
        <v>358947086</v>
      </c>
      <c r="G26" s="22">
        <v>-473849582</v>
      </c>
      <c r="H26" s="22">
        <v>42168232</v>
      </c>
      <c r="I26" s="22">
        <v>0</v>
      </c>
      <c r="J26" s="22">
        <v>-35087423</v>
      </c>
      <c r="K26" s="22">
        <v>-44431178</v>
      </c>
      <c r="L26" s="22">
        <v>9829722</v>
      </c>
      <c r="M26" s="22">
        <v>88348612</v>
      </c>
      <c r="N26" s="22">
        <v>0</v>
      </c>
      <c r="O26" s="22">
        <v>-19264056</v>
      </c>
      <c r="P26" s="22">
        <v>0</v>
      </c>
      <c r="Q26" s="22">
        <v>0</v>
      </c>
      <c r="R26" s="22">
        <v>-446469243</v>
      </c>
    </row>
    <row r="27" spans="1:18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1489288</v>
      </c>
      <c r="F27" s="22">
        <v>192392</v>
      </c>
      <c r="G27" s="22">
        <v>-123321</v>
      </c>
      <c r="H27" s="22">
        <v>0</v>
      </c>
      <c r="I27" s="22">
        <v>0</v>
      </c>
      <c r="J27" s="22">
        <v>-121665</v>
      </c>
      <c r="K27" s="22">
        <v>-15000</v>
      </c>
      <c r="L27" s="22">
        <v>0</v>
      </c>
      <c r="M27" s="22">
        <v>266250</v>
      </c>
      <c r="N27" s="22">
        <v>0</v>
      </c>
      <c r="O27" s="22">
        <v>0</v>
      </c>
      <c r="P27" s="22">
        <v>0</v>
      </c>
      <c r="Q27" s="22">
        <v>0</v>
      </c>
      <c r="R27" s="22">
        <v>1687944</v>
      </c>
    </row>
    <row r="28" spans="1:18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601527</v>
      </c>
      <c r="F28" s="22">
        <v>417703</v>
      </c>
      <c r="G28" s="22">
        <v>-1745276</v>
      </c>
      <c r="H28" s="22">
        <v>0</v>
      </c>
      <c r="I28" s="22">
        <v>0</v>
      </c>
      <c r="J28" s="22">
        <v>-4630955</v>
      </c>
      <c r="K28" s="22">
        <v>0</v>
      </c>
      <c r="L28" s="22">
        <v>440406</v>
      </c>
      <c r="M28" s="22">
        <v>6305920</v>
      </c>
      <c r="N28" s="22">
        <v>0</v>
      </c>
      <c r="O28" s="22">
        <v>0</v>
      </c>
      <c r="P28" s="22">
        <v>0</v>
      </c>
      <c r="Q28" s="22">
        <v>0</v>
      </c>
      <c r="R28" s="22">
        <v>1389325</v>
      </c>
    </row>
    <row r="29" spans="1:18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817783</v>
      </c>
      <c r="F29" s="22">
        <v>4817774</v>
      </c>
      <c r="G29" s="22">
        <v>-2077668</v>
      </c>
      <c r="H29" s="22">
        <v>107878</v>
      </c>
      <c r="I29" s="22">
        <v>0</v>
      </c>
      <c r="J29" s="22">
        <v>-6363333</v>
      </c>
      <c r="K29" s="22">
        <v>-32416</v>
      </c>
      <c r="L29" s="22">
        <v>332270</v>
      </c>
      <c r="M29" s="22">
        <v>2795737</v>
      </c>
      <c r="N29" s="22">
        <v>0</v>
      </c>
      <c r="O29" s="22">
        <v>0</v>
      </c>
      <c r="P29" s="22">
        <v>0</v>
      </c>
      <c r="Q29" s="22">
        <v>0</v>
      </c>
      <c r="R29" s="22">
        <v>398025</v>
      </c>
    </row>
    <row r="30" spans="1:18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947279</v>
      </c>
      <c r="F30" s="22">
        <v>2250590</v>
      </c>
      <c r="G30" s="22">
        <v>-3074470</v>
      </c>
      <c r="H30" s="22">
        <v>222171</v>
      </c>
      <c r="I30" s="22">
        <v>0</v>
      </c>
      <c r="J30" s="22">
        <v>-2761069</v>
      </c>
      <c r="K30" s="22">
        <v>0</v>
      </c>
      <c r="L30" s="22">
        <v>557568</v>
      </c>
      <c r="M30" s="22">
        <v>2713962</v>
      </c>
      <c r="N30" s="22">
        <v>0</v>
      </c>
      <c r="O30" s="22">
        <v>0</v>
      </c>
      <c r="P30" s="22">
        <v>0</v>
      </c>
      <c r="Q30" s="22">
        <v>0</v>
      </c>
      <c r="R30" s="22">
        <v>856031</v>
      </c>
    </row>
    <row r="31" spans="1:18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9200973</v>
      </c>
      <c r="F31" s="22">
        <v>2122195</v>
      </c>
      <c r="G31" s="22">
        <v>-8013384</v>
      </c>
      <c r="H31" s="22">
        <v>3870935</v>
      </c>
      <c r="I31" s="22">
        <v>0</v>
      </c>
      <c r="J31" s="22">
        <v>-4738711</v>
      </c>
      <c r="K31" s="22">
        <v>0</v>
      </c>
      <c r="L31" s="22">
        <v>953105</v>
      </c>
      <c r="M31" s="22">
        <v>7559645</v>
      </c>
      <c r="N31" s="22">
        <v>0</v>
      </c>
      <c r="O31" s="22">
        <v>-675333</v>
      </c>
      <c r="P31" s="22">
        <v>0</v>
      </c>
      <c r="Q31" s="22">
        <v>0</v>
      </c>
      <c r="R31" s="22">
        <v>10279425</v>
      </c>
    </row>
    <row r="32" spans="1:18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2241311</v>
      </c>
      <c r="F32" s="22">
        <v>1985330</v>
      </c>
      <c r="G32" s="22">
        <v>0</v>
      </c>
      <c r="H32" s="22">
        <v>-1282706</v>
      </c>
      <c r="I32" s="22">
        <v>0</v>
      </c>
      <c r="J32" s="22">
        <v>-1314434</v>
      </c>
      <c r="K32" s="22">
        <v>-605974</v>
      </c>
      <c r="L32" s="22">
        <v>0</v>
      </c>
      <c r="M32" s="22">
        <v>1849833</v>
      </c>
      <c r="N32" s="22">
        <v>0</v>
      </c>
      <c r="O32" s="22">
        <v>-612987</v>
      </c>
      <c r="P32" s="22">
        <v>0</v>
      </c>
      <c r="Q32" s="22">
        <v>517013</v>
      </c>
      <c r="R32" s="22">
        <v>2777386</v>
      </c>
    </row>
    <row r="33" spans="1:18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3334019</v>
      </c>
      <c r="F33" s="22">
        <v>-291274</v>
      </c>
      <c r="G33" s="22">
        <v>-948744</v>
      </c>
      <c r="H33" s="22">
        <v>1578</v>
      </c>
      <c r="I33" s="22">
        <v>0</v>
      </c>
      <c r="J33" s="22">
        <v>-1206323</v>
      </c>
      <c r="K33" s="22">
        <v>-7000</v>
      </c>
      <c r="L33" s="22">
        <v>193682</v>
      </c>
      <c r="M33" s="22">
        <v>2621667</v>
      </c>
      <c r="N33" s="22">
        <v>0</v>
      </c>
      <c r="O33" s="22">
        <v>0</v>
      </c>
      <c r="P33" s="22">
        <v>0</v>
      </c>
      <c r="Q33" s="22">
        <v>0</v>
      </c>
      <c r="R33" s="22">
        <v>3697605</v>
      </c>
    </row>
    <row r="34" spans="1:18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21020227</v>
      </c>
      <c r="F34" s="22">
        <v>27808958</v>
      </c>
      <c r="G34" s="22">
        <v>-9462181</v>
      </c>
      <c r="H34" s="22">
        <v>-4083723</v>
      </c>
      <c r="I34" s="22">
        <v>0</v>
      </c>
      <c r="J34" s="22">
        <v>-30322075</v>
      </c>
      <c r="K34" s="22">
        <v>-2017812</v>
      </c>
      <c r="L34" s="22">
        <v>1613989</v>
      </c>
      <c r="M34" s="22">
        <v>13816954</v>
      </c>
      <c r="N34" s="22">
        <v>0</v>
      </c>
      <c r="O34" s="22">
        <v>-196710</v>
      </c>
      <c r="P34" s="22">
        <v>0</v>
      </c>
      <c r="Q34" s="22">
        <v>0</v>
      </c>
      <c r="R34" s="22">
        <v>18177627</v>
      </c>
    </row>
    <row r="35" spans="1:18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5166309</v>
      </c>
      <c r="F35" s="22">
        <v>4626019</v>
      </c>
      <c r="G35" s="22">
        <v>-10423961</v>
      </c>
      <c r="H35" s="22">
        <v>1518906</v>
      </c>
      <c r="I35" s="22">
        <v>0</v>
      </c>
      <c r="J35" s="22">
        <v>-4281319</v>
      </c>
      <c r="K35" s="22">
        <v>0</v>
      </c>
      <c r="L35" s="22">
        <v>960032</v>
      </c>
      <c r="M35" s="22">
        <v>6811133</v>
      </c>
      <c r="N35" s="22">
        <v>0</v>
      </c>
      <c r="O35" s="22">
        <v>-347852</v>
      </c>
      <c r="P35" s="22">
        <v>0</v>
      </c>
      <c r="Q35" s="22">
        <v>0</v>
      </c>
      <c r="R35" s="22">
        <v>4029267</v>
      </c>
    </row>
    <row r="36" spans="1:18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570081</v>
      </c>
      <c r="F36" s="22">
        <v>5748230</v>
      </c>
      <c r="G36" s="22">
        <v>-3438257</v>
      </c>
      <c r="H36" s="22">
        <v>979975</v>
      </c>
      <c r="I36" s="22">
        <v>0</v>
      </c>
      <c r="J36" s="22">
        <v>-6375148</v>
      </c>
      <c r="K36" s="22">
        <v>-576408</v>
      </c>
      <c r="L36" s="22">
        <v>176918</v>
      </c>
      <c r="M36" s="22">
        <v>4597978</v>
      </c>
      <c r="N36" s="22">
        <v>0</v>
      </c>
      <c r="O36" s="22">
        <v>-720645</v>
      </c>
      <c r="P36" s="22">
        <v>0</v>
      </c>
      <c r="Q36" s="22">
        <v>0</v>
      </c>
      <c r="R36" s="22">
        <v>962724</v>
      </c>
    </row>
    <row r="37" spans="1:18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8513991</v>
      </c>
      <c r="F37" s="22">
        <v>-339483</v>
      </c>
      <c r="G37" s="22">
        <v>0</v>
      </c>
      <c r="H37" s="22">
        <v>-24298</v>
      </c>
      <c r="I37" s="22">
        <v>0</v>
      </c>
      <c r="J37" s="22">
        <v>-2269171</v>
      </c>
      <c r="K37" s="22">
        <v>0</v>
      </c>
      <c r="L37" s="22">
        <v>644704</v>
      </c>
      <c r="M37" s="22">
        <v>2395602</v>
      </c>
      <c r="N37" s="22">
        <v>0</v>
      </c>
      <c r="O37" s="22">
        <v>0</v>
      </c>
      <c r="P37" s="22">
        <v>0</v>
      </c>
      <c r="Q37" s="22">
        <v>0</v>
      </c>
      <c r="R37" s="22">
        <v>8921345</v>
      </c>
    </row>
    <row r="38" spans="1:18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1922914</v>
      </c>
      <c r="F38" s="22">
        <v>8070933</v>
      </c>
      <c r="G38" s="22">
        <v>-11446647</v>
      </c>
      <c r="H38" s="22">
        <v>0</v>
      </c>
      <c r="I38" s="22">
        <v>0</v>
      </c>
      <c r="J38" s="22">
        <v>0</v>
      </c>
      <c r="K38" s="22">
        <v>0</v>
      </c>
      <c r="L38" s="22">
        <v>139135</v>
      </c>
      <c r="M38" s="22">
        <v>3236579</v>
      </c>
      <c r="N38" s="22">
        <v>0</v>
      </c>
      <c r="O38" s="22">
        <v>0</v>
      </c>
      <c r="P38" s="22">
        <v>0</v>
      </c>
      <c r="Q38" s="22">
        <v>0</v>
      </c>
      <c r="R38" s="22">
        <v>1922914</v>
      </c>
    </row>
    <row r="39" spans="1:18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61926</v>
      </c>
      <c r="F39" s="22">
        <v>10294877</v>
      </c>
      <c r="G39" s="22">
        <v>-16486033</v>
      </c>
      <c r="H39" s="22">
        <v>2025000</v>
      </c>
      <c r="I39" s="22">
        <v>0</v>
      </c>
      <c r="J39" s="22">
        <v>-11315815</v>
      </c>
      <c r="K39" s="22">
        <v>-1787018</v>
      </c>
      <c r="L39" s="22">
        <v>1318426</v>
      </c>
      <c r="M39" s="22">
        <v>18764352</v>
      </c>
      <c r="N39" s="22">
        <v>0</v>
      </c>
      <c r="O39" s="22">
        <v>0</v>
      </c>
      <c r="P39" s="22">
        <v>0</v>
      </c>
      <c r="Q39" s="22">
        <v>0</v>
      </c>
      <c r="R39" s="22">
        <v>2875715</v>
      </c>
    </row>
    <row r="40" spans="1:18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25591735</v>
      </c>
      <c r="F40" s="22">
        <v>11992006</v>
      </c>
      <c r="G40" s="22">
        <v>-27039776</v>
      </c>
      <c r="H40" s="22">
        <v>0</v>
      </c>
      <c r="I40" s="22">
        <v>0</v>
      </c>
      <c r="J40" s="22">
        <v>-7532938</v>
      </c>
      <c r="K40" s="22">
        <v>0</v>
      </c>
      <c r="L40" s="22">
        <v>1727343</v>
      </c>
      <c r="M40" s="22">
        <v>5288181</v>
      </c>
      <c r="N40" s="22">
        <v>0</v>
      </c>
      <c r="O40" s="22">
        <v>-653098</v>
      </c>
      <c r="P40" s="22">
        <v>0</v>
      </c>
      <c r="Q40" s="22">
        <v>653098</v>
      </c>
      <c r="R40" s="22">
        <v>10026551</v>
      </c>
    </row>
    <row r="41" spans="1:18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1137072</v>
      </c>
      <c r="F41" s="22">
        <v>1441246</v>
      </c>
      <c r="G41" s="22">
        <v>-1311008</v>
      </c>
      <c r="H41" s="22">
        <v>266619</v>
      </c>
      <c r="I41" s="22">
        <v>0</v>
      </c>
      <c r="J41" s="22">
        <v>-1301548</v>
      </c>
      <c r="K41" s="22">
        <v>0</v>
      </c>
      <c r="L41" s="22">
        <v>192060</v>
      </c>
      <c r="M41" s="22">
        <v>1000810</v>
      </c>
      <c r="N41" s="22">
        <v>0</v>
      </c>
      <c r="O41" s="22">
        <v>0</v>
      </c>
      <c r="P41" s="22">
        <v>0</v>
      </c>
      <c r="Q41" s="22">
        <v>0</v>
      </c>
      <c r="R41" s="22">
        <v>1425251</v>
      </c>
    </row>
    <row r="42" spans="1:18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11193990</v>
      </c>
      <c r="F42" s="22">
        <v>3807129</v>
      </c>
      <c r="G42" s="22">
        <v>-3977586</v>
      </c>
      <c r="H42" s="22">
        <v>170113</v>
      </c>
      <c r="I42" s="22">
        <v>0</v>
      </c>
      <c r="J42" s="22">
        <v>-2598013</v>
      </c>
      <c r="K42" s="22">
        <v>0</v>
      </c>
      <c r="L42" s="22">
        <v>131816</v>
      </c>
      <c r="M42" s="22">
        <v>3939597</v>
      </c>
      <c r="N42" s="22">
        <v>0</v>
      </c>
      <c r="O42" s="22">
        <v>-18619</v>
      </c>
      <c r="P42" s="22">
        <v>0</v>
      </c>
      <c r="Q42" s="22">
        <v>0</v>
      </c>
      <c r="R42" s="22">
        <v>12648427</v>
      </c>
    </row>
    <row r="43" spans="1:18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-389466</v>
      </c>
      <c r="F43" s="22">
        <v>5343103</v>
      </c>
      <c r="G43" s="22">
        <v>-4183510</v>
      </c>
      <c r="H43" s="22">
        <v>2252868</v>
      </c>
      <c r="I43" s="22">
        <v>0</v>
      </c>
      <c r="J43" s="22">
        <v>-12850106</v>
      </c>
      <c r="K43" s="22">
        <v>-2302530</v>
      </c>
      <c r="L43" s="22">
        <v>2703670</v>
      </c>
      <c r="M43" s="22">
        <v>13971563</v>
      </c>
      <c r="N43" s="22">
        <v>0</v>
      </c>
      <c r="O43" s="22">
        <v>-3905280</v>
      </c>
      <c r="P43" s="22">
        <v>0</v>
      </c>
      <c r="Q43" s="22">
        <v>0</v>
      </c>
      <c r="R43" s="22">
        <v>640312</v>
      </c>
    </row>
    <row r="44" spans="1:18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2261515</v>
      </c>
      <c r="F44" s="22">
        <v>1285410</v>
      </c>
      <c r="G44" s="22">
        <v>-396773</v>
      </c>
      <c r="H44" s="22">
        <v>232538</v>
      </c>
      <c r="I44" s="22">
        <v>0</v>
      </c>
      <c r="J44" s="22">
        <v>-3154288</v>
      </c>
      <c r="K44" s="22">
        <v>0</v>
      </c>
      <c r="L44" s="22">
        <v>80522</v>
      </c>
      <c r="M44" s="22">
        <v>2000558</v>
      </c>
      <c r="N44" s="22">
        <v>0</v>
      </c>
      <c r="O44" s="22">
        <v>-10847</v>
      </c>
      <c r="P44" s="22">
        <v>0</v>
      </c>
      <c r="Q44" s="22">
        <v>0</v>
      </c>
      <c r="R44" s="22">
        <v>2298635</v>
      </c>
    </row>
    <row r="45" spans="1:18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475464</v>
      </c>
      <c r="F45" s="22">
        <v>32860574</v>
      </c>
      <c r="G45" s="22">
        <v>-35130372</v>
      </c>
      <c r="H45" s="22">
        <v>5485543</v>
      </c>
      <c r="I45" s="22">
        <v>0</v>
      </c>
      <c r="J45" s="22">
        <v>-8821680</v>
      </c>
      <c r="K45" s="22">
        <v>-10270188</v>
      </c>
      <c r="L45" s="22">
        <v>904685</v>
      </c>
      <c r="M45" s="22">
        <v>19749445</v>
      </c>
      <c r="N45" s="22">
        <v>0</v>
      </c>
      <c r="O45" s="22">
        <v>-3222293</v>
      </c>
      <c r="P45" s="22">
        <v>0</v>
      </c>
      <c r="Q45" s="22">
        <v>-1510759</v>
      </c>
      <c r="R45" s="22">
        <v>520419</v>
      </c>
    </row>
    <row r="46" spans="1:18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6175903</v>
      </c>
      <c r="F46" s="22">
        <v>42317621</v>
      </c>
      <c r="G46" s="22">
        <v>-33859713</v>
      </c>
      <c r="H46" s="22">
        <v>0</v>
      </c>
      <c r="I46" s="22">
        <v>0</v>
      </c>
      <c r="J46" s="22">
        <v>-29184958</v>
      </c>
      <c r="K46" s="22">
        <v>0</v>
      </c>
      <c r="L46" s="22">
        <v>1164842</v>
      </c>
      <c r="M46" s="22">
        <v>18143892</v>
      </c>
      <c r="N46" s="22">
        <v>0</v>
      </c>
      <c r="O46" s="22">
        <v>-29570</v>
      </c>
      <c r="P46" s="22">
        <v>0</v>
      </c>
      <c r="Q46" s="22">
        <v>604215</v>
      </c>
      <c r="R46" s="22">
        <v>5332232</v>
      </c>
    </row>
    <row r="47" spans="1:18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6251262</v>
      </c>
      <c r="F47" s="22">
        <v>6844607</v>
      </c>
      <c r="G47" s="22">
        <v>1850944</v>
      </c>
      <c r="H47" s="22">
        <v>0</v>
      </c>
      <c r="I47" s="22">
        <v>0</v>
      </c>
      <c r="J47" s="22">
        <v>-12384630</v>
      </c>
      <c r="K47" s="22">
        <v>0</v>
      </c>
      <c r="L47" s="22">
        <v>1019488</v>
      </c>
      <c r="M47" s="22">
        <v>4752422</v>
      </c>
      <c r="N47" s="22">
        <v>0</v>
      </c>
      <c r="O47" s="22">
        <v>-1857326</v>
      </c>
      <c r="P47" s="22">
        <v>0</v>
      </c>
      <c r="Q47" s="22">
        <v>0</v>
      </c>
      <c r="R47" s="22">
        <v>6476767</v>
      </c>
    </row>
    <row r="48" spans="1:18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3219400</v>
      </c>
      <c r="F48" s="22">
        <v>32661052</v>
      </c>
      <c r="G48" s="22">
        <v>-26454240</v>
      </c>
      <c r="H48" s="22">
        <v>0</v>
      </c>
      <c r="I48" s="22">
        <v>0</v>
      </c>
      <c r="J48" s="22">
        <v>-13441651</v>
      </c>
      <c r="K48" s="22">
        <v>0</v>
      </c>
      <c r="L48" s="22">
        <v>445475</v>
      </c>
      <c r="M48" s="22">
        <v>11600138</v>
      </c>
      <c r="N48" s="22">
        <v>0</v>
      </c>
      <c r="O48" s="22">
        <v>-6110612</v>
      </c>
      <c r="P48" s="22">
        <v>0</v>
      </c>
      <c r="Q48" s="22">
        <v>0</v>
      </c>
      <c r="R48" s="22">
        <v>1919562</v>
      </c>
    </row>
    <row r="49" spans="1:18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3388781</v>
      </c>
      <c r="F49" s="22">
        <v>-1967349</v>
      </c>
      <c r="G49" s="22">
        <v>0</v>
      </c>
      <c r="H49" s="22">
        <v>891960</v>
      </c>
      <c r="I49" s="22">
        <v>0</v>
      </c>
      <c r="J49" s="22">
        <v>-4057652</v>
      </c>
      <c r="K49" s="22">
        <v>-146100</v>
      </c>
      <c r="L49" s="22">
        <v>159988</v>
      </c>
      <c r="M49" s="22">
        <v>5063703</v>
      </c>
      <c r="N49" s="22">
        <v>0</v>
      </c>
      <c r="O49" s="22">
        <v>-458186</v>
      </c>
      <c r="P49" s="22">
        <v>0</v>
      </c>
      <c r="Q49" s="22">
        <v>0</v>
      </c>
      <c r="R49" s="22">
        <v>2875145</v>
      </c>
    </row>
    <row r="50" spans="1:18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7187978</v>
      </c>
      <c r="F50" s="22">
        <v>-2329797</v>
      </c>
      <c r="G50" s="22">
        <v>245551</v>
      </c>
      <c r="H50" s="22">
        <v>0</v>
      </c>
      <c r="I50" s="22">
        <v>0</v>
      </c>
      <c r="J50" s="22">
        <v>-16756991</v>
      </c>
      <c r="K50" s="22">
        <v>-2944568</v>
      </c>
      <c r="L50" s="22">
        <v>256580</v>
      </c>
      <c r="M50" s="22">
        <v>22043770</v>
      </c>
      <c r="N50" s="22">
        <v>0</v>
      </c>
      <c r="O50" s="22">
        <v>0</v>
      </c>
      <c r="P50" s="22">
        <v>0</v>
      </c>
      <c r="Q50" s="22">
        <v>0</v>
      </c>
      <c r="R50" s="22">
        <v>7702523</v>
      </c>
    </row>
    <row r="51" spans="1:18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6743088</v>
      </c>
      <c r="G51" s="22">
        <v>-2404980</v>
      </c>
      <c r="H51" s="22">
        <v>0</v>
      </c>
      <c r="I51" s="22">
        <v>0</v>
      </c>
      <c r="J51" s="22">
        <v>-7314396</v>
      </c>
      <c r="K51" s="22">
        <v>-9554</v>
      </c>
      <c r="L51" s="22">
        <v>620108</v>
      </c>
      <c r="M51" s="22">
        <v>2365734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</row>
    <row r="52" spans="1:18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-2463673</v>
      </c>
      <c r="F52" s="22">
        <v>31437694</v>
      </c>
      <c r="G52" s="22">
        <v>-10238383</v>
      </c>
      <c r="H52" s="22">
        <v>4196375</v>
      </c>
      <c r="I52" s="22">
        <v>0</v>
      </c>
      <c r="J52" s="22">
        <v>-25790892</v>
      </c>
      <c r="K52" s="22">
        <v>-12289885</v>
      </c>
      <c r="L52" s="22">
        <v>140493</v>
      </c>
      <c r="M52" s="22">
        <v>13046262</v>
      </c>
      <c r="N52" s="22">
        <v>0</v>
      </c>
      <c r="O52" s="22">
        <v>-881878</v>
      </c>
      <c r="P52" s="22">
        <v>0</v>
      </c>
      <c r="Q52" s="22">
        <v>671508</v>
      </c>
      <c r="R52" s="22">
        <v>-2172379</v>
      </c>
    </row>
    <row r="53" spans="1:18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3461149</v>
      </c>
      <c r="F53" s="22">
        <v>2050978</v>
      </c>
      <c r="G53" s="22">
        <v>-2661033</v>
      </c>
      <c r="H53" s="22">
        <v>0</v>
      </c>
      <c r="I53" s="22">
        <v>0</v>
      </c>
      <c r="J53" s="22">
        <v>-5098253</v>
      </c>
      <c r="K53" s="22">
        <v>0</v>
      </c>
      <c r="L53" s="22">
        <v>11488</v>
      </c>
      <c r="M53" s="22">
        <v>6577952</v>
      </c>
      <c r="N53" s="22">
        <v>0</v>
      </c>
      <c r="O53" s="22">
        <v>-74532</v>
      </c>
      <c r="P53" s="22">
        <v>0</v>
      </c>
      <c r="Q53" s="22">
        <v>0</v>
      </c>
      <c r="R53" s="22">
        <v>4267749</v>
      </c>
    </row>
    <row r="54" spans="1:18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2760286</v>
      </c>
      <c r="F54" s="22">
        <v>6998666</v>
      </c>
      <c r="G54" s="22">
        <v>-8831442</v>
      </c>
      <c r="H54" s="22">
        <v>593020</v>
      </c>
      <c r="I54" s="22">
        <v>0</v>
      </c>
      <c r="J54" s="22">
        <v>-5908531</v>
      </c>
      <c r="K54" s="22">
        <v>0</v>
      </c>
      <c r="L54" s="22">
        <v>819129</v>
      </c>
      <c r="M54" s="22">
        <v>7077279</v>
      </c>
      <c r="N54" s="22">
        <v>0</v>
      </c>
      <c r="O54" s="22">
        <v>-680563</v>
      </c>
      <c r="P54" s="22">
        <v>0</v>
      </c>
      <c r="Q54" s="22">
        <v>190000</v>
      </c>
      <c r="R54" s="22">
        <v>3017844</v>
      </c>
    </row>
    <row r="55" spans="1:18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4746696</v>
      </c>
      <c r="F55" s="22">
        <v>4985004</v>
      </c>
      <c r="G55" s="22">
        <v>-2241640</v>
      </c>
      <c r="H55" s="22">
        <v>2212829</v>
      </c>
      <c r="I55" s="22">
        <v>0</v>
      </c>
      <c r="J55" s="22">
        <v>-3593117</v>
      </c>
      <c r="K55" s="22">
        <v>-1602610</v>
      </c>
      <c r="L55" s="22">
        <v>678509</v>
      </c>
      <c r="M55" s="22">
        <v>1346865</v>
      </c>
      <c r="N55" s="22">
        <v>0</v>
      </c>
      <c r="O55" s="22">
        <v>0</v>
      </c>
      <c r="P55" s="22">
        <v>0</v>
      </c>
      <c r="Q55" s="22">
        <v>488534</v>
      </c>
      <c r="R55" s="22">
        <v>6532535</v>
      </c>
    </row>
    <row r="56" spans="1:18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-3</v>
      </c>
      <c r="F56" s="22">
        <v>3147202</v>
      </c>
      <c r="G56" s="22">
        <v>-10183251</v>
      </c>
      <c r="H56" s="22">
        <v>2083143</v>
      </c>
      <c r="I56" s="22">
        <v>0</v>
      </c>
      <c r="J56" s="22">
        <v>-8324059</v>
      </c>
      <c r="K56" s="22">
        <v>0</v>
      </c>
      <c r="L56" s="22">
        <v>654184</v>
      </c>
      <c r="M56" s="22">
        <v>13017480</v>
      </c>
      <c r="N56" s="22">
        <v>0</v>
      </c>
      <c r="O56" s="22">
        <v>0</v>
      </c>
      <c r="P56" s="22">
        <v>0</v>
      </c>
      <c r="Q56" s="22">
        <v>121919</v>
      </c>
      <c r="R56" s="22">
        <v>516615</v>
      </c>
    </row>
    <row r="57" spans="1:18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1932102</v>
      </c>
      <c r="F57" s="22">
        <v>30298111</v>
      </c>
      <c r="G57" s="22">
        <v>-35889223</v>
      </c>
      <c r="H57" s="22">
        <v>15415334</v>
      </c>
      <c r="I57" s="22">
        <v>0</v>
      </c>
      <c r="J57" s="22">
        <v>-12383431</v>
      </c>
      <c r="K57" s="22">
        <v>-13407</v>
      </c>
      <c r="L57" s="22">
        <v>498716</v>
      </c>
      <c r="M57" s="22">
        <v>5744761</v>
      </c>
      <c r="N57" s="22">
        <v>0</v>
      </c>
      <c r="O57" s="22">
        <v>-3777393</v>
      </c>
      <c r="P57" s="22">
        <v>0</v>
      </c>
      <c r="Q57" s="22">
        <v>0</v>
      </c>
      <c r="R57" s="22">
        <v>1825570</v>
      </c>
    </row>
    <row r="58" spans="1:18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45036</v>
      </c>
      <c r="F58" s="22">
        <v>6827205</v>
      </c>
      <c r="G58" s="22">
        <v>-2523500</v>
      </c>
      <c r="H58" s="22">
        <v>0</v>
      </c>
      <c r="I58" s="22">
        <v>0</v>
      </c>
      <c r="J58" s="22">
        <v>-5811116</v>
      </c>
      <c r="K58" s="22">
        <v>0</v>
      </c>
      <c r="L58" s="22">
        <v>0</v>
      </c>
      <c r="M58" s="22">
        <v>2841844</v>
      </c>
      <c r="N58" s="22">
        <v>0</v>
      </c>
      <c r="O58" s="22">
        <v>-559456</v>
      </c>
      <c r="P58" s="22">
        <v>0</v>
      </c>
      <c r="Q58" s="22">
        <v>0</v>
      </c>
      <c r="R58" s="22">
        <v>820013</v>
      </c>
    </row>
    <row r="59" spans="1:18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16129712</v>
      </c>
      <c r="F59" s="22">
        <v>16901435</v>
      </c>
      <c r="G59" s="22">
        <v>-17640221</v>
      </c>
      <c r="H59" s="22">
        <v>0</v>
      </c>
      <c r="I59" s="22">
        <v>0</v>
      </c>
      <c r="J59" s="22">
        <v>-6579899</v>
      </c>
      <c r="K59" s="22">
        <v>0</v>
      </c>
      <c r="L59" s="22">
        <v>811653</v>
      </c>
      <c r="M59" s="22">
        <v>7069965</v>
      </c>
      <c r="N59" s="22">
        <v>0</v>
      </c>
      <c r="O59" s="22">
        <v>-909309</v>
      </c>
      <c r="P59" s="22">
        <v>0</v>
      </c>
      <c r="Q59" s="22">
        <v>0</v>
      </c>
      <c r="R59" s="22">
        <v>15783336</v>
      </c>
    </row>
    <row r="60" spans="1:18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12840604</v>
      </c>
      <c r="F60" s="22">
        <v>12400717</v>
      </c>
      <c r="G60" s="22">
        <v>-4660000</v>
      </c>
      <c r="H60" s="22">
        <v>0</v>
      </c>
      <c r="I60" s="22">
        <v>0</v>
      </c>
      <c r="J60" s="22">
        <v>-8745574</v>
      </c>
      <c r="K60" s="22">
        <v>0</v>
      </c>
      <c r="L60" s="22">
        <v>1686663</v>
      </c>
      <c r="M60" s="22">
        <v>13856508</v>
      </c>
      <c r="N60" s="22">
        <v>0</v>
      </c>
      <c r="O60" s="22">
        <v>-496052</v>
      </c>
      <c r="P60" s="22">
        <v>0</v>
      </c>
      <c r="Q60" s="22">
        <v>0</v>
      </c>
      <c r="R60" s="22">
        <v>26882866</v>
      </c>
    </row>
    <row r="61" spans="1:18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0</v>
      </c>
      <c r="F61" s="22">
        <v>4364244</v>
      </c>
      <c r="G61" s="22">
        <v>-3804767</v>
      </c>
      <c r="H61" s="22">
        <v>0</v>
      </c>
      <c r="I61" s="22">
        <v>0</v>
      </c>
      <c r="J61" s="22">
        <v>-2649400</v>
      </c>
      <c r="K61" s="22">
        <v>0</v>
      </c>
      <c r="L61" s="22">
        <v>313226</v>
      </c>
      <c r="M61" s="22">
        <v>1776697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</row>
    <row r="62" spans="1:18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2803533</v>
      </c>
      <c r="F62" s="22">
        <v>56267914</v>
      </c>
      <c r="G62" s="22">
        <v>0</v>
      </c>
      <c r="H62" s="22">
        <v>-12859397</v>
      </c>
      <c r="I62" s="22">
        <v>0</v>
      </c>
      <c r="J62" s="22">
        <v>-24031349</v>
      </c>
      <c r="K62" s="22">
        <v>-33702011</v>
      </c>
      <c r="L62" s="22">
        <v>1186624</v>
      </c>
      <c r="M62" s="22">
        <v>13912138</v>
      </c>
      <c r="N62" s="22">
        <v>0</v>
      </c>
      <c r="O62" s="22">
        <v>-772522</v>
      </c>
      <c r="P62" s="22">
        <v>0</v>
      </c>
      <c r="Q62" s="22">
        <v>0</v>
      </c>
      <c r="R62" s="22">
        <v>2804930</v>
      </c>
    </row>
    <row r="63" spans="1:18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1703095</v>
      </c>
      <c r="F63" s="22">
        <v>967429</v>
      </c>
      <c r="G63" s="22">
        <v>-533014</v>
      </c>
      <c r="H63" s="22">
        <v>0</v>
      </c>
      <c r="I63" s="22">
        <v>0</v>
      </c>
      <c r="J63" s="22">
        <v>-976929</v>
      </c>
      <c r="K63" s="22">
        <v>-132369</v>
      </c>
      <c r="L63" s="22">
        <v>133563</v>
      </c>
      <c r="M63" s="22">
        <v>538160</v>
      </c>
      <c r="N63" s="22">
        <v>0</v>
      </c>
      <c r="O63" s="22">
        <v>0</v>
      </c>
      <c r="P63" s="22">
        <v>0</v>
      </c>
      <c r="Q63" s="22">
        <v>0</v>
      </c>
      <c r="R63" s="22">
        <v>1699935</v>
      </c>
    </row>
    <row r="64" spans="1:18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886913</v>
      </c>
      <c r="F64" s="22">
        <v>3881182</v>
      </c>
      <c r="G64" s="22">
        <v>-1285186</v>
      </c>
      <c r="H64" s="22">
        <v>-236187</v>
      </c>
      <c r="I64" s="22">
        <v>0</v>
      </c>
      <c r="J64" s="22">
        <v>-4564800</v>
      </c>
      <c r="K64" s="22">
        <v>0</v>
      </c>
      <c r="L64" s="22">
        <v>210763</v>
      </c>
      <c r="M64" s="22">
        <v>3165618</v>
      </c>
      <c r="N64" s="22">
        <v>0</v>
      </c>
      <c r="O64" s="22">
        <v>-511134</v>
      </c>
      <c r="P64" s="22">
        <v>0</v>
      </c>
      <c r="Q64" s="22">
        <v>107197</v>
      </c>
      <c r="R64" s="22">
        <v>1654366</v>
      </c>
    </row>
    <row r="65" spans="1:18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455941</v>
      </c>
      <c r="F65" s="22">
        <v>7038678</v>
      </c>
      <c r="G65" s="22">
        <v>2421994</v>
      </c>
      <c r="H65" s="22">
        <v>0</v>
      </c>
      <c r="I65" s="22">
        <v>0</v>
      </c>
      <c r="J65" s="22">
        <v>-14383075</v>
      </c>
      <c r="K65" s="22">
        <v>0</v>
      </c>
      <c r="L65" s="22">
        <v>1891221</v>
      </c>
      <c r="M65" s="22">
        <v>3031182</v>
      </c>
      <c r="N65" s="22">
        <v>0</v>
      </c>
      <c r="O65" s="22">
        <v>0</v>
      </c>
      <c r="P65" s="22">
        <v>0</v>
      </c>
      <c r="Q65" s="22">
        <v>0</v>
      </c>
      <c r="R65" s="22">
        <v>455941</v>
      </c>
    </row>
    <row r="66" spans="1:18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6781818</v>
      </c>
      <c r="F66" s="22">
        <v>7783251</v>
      </c>
      <c r="G66" s="22">
        <v>-1662297</v>
      </c>
      <c r="H66" s="22">
        <v>0</v>
      </c>
      <c r="I66" s="22">
        <v>0</v>
      </c>
      <c r="J66" s="22">
        <v>-15177013</v>
      </c>
      <c r="K66" s="22">
        <v>0</v>
      </c>
      <c r="L66" s="22">
        <v>1741685</v>
      </c>
      <c r="M66" s="22">
        <v>5044433</v>
      </c>
      <c r="N66" s="22">
        <v>0</v>
      </c>
      <c r="O66" s="22">
        <v>0</v>
      </c>
      <c r="P66" s="22">
        <v>0</v>
      </c>
      <c r="Q66" s="22">
        <v>0</v>
      </c>
      <c r="R66" s="22">
        <v>4511877</v>
      </c>
    </row>
    <row r="67" spans="1:18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5259237</v>
      </c>
      <c r="F67" s="22">
        <v>13558</v>
      </c>
      <c r="G67" s="22">
        <v>0</v>
      </c>
      <c r="H67" s="22">
        <v>0</v>
      </c>
      <c r="I67" s="22">
        <v>0</v>
      </c>
      <c r="J67" s="22">
        <v>-535073</v>
      </c>
      <c r="K67" s="22">
        <v>0</v>
      </c>
      <c r="L67" s="22">
        <v>344948</v>
      </c>
      <c r="M67" s="22">
        <v>281135</v>
      </c>
      <c r="N67" s="22">
        <v>0</v>
      </c>
      <c r="O67" s="22">
        <v>0</v>
      </c>
      <c r="P67" s="22">
        <v>0</v>
      </c>
      <c r="Q67" s="22">
        <v>0</v>
      </c>
      <c r="R67" s="22">
        <v>5363805</v>
      </c>
    </row>
    <row r="68" spans="1:18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-4271024</v>
      </c>
      <c r="F68" s="22">
        <v>-7000112</v>
      </c>
      <c r="G68" s="22">
        <v>-3173550</v>
      </c>
      <c r="H68" s="22">
        <v>0</v>
      </c>
      <c r="I68" s="22">
        <v>0</v>
      </c>
      <c r="J68" s="22">
        <v>-18451894</v>
      </c>
      <c r="K68" s="22">
        <v>-2182233</v>
      </c>
      <c r="L68" s="22">
        <v>1921611</v>
      </c>
      <c r="M68" s="22">
        <v>30308574</v>
      </c>
      <c r="N68" s="22">
        <v>0</v>
      </c>
      <c r="O68" s="22">
        <v>-754678</v>
      </c>
      <c r="P68" s="22">
        <v>0</v>
      </c>
      <c r="Q68" s="22">
        <v>0</v>
      </c>
      <c r="R68" s="22">
        <v>-3603306</v>
      </c>
    </row>
    <row r="69" spans="1:18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202710</v>
      </c>
      <c r="F69" s="22">
        <v>13792648</v>
      </c>
      <c r="G69" s="22">
        <v>-21889519</v>
      </c>
      <c r="H69" s="22">
        <v>5788949</v>
      </c>
      <c r="I69" s="22">
        <v>0</v>
      </c>
      <c r="J69" s="22">
        <v>-8087014</v>
      </c>
      <c r="K69" s="22">
        <v>-3903851</v>
      </c>
      <c r="L69" s="22">
        <v>61419</v>
      </c>
      <c r="M69" s="22">
        <v>19359124</v>
      </c>
      <c r="N69" s="22">
        <v>0</v>
      </c>
      <c r="O69" s="22">
        <v>-4984951</v>
      </c>
      <c r="P69" s="22">
        <v>0</v>
      </c>
      <c r="Q69" s="22">
        <v>0</v>
      </c>
      <c r="R69" s="22">
        <v>339515</v>
      </c>
    </row>
    <row r="70" spans="1:18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7556201</v>
      </c>
      <c r="G70" s="22">
        <v>-163686</v>
      </c>
      <c r="H70" s="22">
        <v>0</v>
      </c>
      <c r="I70" s="22">
        <v>0</v>
      </c>
      <c r="J70" s="22">
        <v>-11428401</v>
      </c>
      <c r="K70" s="22">
        <v>0</v>
      </c>
      <c r="L70" s="22">
        <v>287879</v>
      </c>
      <c r="M70" s="22">
        <v>3748007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</row>
    <row r="71" spans="1:18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5073519</v>
      </c>
      <c r="F71" s="22">
        <v>2397780</v>
      </c>
      <c r="G71" s="22">
        <v>-2584116</v>
      </c>
      <c r="H71" s="22">
        <v>33000</v>
      </c>
      <c r="I71" s="22">
        <v>0</v>
      </c>
      <c r="J71" s="22">
        <v>-2340883</v>
      </c>
      <c r="K71" s="22">
        <v>0</v>
      </c>
      <c r="L71" s="22">
        <v>193847</v>
      </c>
      <c r="M71" s="22">
        <v>2132352</v>
      </c>
      <c r="N71" s="22">
        <v>0</v>
      </c>
      <c r="O71" s="22">
        <v>0</v>
      </c>
      <c r="P71" s="22">
        <v>0</v>
      </c>
      <c r="Q71" s="22">
        <v>0</v>
      </c>
      <c r="R71" s="22">
        <v>4905499</v>
      </c>
    </row>
    <row r="72" spans="1:18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669434</v>
      </c>
      <c r="F72" s="22">
        <v>1475644</v>
      </c>
      <c r="G72" s="22">
        <v>-2166707</v>
      </c>
      <c r="H72" s="22">
        <v>38776</v>
      </c>
      <c r="I72" s="22">
        <v>0</v>
      </c>
      <c r="J72" s="22">
        <v>-2345443</v>
      </c>
      <c r="K72" s="22">
        <v>0</v>
      </c>
      <c r="L72" s="22">
        <v>466053</v>
      </c>
      <c r="M72" s="22">
        <v>2533433</v>
      </c>
      <c r="N72" s="22">
        <v>0</v>
      </c>
      <c r="O72" s="22">
        <v>0</v>
      </c>
      <c r="P72" s="22">
        <v>0</v>
      </c>
      <c r="Q72" s="22">
        <v>0</v>
      </c>
      <c r="R72" s="22">
        <v>671190</v>
      </c>
    </row>
    <row r="73" spans="1:18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-236339</v>
      </c>
      <c r="G73" s="22">
        <v>-908732</v>
      </c>
      <c r="H73" s="22">
        <v>20000</v>
      </c>
      <c r="I73" s="22">
        <v>0</v>
      </c>
      <c r="J73" s="22">
        <v>-435623</v>
      </c>
      <c r="K73" s="22">
        <v>-5000</v>
      </c>
      <c r="L73" s="22">
        <v>105631</v>
      </c>
      <c r="M73" s="22">
        <v>1460063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</row>
    <row r="74" spans="1:18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5573950</v>
      </c>
      <c r="F74" s="22">
        <v>5055292</v>
      </c>
      <c r="G74" s="22">
        <v>-2727352</v>
      </c>
      <c r="H74" s="22">
        <v>2438194</v>
      </c>
      <c r="I74" s="22">
        <v>0</v>
      </c>
      <c r="J74" s="22">
        <v>-5947066</v>
      </c>
      <c r="K74" s="22">
        <v>0</v>
      </c>
      <c r="L74" s="22">
        <v>468100</v>
      </c>
      <c r="M74" s="22">
        <v>4743239</v>
      </c>
      <c r="N74" s="22">
        <v>0</v>
      </c>
      <c r="O74" s="22">
        <v>-3553772</v>
      </c>
      <c r="P74" s="22">
        <v>0</v>
      </c>
      <c r="Q74" s="22">
        <v>0</v>
      </c>
      <c r="R74" s="22">
        <v>6050585</v>
      </c>
    </row>
    <row r="75" spans="1:18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3585979</v>
      </c>
      <c r="F75" s="22">
        <v>2407147</v>
      </c>
      <c r="G75" s="22">
        <v>-35000</v>
      </c>
      <c r="H75" s="22">
        <v>0</v>
      </c>
      <c r="I75" s="22">
        <v>0</v>
      </c>
      <c r="J75" s="22">
        <v>-5496536</v>
      </c>
      <c r="K75" s="22">
        <v>0</v>
      </c>
      <c r="L75" s="22">
        <v>232432</v>
      </c>
      <c r="M75" s="22">
        <v>2752362</v>
      </c>
      <c r="N75" s="22">
        <v>0</v>
      </c>
      <c r="O75" s="22">
        <v>0</v>
      </c>
      <c r="P75" s="22">
        <v>0</v>
      </c>
      <c r="Q75" s="22">
        <v>208141</v>
      </c>
      <c r="R75" s="22">
        <v>3654525</v>
      </c>
    </row>
    <row r="76" spans="1:18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5987244</v>
      </c>
      <c r="F76" s="22">
        <v>781284</v>
      </c>
      <c r="G76" s="22">
        <v>-2695071</v>
      </c>
      <c r="H76" s="22">
        <v>3111568</v>
      </c>
      <c r="I76" s="22">
        <v>0</v>
      </c>
      <c r="J76" s="22">
        <v>-6524516</v>
      </c>
      <c r="K76" s="22">
        <v>0</v>
      </c>
      <c r="L76" s="22">
        <v>2101804</v>
      </c>
      <c r="M76" s="22">
        <v>3596333</v>
      </c>
      <c r="N76" s="22">
        <v>0</v>
      </c>
      <c r="O76" s="22">
        <v>0</v>
      </c>
      <c r="P76" s="22">
        <v>0</v>
      </c>
      <c r="Q76" s="22">
        <v>0</v>
      </c>
      <c r="R76" s="22">
        <v>6358646</v>
      </c>
    </row>
    <row r="77" spans="1:18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-15600089</v>
      </c>
      <c r="F77" s="22">
        <v>8212055</v>
      </c>
      <c r="G77" s="22">
        <v>-3580486</v>
      </c>
      <c r="H77" s="22">
        <v>932787</v>
      </c>
      <c r="I77" s="22">
        <v>0</v>
      </c>
      <c r="J77" s="22">
        <v>-12428685</v>
      </c>
      <c r="K77" s="22">
        <v>0</v>
      </c>
      <c r="L77" s="22">
        <v>1180271</v>
      </c>
      <c r="M77" s="22">
        <v>8551002</v>
      </c>
      <c r="N77" s="22">
        <v>0</v>
      </c>
      <c r="O77" s="22">
        <v>-3245077</v>
      </c>
      <c r="P77" s="22">
        <v>0</v>
      </c>
      <c r="Q77" s="22">
        <v>0</v>
      </c>
      <c r="R77" s="22">
        <v>-15978222</v>
      </c>
    </row>
    <row r="78" spans="1:18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17252018</v>
      </c>
      <c r="F78" s="22">
        <v>8439527</v>
      </c>
      <c r="G78" s="22">
        <v>-8185208</v>
      </c>
      <c r="H78" s="22">
        <v>0</v>
      </c>
      <c r="I78" s="22">
        <v>0</v>
      </c>
      <c r="J78" s="22">
        <v>-5604354</v>
      </c>
      <c r="K78" s="22">
        <v>-4626402</v>
      </c>
      <c r="L78" s="22">
        <v>404345</v>
      </c>
      <c r="M78" s="22">
        <v>4074918</v>
      </c>
      <c r="N78" s="22">
        <v>0</v>
      </c>
      <c r="O78" s="22">
        <v>-308510</v>
      </c>
      <c r="P78" s="22">
        <v>0</v>
      </c>
      <c r="Q78" s="22">
        <v>0</v>
      </c>
      <c r="R78" s="22">
        <v>11446334</v>
      </c>
    </row>
    <row r="79" spans="1:18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7308884</v>
      </c>
      <c r="F79" s="22">
        <v>879058</v>
      </c>
      <c r="G79" s="22">
        <v>-1285243</v>
      </c>
      <c r="H79" s="22">
        <v>508603</v>
      </c>
      <c r="I79" s="22">
        <v>0</v>
      </c>
      <c r="J79" s="22">
        <v>-2023862</v>
      </c>
      <c r="K79" s="22">
        <v>0</v>
      </c>
      <c r="L79" s="22">
        <v>107381</v>
      </c>
      <c r="M79" s="22">
        <v>2014187</v>
      </c>
      <c r="N79" s="22">
        <v>0</v>
      </c>
      <c r="O79" s="22">
        <v>-30594</v>
      </c>
      <c r="P79" s="22">
        <v>0</v>
      </c>
      <c r="Q79" s="22">
        <v>0</v>
      </c>
      <c r="R79" s="22">
        <v>7478414</v>
      </c>
    </row>
    <row r="80" spans="1:18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3699283</v>
      </c>
      <c r="F80" s="22">
        <v>2835502</v>
      </c>
      <c r="G80" s="22">
        <v>-1601795</v>
      </c>
      <c r="H80" s="22">
        <v>0</v>
      </c>
      <c r="I80" s="22">
        <v>0</v>
      </c>
      <c r="J80" s="22">
        <v>-5104089</v>
      </c>
      <c r="K80" s="22">
        <v>0</v>
      </c>
      <c r="L80" s="22">
        <v>151658</v>
      </c>
      <c r="M80" s="22">
        <v>3103493</v>
      </c>
      <c r="N80" s="22">
        <v>0</v>
      </c>
      <c r="O80" s="22">
        <v>0</v>
      </c>
      <c r="P80" s="22">
        <v>0</v>
      </c>
      <c r="Q80" s="22">
        <v>0</v>
      </c>
      <c r="R80" s="22">
        <v>3084052</v>
      </c>
    </row>
    <row r="81" spans="1:18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3633177</v>
      </c>
      <c r="F81" s="22">
        <v>2586234</v>
      </c>
      <c r="G81" s="22">
        <v>-6298438</v>
      </c>
      <c r="H81" s="22">
        <v>1023593</v>
      </c>
      <c r="I81" s="22">
        <v>0</v>
      </c>
      <c r="J81" s="22">
        <v>-12844340</v>
      </c>
      <c r="K81" s="22">
        <v>0</v>
      </c>
      <c r="L81" s="22">
        <v>1120661</v>
      </c>
      <c r="M81" s="22">
        <v>14712097</v>
      </c>
      <c r="N81" s="22">
        <v>0</v>
      </c>
      <c r="O81" s="22">
        <v>0</v>
      </c>
      <c r="P81" s="22">
        <v>0</v>
      </c>
      <c r="Q81" s="22">
        <v>0</v>
      </c>
      <c r="R81" s="22">
        <v>3932984</v>
      </c>
    </row>
    <row r="82" spans="1:18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896650</v>
      </c>
      <c r="F82" s="22">
        <v>4664867</v>
      </c>
      <c r="G82" s="22">
        <v>-9738958</v>
      </c>
      <c r="H82" s="22">
        <v>5095630</v>
      </c>
      <c r="I82" s="22">
        <v>0</v>
      </c>
      <c r="J82" s="22">
        <v>-4762777</v>
      </c>
      <c r="K82" s="22">
        <v>0</v>
      </c>
      <c r="L82" s="22">
        <v>727572</v>
      </c>
      <c r="M82" s="22">
        <v>4014425</v>
      </c>
      <c r="N82" s="22">
        <v>0</v>
      </c>
      <c r="O82" s="22">
        <v>0</v>
      </c>
      <c r="P82" s="22">
        <v>0</v>
      </c>
      <c r="Q82" s="22">
        <v>0</v>
      </c>
      <c r="R82" s="22">
        <v>897409</v>
      </c>
    </row>
    <row r="83" spans="1:18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6204513</v>
      </c>
      <c r="F83" s="22">
        <v>9362500</v>
      </c>
      <c r="G83" s="22">
        <v>-5011162</v>
      </c>
      <c r="H83" s="22">
        <v>1112613</v>
      </c>
      <c r="I83" s="22">
        <v>0</v>
      </c>
      <c r="J83" s="22">
        <v>-20285648</v>
      </c>
      <c r="K83" s="22">
        <v>0</v>
      </c>
      <c r="L83" s="22">
        <v>799027</v>
      </c>
      <c r="M83" s="22">
        <v>14124017</v>
      </c>
      <c r="N83" s="22">
        <v>0</v>
      </c>
      <c r="O83" s="22">
        <v>0</v>
      </c>
      <c r="P83" s="22">
        <v>0</v>
      </c>
      <c r="Q83" s="22">
        <v>0</v>
      </c>
      <c r="R83" s="22">
        <v>6305860</v>
      </c>
    </row>
    <row r="84" spans="1:18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27173</v>
      </c>
      <c r="F84" s="22">
        <v>2101543</v>
      </c>
      <c r="G84" s="22">
        <v>-595489</v>
      </c>
      <c r="H84" s="22">
        <v>4051</v>
      </c>
      <c r="I84" s="22">
        <v>0</v>
      </c>
      <c r="J84" s="22">
        <v>-3132909</v>
      </c>
      <c r="K84" s="22">
        <v>0</v>
      </c>
      <c r="L84" s="22">
        <v>311633</v>
      </c>
      <c r="M84" s="22">
        <v>1621754</v>
      </c>
      <c r="N84" s="22">
        <v>0</v>
      </c>
      <c r="O84" s="22">
        <v>0</v>
      </c>
      <c r="P84" s="22">
        <v>0</v>
      </c>
      <c r="Q84" s="22">
        <v>0</v>
      </c>
      <c r="R84" s="22">
        <v>337756</v>
      </c>
    </row>
    <row r="85" spans="1:18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1674097</v>
      </c>
      <c r="F85" s="22">
        <v>1805617</v>
      </c>
      <c r="G85" s="22">
        <v>-1638134</v>
      </c>
      <c r="H85" s="22">
        <v>523649</v>
      </c>
      <c r="I85" s="22">
        <v>0</v>
      </c>
      <c r="J85" s="22">
        <v>-1840495</v>
      </c>
      <c r="K85" s="22">
        <v>0</v>
      </c>
      <c r="L85" s="22">
        <v>915717</v>
      </c>
      <c r="M85" s="22">
        <v>1586611</v>
      </c>
      <c r="N85" s="22">
        <v>0</v>
      </c>
      <c r="O85" s="22">
        <v>-1326545</v>
      </c>
      <c r="P85" s="22">
        <v>0</v>
      </c>
      <c r="Q85" s="22">
        <v>0</v>
      </c>
      <c r="R85" s="22">
        <v>1700517</v>
      </c>
    </row>
    <row r="86" spans="1:18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865204</v>
      </c>
      <c r="F86" s="22">
        <v>7671907</v>
      </c>
      <c r="G86" s="22">
        <v>3951982</v>
      </c>
      <c r="H86" s="22">
        <v>-4551761</v>
      </c>
      <c r="I86" s="22">
        <v>0</v>
      </c>
      <c r="J86" s="22">
        <v>-12513987</v>
      </c>
      <c r="K86" s="22">
        <v>0</v>
      </c>
      <c r="L86" s="22">
        <v>439823</v>
      </c>
      <c r="M86" s="22">
        <v>3435624</v>
      </c>
      <c r="N86" s="22">
        <v>0</v>
      </c>
      <c r="O86" s="22">
        <v>-36959</v>
      </c>
      <c r="P86" s="22">
        <v>0</v>
      </c>
      <c r="Q86" s="22">
        <v>1500000</v>
      </c>
      <c r="R86" s="22">
        <v>761833</v>
      </c>
    </row>
    <row r="87" spans="1:18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13501574</v>
      </c>
      <c r="F87" s="22">
        <v>6890056</v>
      </c>
      <c r="G87" s="22">
        <v>0</v>
      </c>
      <c r="H87" s="22">
        <v>340647</v>
      </c>
      <c r="I87" s="22">
        <v>0</v>
      </c>
      <c r="J87" s="22">
        <v>-18897094</v>
      </c>
      <c r="K87" s="22">
        <v>-431727</v>
      </c>
      <c r="L87" s="22">
        <v>402106</v>
      </c>
      <c r="M87" s="22">
        <v>13437835</v>
      </c>
      <c r="N87" s="22">
        <v>0</v>
      </c>
      <c r="O87" s="22">
        <v>-33169</v>
      </c>
      <c r="P87" s="22">
        <v>0</v>
      </c>
      <c r="Q87" s="22">
        <v>0</v>
      </c>
      <c r="R87" s="22">
        <v>15210228</v>
      </c>
    </row>
    <row r="88" spans="1:18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4513059</v>
      </c>
      <c r="F88" s="22">
        <v>-4321029</v>
      </c>
      <c r="G88" s="22">
        <v>-4072650</v>
      </c>
      <c r="H88" s="22">
        <v>58125</v>
      </c>
      <c r="I88" s="22">
        <v>0</v>
      </c>
      <c r="J88" s="22">
        <v>-1890934</v>
      </c>
      <c r="K88" s="22">
        <v>0</v>
      </c>
      <c r="L88" s="22">
        <v>34062</v>
      </c>
      <c r="M88" s="22">
        <v>6367716</v>
      </c>
      <c r="N88" s="22">
        <v>0</v>
      </c>
      <c r="O88" s="22">
        <v>0</v>
      </c>
      <c r="P88" s="22">
        <v>0</v>
      </c>
      <c r="Q88" s="22">
        <v>0</v>
      </c>
      <c r="R88" s="22">
        <v>688349</v>
      </c>
    </row>
    <row r="89" spans="1:18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-3553169</v>
      </c>
      <c r="F89" s="22">
        <v>348458</v>
      </c>
      <c r="G89" s="22">
        <v>-3700423</v>
      </c>
      <c r="H89" s="22">
        <v>6080929</v>
      </c>
      <c r="I89" s="22">
        <v>0</v>
      </c>
      <c r="J89" s="22">
        <v>-8889755</v>
      </c>
      <c r="K89" s="22">
        <v>0</v>
      </c>
      <c r="L89" s="22">
        <v>1282200</v>
      </c>
      <c r="M89" s="22">
        <v>6653539</v>
      </c>
      <c r="N89" s="22">
        <v>0</v>
      </c>
      <c r="O89" s="22">
        <v>-1919556</v>
      </c>
      <c r="P89" s="22">
        <v>0</v>
      </c>
      <c r="Q89" s="22">
        <v>0</v>
      </c>
      <c r="R89" s="22">
        <v>-3697778</v>
      </c>
    </row>
    <row r="90" spans="1:18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54461071</v>
      </c>
      <c r="F90" s="22">
        <v>31175798</v>
      </c>
      <c r="G90" s="22">
        <v>-13861773</v>
      </c>
      <c r="H90" s="22">
        <v>1224738</v>
      </c>
      <c r="I90" s="22">
        <v>0</v>
      </c>
      <c r="J90" s="22">
        <v>-22220382</v>
      </c>
      <c r="K90" s="22">
        <v>-81746</v>
      </c>
      <c r="L90" s="22">
        <v>497640</v>
      </c>
      <c r="M90" s="22">
        <v>11892342</v>
      </c>
      <c r="N90" s="22">
        <v>0</v>
      </c>
      <c r="O90" s="22">
        <v>-156340</v>
      </c>
      <c r="P90" s="22">
        <v>0</v>
      </c>
      <c r="Q90" s="22">
        <v>-47053834</v>
      </c>
      <c r="R90" s="22">
        <v>15877514</v>
      </c>
    </row>
    <row r="91" spans="1:18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369922</v>
      </c>
      <c r="F91" s="22">
        <v>1647292</v>
      </c>
      <c r="G91" s="22">
        <v>-663028</v>
      </c>
      <c r="H91" s="22">
        <v>4385</v>
      </c>
      <c r="I91" s="22">
        <v>0</v>
      </c>
      <c r="J91" s="22">
        <v>-1661481</v>
      </c>
      <c r="K91" s="22">
        <v>0</v>
      </c>
      <c r="L91" s="22">
        <v>3029</v>
      </c>
      <c r="M91" s="22">
        <v>972596</v>
      </c>
      <c r="N91" s="22">
        <v>0</v>
      </c>
      <c r="O91" s="22">
        <v>-205852</v>
      </c>
      <c r="P91" s="22">
        <v>0</v>
      </c>
      <c r="Q91" s="22">
        <v>0</v>
      </c>
      <c r="R91" s="22">
        <v>466863</v>
      </c>
    </row>
    <row r="92" spans="1:18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0</v>
      </c>
      <c r="F92" s="22">
        <v>5848134</v>
      </c>
      <c r="G92" s="22">
        <v>-8411555</v>
      </c>
      <c r="H92" s="22">
        <v>566755</v>
      </c>
      <c r="I92" s="22">
        <v>0</v>
      </c>
      <c r="J92" s="22">
        <v>0</v>
      </c>
      <c r="K92" s="22">
        <v>0</v>
      </c>
      <c r="L92" s="22">
        <v>239080</v>
      </c>
      <c r="M92" s="22">
        <v>4775194</v>
      </c>
      <c r="N92" s="22">
        <v>0</v>
      </c>
      <c r="O92" s="22">
        <v>-3018068</v>
      </c>
      <c r="P92" s="22">
        <v>0</v>
      </c>
      <c r="Q92" s="22">
        <v>460</v>
      </c>
      <c r="R92" s="22">
        <v>0</v>
      </c>
    </row>
    <row r="93" spans="1:18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317733</v>
      </c>
      <c r="F93" s="22">
        <v>1173803</v>
      </c>
      <c r="G93" s="22">
        <v>-1422034</v>
      </c>
      <c r="H93" s="22">
        <v>82097</v>
      </c>
      <c r="I93" s="22">
        <v>0</v>
      </c>
      <c r="J93" s="22">
        <v>-2004685</v>
      </c>
      <c r="K93" s="22">
        <v>0</v>
      </c>
      <c r="L93" s="22">
        <v>47774</v>
      </c>
      <c r="M93" s="22">
        <v>2124475</v>
      </c>
      <c r="N93" s="22">
        <v>0</v>
      </c>
      <c r="O93" s="22">
        <v>0</v>
      </c>
      <c r="P93" s="22">
        <v>0</v>
      </c>
      <c r="Q93" s="22">
        <v>0</v>
      </c>
      <c r="R93" s="22">
        <v>319163</v>
      </c>
    </row>
    <row r="94" spans="1:18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1341714</v>
      </c>
      <c r="F94" s="22">
        <v>-55264</v>
      </c>
      <c r="G94" s="22">
        <v>0</v>
      </c>
      <c r="H94" s="22">
        <v>57713</v>
      </c>
      <c r="I94" s="22">
        <v>0</v>
      </c>
      <c r="J94" s="22">
        <v>-13681</v>
      </c>
      <c r="K94" s="22">
        <v>0</v>
      </c>
      <c r="L94" s="22">
        <v>0</v>
      </c>
      <c r="M94" s="22">
        <v>408098</v>
      </c>
      <c r="N94" s="22">
        <v>0</v>
      </c>
      <c r="O94" s="22">
        <v>0</v>
      </c>
      <c r="P94" s="22">
        <v>0</v>
      </c>
      <c r="Q94" s="22">
        <v>0</v>
      </c>
      <c r="R94" s="22">
        <v>1738580</v>
      </c>
    </row>
    <row r="95" spans="1:18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2187245</v>
      </c>
      <c r="F95" s="22">
        <v>1418215</v>
      </c>
      <c r="G95" s="22">
        <v>244921</v>
      </c>
      <c r="H95" s="22">
        <v>-656520</v>
      </c>
      <c r="I95" s="22">
        <v>0</v>
      </c>
      <c r="J95" s="22">
        <v>-1293316</v>
      </c>
      <c r="K95" s="22">
        <v>0</v>
      </c>
      <c r="L95" s="22">
        <v>32146</v>
      </c>
      <c r="M95" s="22">
        <v>433164</v>
      </c>
      <c r="N95" s="22">
        <v>0</v>
      </c>
      <c r="O95" s="22">
        <v>-79058</v>
      </c>
      <c r="P95" s="22">
        <v>0</v>
      </c>
      <c r="Q95" s="22">
        <v>0</v>
      </c>
      <c r="R95" s="22">
        <v>2286797</v>
      </c>
    </row>
    <row r="96" spans="1:18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6856189</v>
      </c>
      <c r="F96" s="22">
        <v>34157061</v>
      </c>
      <c r="G96" s="22">
        <v>-5904598</v>
      </c>
      <c r="H96" s="22">
        <v>1141132</v>
      </c>
      <c r="I96" s="22">
        <v>0</v>
      </c>
      <c r="J96" s="22">
        <v>-4313554</v>
      </c>
      <c r="K96" s="22">
        <v>-29694186</v>
      </c>
      <c r="L96" s="22">
        <v>295789</v>
      </c>
      <c r="M96" s="22">
        <v>6817250</v>
      </c>
      <c r="N96" s="22">
        <v>0</v>
      </c>
      <c r="O96" s="22">
        <v>-2693887</v>
      </c>
      <c r="P96" s="22">
        <v>0</v>
      </c>
      <c r="Q96" s="22">
        <v>-2157127</v>
      </c>
      <c r="R96" s="22">
        <v>4504069</v>
      </c>
    </row>
    <row r="97" spans="1:18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44777</v>
      </c>
      <c r="F97" s="22">
        <v>1127749</v>
      </c>
      <c r="G97" s="22">
        <v>-777298</v>
      </c>
      <c r="H97" s="22">
        <v>0</v>
      </c>
      <c r="I97" s="22">
        <v>0</v>
      </c>
      <c r="J97" s="22">
        <v>-913684</v>
      </c>
      <c r="K97" s="22">
        <v>0</v>
      </c>
      <c r="L97" s="22">
        <v>52925</v>
      </c>
      <c r="M97" s="22">
        <v>714554</v>
      </c>
      <c r="N97" s="22">
        <v>0</v>
      </c>
      <c r="O97" s="22">
        <v>-181999</v>
      </c>
      <c r="P97" s="22">
        <v>0</v>
      </c>
      <c r="Q97" s="22">
        <v>-46590</v>
      </c>
      <c r="R97" s="22">
        <v>20434</v>
      </c>
    </row>
    <row r="98" spans="1:18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2203</v>
      </c>
      <c r="F98" s="22">
        <v>389751</v>
      </c>
      <c r="G98" s="22">
        <v>-488759</v>
      </c>
      <c r="H98" s="22">
        <v>18730</v>
      </c>
      <c r="I98" s="22">
        <v>0</v>
      </c>
      <c r="J98" s="22">
        <v>-97919</v>
      </c>
      <c r="K98" s="22">
        <v>0</v>
      </c>
      <c r="L98" s="22">
        <v>0</v>
      </c>
      <c r="M98" s="22">
        <v>429440</v>
      </c>
      <c r="N98" s="22">
        <v>0</v>
      </c>
      <c r="O98" s="22">
        <v>-255237</v>
      </c>
      <c r="P98" s="22">
        <v>0</v>
      </c>
      <c r="Q98" s="22">
        <v>15989</v>
      </c>
      <c r="R98" s="22">
        <v>14198</v>
      </c>
    </row>
    <row r="99" spans="1:18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790374</v>
      </c>
      <c r="F99" s="22">
        <v>6974892</v>
      </c>
      <c r="G99" s="22">
        <v>-6930124</v>
      </c>
      <c r="H99" s="22">
        <v>0</v>
      </c>
      <c r="I99" s="22">
        <v>0</v>
      </c>
      <c r="J99" s="22">
        <v>0</v>
      </c>
      <c r="K99" s="22">
        <v>-2812888</v>
      </c>
      <c r="L99" s="22">
        <v>0</v>
      </c>
      <c r="M99" s="22">
        <v>4526044</v>
      </c>
      <c r="N99" s="22">
        <v>0</v>
      </c>
      <c r="O99" s="22">
        <v>-2079879</v>
      </c>
      <c r="P99" s="22">
        <v>0</v>
      </c>
      <c r="Q99" s="22">
        <v>0</v>
      </c>
      <c r="R99" s="22">
        <v>468419</v>
      </c>
    </row>
    <row r="100" spans="1:18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86676</v>
      </c>
      <c r="F100" s="22">
        <v>591149</v>
      </c>
      <c r="G100" s="22">
        <v>-30000</v>
      </c>
      <c r="H100" s="22">
        <v>257994</v>
      </c>
      <c r="I100" s="22">
        <v>0</v>
      </c>
      <c r="J100" s="22">
        <v>-947471</v>
      </c>
      <c r="K100" s="22">
        <v>0</v>
      </c>
      <c r="L100" s="22">
        <v>0</v>
      </c>
      <c r="M100" s="22">
        <v>543629</v>
      </c>
      <c r="N100" s="22">
        <v>0</v>
      </c>
      <c r="O100" s="22">
        <v>-201165</v>
      </c>
      <c r="P100" s="22">
        <v>0</v>
      </c>
      <c r="Q100" s="22">
        <v>0</v>
      </c>
      <c r="R100" s="22">
        <v>300812</v>
      </c>
    </row>
    <row r="101" spans="1:18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10449237</v>
      </c>
      <c r="G101" s="22">
        <v>-1752623</v>
      </c>
      <c r="H101" s="22">
        <v>0</v>
      </c>
      <c r="I101" s="22">
        <v>0</v>
      </c>
      <c r="J101" s="22">
        <v>-9330957</v>
      </c>
      <c r="K101" s="22">
        <v>-1683201</v>
      </c>
      <c r="L101" s="22">
        <v>89845</v>
      </c>
      <c r="M101" s="22">
        <v>3871426</v>
      </c>
      <c r="N101" s="22">
        <v>0</v>
      </c>
      <c r="O101" s="22">
        <v>-1228942</v>
      </c>
      <c r="P101" s="22">
        <v>0</v>
      </c>
      <c r="Q101" s="22">
        <v>0</v>
      </c>
      <c r="R101" s="22">
        <v>414785</v>
      </c>
    </row>
    <row r="102" spans="1:18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1820982</v>
      </c>
      <c r="F102" s="22">
        <v>1400543</v>
      </c>
      <c r="G102" s="22">
        <v>-837283</v>
      </c>
      <c r="H102" s="22">
        <v>171243</v>
      </c>
      <c r="I102" s="22">
        <v>0</v>
      </c>
      <c r="J102" s="22">
        <v>-1262837</v>
      </c>
      <c r="K102" s="22">
        <v>0</v>
      </c>
      <c r="L102" s="22">
        <v>0</v>
      </c>
      <c r="M102" s="22">
        <v>734383</v>
      </c>
      <c r="N102" s="22">
        <v>0</v>
      </c>
      <c r="O102" s="22">
        <v>-264957</v>
      </c>
      <c r="P102" s="22">
        <v>0</v>
      </c>
      <c r="Q102" s="22">
        <v>314483</v>
      </c>
      <c r="R102" s="22">
        <v>2076557</v>
      </c>
    </row>
    <row r="103" spans="1:18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596468</v>
      </c>
      <c r="F103" s="22">
        <v>1206035</v>
      </c>
      <c r="G103" s="22">
        <v>179118</v>
      </c>
      <c r="H103" s="22">
        <v>-29800</v>
      </c>
      <c r="I103" s="22">
        <v>0</v>
      </c>
      <c r="J103" s="22">
        <v>-1443740</v>
      </c>
      <c r="K103" s="22">
        <v>0</v>
      </c>
      <c r="L103" s="22">
        <v>0</v>
      </c>
      <c r="M103" s="22">
        <v>458067</v>
      </c>
      <c r="N103" s="22">
        <v>0</v>
      </c>
      <c r="O103" s="22">
        <v>-63771</v>
      </c>
      <c r="P103" s="22">
        <v>0</v>
      </c>
      <c r="Q103" s="22">
        <v>0</v>
      </c>
      <c r="R103" s="22">
        <v>902377</v>
      </c>
    </row>
    <row r="104" spans="1:18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204100</v>
      </c>
      <c r="F104" s="22">
        <v>880949</v>
      </c>
      <c r="G104" s="22">
        <v>-35959</v>
      </c>
      <c r="H104" s="22">
        <v>0</v>
      </c>
      <c r="I104" s="22">
        <v>0</v>
      </c>
      <c r="J104" s="22">
        <v>-1207405</v>
      </c>
      <c r="K104" s="22">
        <v>0</v>
      </c>
      <c r="L104" s="22">
        <v>0</v>
      </c>
      <c r="M104" s="22">
        <v>362653</v>
      </c>
      <c r="N104" s="22">
        <v>0</v>
      </c>
      <c r="O104" s="22">
        <v>-13200</v>
      </c>
      <c r="P104" s="22">
        <v>0</v>
      </c>
      <c r="Q104" s="22">
        <v>0</v>
      </c>
      <c r="R104" s="22">
        <v>191138</v>
      </c>
    </row>
    <row r="105" spans="1:18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950576</v>
      </c>
      <c r="F105" s="22">
        <v>6339800</v>
      </c>
      <c r="G105" s="22">
        <v>-152664</v>
      </c>
      <c r="H105" s="22">
        <v>-361363</v>
      </c>
      <c r="I105" s="22">
        <v>0</v>
      </c>
      <c r="J105" s="22">
        <v>-6871455</v>
      </c>
      <c r="K105" s="22">
        <v>0</v>
      </c>
      <c r="L105" s="22">
        <v>0</v>
      </c>
      <c r="M105" s="22">
        <v>832507</v>
      </c>
      <c r="N105" s="22">
        <v>0</v>
      </c>
      <c r="O105" s="22">
        <v>-131009</v>
      </c>
      <c r="P105" s="22">
        <v>0</v>
      </c>
      <c r="Q105" s="22">
        <v>443784</v>
      </c>
      <c r="R105" s="22">
        <v>1050176</v>
      </c>
    </row>
    <row r="106" spans="1:18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-58160</v>
      </c>
      <c r="F106" s="22">
        <v>2125488</v>
      </c>
      <c r="G106" s="22">
        <v>-623398</v>
      </c>
      <c r="H106" s="22">
        <v>140334</v>
      </c>
      <c r="I106" s="22">
        <v>0</v>
      </c>
      <c r="J106" s="22">
        <v>-2483933</v>
      </c>
      <c r="K106" s="22">
        <v>0</v>
      </c>
      <c r="L106" s="22">
        <v>0</v>
      </c>
      <c r="M106" s="22">
        <v>726873</v>
      </c>
      <c r="N106" s="22">
        <v>0</v>
      </c>
      <c r="O106" s="22">
        <v>-237993</v>
      </c>
      <c r="P106" s="22">
        <v>0</v>
      </c>
      <c r="Q106" s="22">
        <v>353369</v>
      </c>
      <c r="R106" s="22">
        <v>-57420</v>
      </c>
    </row>
    <row r="107" spans="1:18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7069205</v>
      </c>
      <c r="F107" s="22">
        <v>11725879</v>
      </c>
      <c r="G107" s="22">
        <v>-13488746</v>
      </c>
      <c r="H107" s="22">
        <v>1828574</v>
      </c>
      <c r="I107" s="22">
        <v>0</v>
      </c>
      <c r="J107" s="22">
        <v>-10730553</v>
      </c>
      <c r="K107" s="22">
        <v>-68984</v>
      </c>
      <c r="L107" s="22">
        <v>1351580</v>
      </c>
      <c r="M107" s="22">
        <v>7696590</v>
      </c>
      <c r="N107" s="22">
        <v>0</v>
      </c>
      <c r="O107" s="22">
        <v>-3361431</v>
      </c>
      <c r="P107" s="22">
        <v>0</v>
      </c>
      <c r="Q107" s="22">
        <v>2801517</v>
      </c>
      <c r="R107" s="22">
        <v>4823631</v>
      </c>
    </row>
    <row r="108" spans="1:18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1104537</v>
      </c>
      <c r="F108" s="22">
        <v>1122203</v>
      </c>
      <c r="G108" s="22">
        <v>-1231811</v>
      </c>
      <c r="H108" s="22">
        <v>226180</v>
      </c>
      <c r="I108" s="22">
        <v>0</v>
      </c>
      <c r="J108" s="22">
        <v>-1628988</v>
      </c>
      <c r="K108" s="22">
        <v>-100000</v>
      </c>
      <c r="L108" s="22">
        <v>100135</v>
      </c>
      <c r="M108" s="22">
        <v>1939791</v>
      </c>
      <c r="N108" s="22">
        <v>0</v>
      </c>
      <c r="O108" s="22">
        <v>-153000</v>
      </c>
      <c r="P108" s="22">
        <v>0</v>
      </c>
      <c r="Q108" s="22">
        <v>0</v>
      </c>
      <c r="R108" s="22">
        <v>1379047</v>
      </c>
    </row>
    <row r="109" spans="1:18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48355</v>
      </c>
      <c r="F109" s="22">
        <v>641128</v>
      </c>
      <c r="G109" s="22">
        <v>-698705</v>
      </c>
      <c r="H109" s="22">
        <v>0</v>
      </c>
      <c r="I109" s="22">
        <v>0</v>
      </c>
      <c r="J109" s="22">
        <v>-1245948</v>
      </c>
      <c r="K109" s="22">
        <v>0</v>
      </c>
      <c r="L109" s="22">
        <v>60452</v>
      </c>
      <c r="M109" s="22">
        <v>1596641</v>
      </c>
      <c r="N109" s="22">
        <v>0</v>
      </c>
      <c r="O109" s="22">
        <v>-513596</v>
      </c>
      <c r="P109" s="22">
        <v>0</v>
      </c>
      <c r="Q109" s="22">
        <v>0</v>
      </c>
      <c r="R109" s="22">
        <v>-111673</v>
      </c>
    </row>
    <row r="110" spans="1:18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644261</v>
      </c>
      <c r="F110" s="22">
        <v>286206</v>
      </c>
      <c r="G110" s="22">
        <v>-137000</v>
      </c>
      <c r="H110" s="22">
        <v>36000</v>
      </c>
      <c r="I110" s="22">
        <v>0</v>
      </c>
      <c r="J110" s="22">
        <v>-544485</v>
      </c>
      <c r="K110" s="22">
        <v>0</v>
      </c>
      <c r="L110" s="22">
        <v>241539</v>
      </c>
      <c r="M110" s="22">
        <v>372461</v>
      </c>
      <c r="N110" s="22">
        <v>0</v>
      </c>
      <c r="O110" s="22">
        <v>-124273</v>
      </c>
      <c r="P110" s="22">
        <v>0</v>
      </c>
      <c r="Q110" s="22">
        <v>0</v>
      </c>
      <c r="R110" s="22">
        <v>774709</v>
      </c>
    </row>
    <row r="111" spans="1:18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1649523</v>
      </c>
      <c r="F111" s="22">
        <v>-861127</v>
      </c>
      <c r="G111" s="22">
        <v>-379801</v>
      </c>
      <c r="H111" s="22">
        <v>46598</v>
      </c>
      <c r="I111" s="22">
        <v>0</v>
      </c>
      <c r="J111" s="22">
        <v>-868763</v>
      </c>
      <c r="K111" s="22">
        <v>0</v>
      </c>
      <c r="L111" s="22">
        <v>33765</v>
      </c>
      <c r="M111" s="22">
        <v>2385830</v>
      </c>
      <c r="N111" s="22">
        <v>0</v>
      </c>
      <c r="O111" s="22">
        <v>-354676</v>
      </c>
      <c r="P111" s="22">
        <v>0</v>
      </c>
      <c r="Q111" s="22">
        <v>0</v>
      </c>
      <c r="R111" s="22">
        <v>1651349</v>
      </c>
    </row>
    <row r="112" spans="1:18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729921</v>
      </c>
      <c r="F112" s="22">
        <v>3343763</v>
      </c>
      <c r="G112" s="22">
        <v>-2542879</v>
      </c>
      <c r="H112" s="22">
        <v>44320</v>
      </c>
      <c r="I112" s="22">
        <v>0</v>
      </c>
      <c r="J112" s="22">
        <v>-2094194</v>
      </c>
      <c r="K112" s="22">
        <v>-745378</v>
      </c>
      <c r="L112" s="22">
        <v>353065</v>
      </c>
      <c r="M112" s="22">
        <v>2425466</v>
      </c>
      <c r="N112" s="22">
        <v>0</v>
      </c>
      <c r="O112" s="22">
        <v>-421132</v>
      </c>
      <c r="P112" s="22">
        <v>0</v>
      </c>
      <c r="Q112" s="22">
        <v>0</v>
      </c>
      <c r="R112" s="22">
        <v>1092952</v>
      </c>
    </row>
    <row r="113" spans="1:18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337565</v>
      </c>
      <c r="F113" s="22">
        <v>1265592</v>
      </c>
      <c r="G113" s="22">
        <v>0</v>
      </c>
      <c r="H113" s="22">
        <v>-132847</v>
      </c>
      <c r="I113" s="22">
        <v>0</v>
      </c>
      <c r="J113" s="22">
        <v>-1347827</v>
      </c>
      <c r="K113" s="22">
        <v>0</v>
      </c>
      <c r="L113" s="22">
        <v>46612</v>
      </c>
      <c r="M113" s="22">
        <v>659382</v>
      </c>
      <c r="N113" s="22">
        <v>0</v>
      </c>
      <c r="O113" s="22">
        <v>-69833</v>
      </c>
      <c r="P113" s="22">
        <v>0</v>
      </c>
      <c r="Q113" s="22">
        <v>0</v>
      </c>
      <c r="R113" s="22">
        <v>758644</v>
      </c>
    </row>
    <row r="114" spans="1:18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255246</v>
      </c>
      <c r="F114" s="22">
        <v>59010510</v>
      </c>
      <c r="G114" s="22">
        <v>-16958800</v>
      </c>
      <c r="H114" s="22">
        <v>269280</v>
      </c>
      <c r="I114" s="22">
        <v>0</v>
      </c>
      <c r="J114" s="22">
        <v>-16536849</v>
      </c>
      <c r="K114" s="22">
        <v>-32450906</v>
      </c>
      <c r="L114" s="22">
        <v>117100</v>
      </c>
      <c r="M114" s="22">
        <v>7432581</v>
      </c>
      <c r="N114" s="22">
        <v>0</v>
      </c>
      <c r="O114" s="22">
        <v>-920517</v>
      </c>
      <c r="P114" s="22">
        <v>0</v>
      </c>
      <c r="Q114" s="22">
        <v>0</v>
      </c>
      <c r="R114" s="22">
        <v>217645</v>
      </c>
    </row>
    <row r="115" spans="1:18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549444</v>
      </c>
      <c r="F115" s="22">
        <v>122639</v>
      </c>
      <c r="G115" s="22">
        <v>-151255</v>
      </c>
      <c r="H115" s="22">
        <v>0</v>
      </c>
      <c r="I115" s="22">
        <v>0</v>
      </c>
      <c r="J115" s="22">
        <v>-543400</v>
      </c>
      <c r="K115" s="22">
        <v>0</v>
      </c>
      <c r="L115" s="22">
        <v>42709</v>
      </c>
      <c r="M115" s="22">
        <v>501834</v>
      </c>
      <c r="N115" s="22">
        <v>0</v>
      </c>
      <c r="O115" s="22">
        <v>-78602</v>
      </c>
      <c r="P115" s="22">
        <v>0</v>
      </c>
      <c r="Q115" s="22">
        <v>0</v>
      </c>
      <c r="R115" s="22">
        <v>443369</v>
      </c>
    </row>
    <row r="116" spans="1:18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1284645</v>
      </c>
      <c r="F116" s="22">
        <v>1391223</v>
      </c>
      <c r="G116" s="22">
        <v>-811748</v>
      </c>
      <c r="H116" s="22">
        <v>6667</v>
      </c>
      <c r="I116" s="22">
        <v>0</v>
      </c>
      <c r="J116" s="22">
        <v>-1902697</v>
      </c>
      <c r="K116" s="22">
        <v>0</v>
      </c>
      <c r="L116" s="22">
        <v>160603</v>
      </c>
      <c r="M116" s="22">
        <v>1313714</v>
      </c>
      <c r="N116" s="22">
        <v>0</v>
      </c>
      <c r="O116" s="22">
        <v>-380068</v>
      </c>
      <c r="P116" s="22">
        <v>0</v>
      </c>
      <c r="Q116" s="22">
        <v>31881</v>
      </c>
      <c r="R116" s="22">
        <v>1094220</v>
      </c>
    </row>
    <row r="117" spans="1:18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293089</v>
      </c>
      <c r="F117" s="22">
        <v>313499</v>
      </c>
      <c r="G117" s="22">
        <v>-11265</v>
      </c>
      <c r="H117" s="22">
        <v>0</v>
      </c>
      <c r="I117" s="22">
        <v>0</v>
      </c>
      <c r="J117" s="22">
        <v>-557492</v>
      </c>
      <c r="K117" s="22">
        <v>0</v>
      </c>
      <c r="L117" s="22">
        <v>0</v>
      </c>
      <c r="M117" s="22">
        <v>353301</v>
      </c>
      <c r="N117" s="22">
        <v>0</v>
      </c>
      <c r="O117" s="22">
        <v>-46255</v>
      </c>
      <c r="P117" s="22">
        <v>0</v>
      </c>
      <c r="Q117" s="22">
        <v>-136162</v>
      </c>
      <c r="R117" s="22">
        <v>208715</v>
      </c>
    </row>
    <row r="118" spans="1:18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1605793</v>
      </c>
      <c r="F118" s="22">
        <v>5297286</v>
      </c>
      <c r="G118" s="22">
        <v>-2952954</v>
      </c>
      <c r="H118" s="22">
        <v>231095</v>
      </c>
      <c r="I118" s="22">
        <v>0</v>
      </c>
      <c r="J118" s="22">
        <v>-4836920</v>
      </c>
      <c r="K118" s="22">
        <v>0</v>
      </c>
      <c r="L118" s="22">
        <v>39590</v>
      </c>
      <c r="M118" s="22">
        <v>2357981</v>
      </c>
      <c r="N118" s="22">
        <v>0</v>
      </c>
      <c r="O118" s="22">
        <v>-100728</v>
      </c>
      <c r="P118" s="22">
        <v>0</v>
      </c>
      <c r="Q118" s="22">
        <v>0</v>
      </c>
      <c r="R118" s="22">
        <v>1641143</v>
      </c>
    </row>
    <row r="119" spans="1:18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716612</v>
      </c>
      <c r="F119" s="22">
        <v>4770650</v>
      </c>
      <c r="G119" s="22">
        <v>0</v>
      </c>
      <c r="H119" s="22">
        <v>-980967</v>
      </c>
      <c r="I119" s="22">
        <v>0</v>
      </c>
      <c r="J119" s="22">
        <v>-4247155</v>
      </c>
      <c r="K119" s="22">
        <v>0</v>
      </c>
      <c r="L119" s="22">
        <v>52803</v>
      </c>
      <c r="M119" s="22">
        <v>1557486</v>
      </c>
      <c r="N119" s="22">
        <v>0</v>
      </c>
      <c r="O119" s="22">
        <v>-871184</v>
      </c>
      <c r="P119" s="22">
        <v>0</v>
      </c>
      <c r="Q119" s="22">
        <v>-1937569</v>
      </c>
      <c r="R119" s="22">
        <v>-939324</v>
      </c>
    </row>
    <row r="120" spans="1:18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6561802</v>
      </c>
      <c r="F120" s="22">
        <v>13746811</v>
      </c>
      <c r="G120" s="22">
        <v>-333495</v>
      </c>
      <c r="H120" s="22">
        <v>0</v>
      </c>
      <c r="I120" s="22">
        <v>0</v>
      </c>
      <c r="J120" s="22">
        <v>-18477968</v>
      </c>
      <c r="K120" s="22">
        <v>0</v>
      </c>
      <c r="L120" s="22">
        <v>997687</v>
      </c>
      <c r="M120" s="22">
        <v>4801342</v>
      </c>
      <c r="N120" s="22">
        <v>0</v>
      </c>
      <c r="O120" s="22">
        <v>-939889</v>
      </c>
      <c r="P120" s="22">
        <v>0</v>
      </c>
      <c r="Q120" s="22">
        <v>0</v>
      </c>
      <c r="R120" s="22">
        <v>6356290</v>
      </c>
    </row>
    <row r="121" spans="1:18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2197171</v>
      </c>
      <c r="F121" s="22">
        <v>3799641</v>
      </c>
      <c r="G121" s="22">
        <v>-491022</v>
      </c>
      <c r="H121" s="22">
        <v>0</v>
      </c>
      <c r="I121" s="22">
        <v>0</v>
      </c>
      <c r="J121" s="22">
        <v>-5599117</v>
      </c>
      <c r="K121" s="22">
        <v>0</v>
      </c>
      <c r="L121" s="22">
        <v>110581</v>
      </c>
      <c r="M121" s="22">
        <v>4389066</v>
      </c>
      <c r="N121" s="22">
        <v>0</v>
      </c>
      <c r="O121" s="22">
        <v>699112</v>
      </c>
      <c r="P121" s="22">
        <v>0</v>
      </c>
      <c r="Q121" s="22">
        <v>0</v>
      </c>
      <c r="R121" s="22">
        <v>5105432</v>
      </c>
    </row>
    <row r="122" spans="1:18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1381492</v>
      </c>
      <c r="F122" s="22">
        <v>459066</v>
      </c>
      <c r="G122" s="22">
        <v>-141000</v>
      </c>
      <c r="H122" s="22">
        <v>0</v>
      </c>
      <c r="I122" s="22">
        <v>0</v>
      </c>
      <c r="J122" s="22">
        <v>-734892</v>
      </c>
      <c r="K122" s="22">
        <v>0</v>
      </c>
      <c r="L122" s="22">
        <v>17083</v>
      </c>
      <c r="M122" s="22">
        <v>447306</v>
      </c>
      <c r="N122" s="22">
        <v>0</v>
      </c>
      <c r="O122" s="22">
        <v>-46514</v>
      </c>
      <c r="P122" s="22">
        <v>0</v>
      </c>
      <c r="Q122" s="22">
        <v>0</v>
      </c>
      <c r="R122" s="22">
        <v>1382541</v>
      </c>
    </row>
    <row r="123" spans="1:18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2688765</v>
      </c>
      <c r="F123" s="22">
        <v>6134740</v>
      </c>
      <c r="G123" s="22">
        <v>-6456699</v>
      </c>
      <c r="H123" s="22">
        <v>2749647</v>
      </c>
      <c r="I123" s="22">
        <v>0</v>
      </c>
      <c r="J123" s="22">
        <v>-3289445</v>
      </c>
      <c r="K123" s="22">
        <v>0</v>
      </c>
      <c r="L123" s="22">
        <v>370178</v>
      </c>
      <c r="M123" s="22">
        <v>3254862</v>
      </c>
      <c r="N123" s="22">
        <v>0</v>
      </c>
      <c r="O123" s="22">
        <v>-2544988</v>
      </c>
      <c r="P123" s="22">
        <v>0</v>
      </c>
      <c r="Q123" s="22">
        <v>0</v>
      </c>
      <c r="R123" s="22">
        <v>2907060</v>
      </c>
    </row>
    <row r="124" spans="1:18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-1922604</v>
      </c>
      <c r="F124" s="22">
        <v>1185788</v>
      </c>
      <c r="G124" s="22">
        <v>-453920</v>
      </c>
      <c r="H124" s="22">
        <v>858485</v>
      </c>
      <c r="I124" s="22">
        <v>0</v>
      </c>
      <c r="J124" s="22">
        <v>-1983584</v>
      </c>
      <c r="K124" s="22">
        <v>0</v>
      </c>
      <c r="L124" s="22">
        <v>61109</v>
      </c>
      <c r="M124" s="22">
        <v>910851</v>
      </c>
      <c r="N124" s="22">
        <v>0</v>
      </c>
      <c r="O124" s="22">
        <v>-400000</v>
      </c>
      <c r="P124" s="22">
        <v>0</v>
      </c>
      <c r="Q124" s="22">
        <v>3000000</v>
      </c>
      <c r="R124" s="22">
        <v>1256125</v>
      </c>
    </row>
    <row r="125" spans="1:18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600411</v>
      </c>
      <c r="F125" s="22">
        <v>1600688</v>
      </c>
      <c r="G125" s="22">
        <v>-1720789</v>
      </c>
      <c r="H125" s="22">
        <v>749741</v>
      </c>
      <c r="I125" s="22">
        <v>0</v>
      </c>
      <c r="J125" s="22">
        <v>-1494226</v>
      </c>
      <c r="K125" s="22">
        <v>-38573</v>
      </c>
      <c r="L125" s="22">
        <v>0</v>
      </c>
      <c r="M125" s="22">
        <v>1635104</v>
      </c>
      <c r="N125" s="22">
        <v>0</v>
      </c>
      <c r="O125" s="22">
        <v>-731944</v>
      </c>
      <c r="P125" s="22">
        <v>0</v>
      </c>
      <c r="Q125" s="22">
        <v>0</v>
      </c>
      <c r="R125" s="22">
        <v>600412</v>
      </c>
    </row>
    <row r="126" spans="1:18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214484</v>
      </c>
      <c r="F126" s="22">
        <v>336396</v>
      </c>
      <c r="G126" s="22">
        <v>-357795</v>
      </c>
      <c r="H126" s="22">
        <v>190410</v>
      </c>
      <c r="I126" s="22">
        <v>0</v>
      </c>
      <c r="J126" s="22">
        <v>-586497</v>
      </c>
      <c r="K126" s="22">
        <v>0</v>
      </c>
      <c r="L126" s="22">
        <v>0</v>
      </c>
      <c r="M126" s="22">
        <v>441393</v>
      </c>
      <c r="N126" s="22">
        <v>0</v>
      </c>
      <c r="O126" s="22">
        <v>-23631</v>
      </c>
      <c r="P126" s="22">
        <v>0</v>
      </c>
      <c r="Q126" s="22">
        <v>0</v>
      </c>
      <c r="R126" s="22">
        <v>214760</v>
      </c>
    </row>
    <row r="127" spans="1:18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2596702</v>
      </c>
      <c r="F127" s="22">
        <v>2986778</v>
      </c>
      <c r="G127" s="22">
        <v>-361188</v>
      </c>
      <c r="H127" s="22">
        <v>0</v>
      </c>
      <c r="I127" s="22">
        <v>0</v>
      </c>
      <c r="J127" s="22">
        <v>-4584238</v>
      </c>
      <c r="K127" s="22">
        <v>0</v>
      </c>
      <c r="L127" s="22">
        <v>130034</v>
      </c>
      <c r="M127" s="22">
        <v>1108963</v>
      </c>
      <c r="N127" s="22">
        <v>0</v>
      </c>
      <c r="O127" s="22">
        <v>-38937</v>
      </c>
      <c r="P127" s="22">
        <v>0</v>
      </c>
      <c r="Q127" s="22">
        <v>0</v>
      </c>
      <c r="R127" s="22">
        <v>1838114</v>
      </c>
    </row>
    <row r="128" spans="1:18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2593535</v>
      </c>
      <c r="F128" s="22">
        <v>5460455</v>
      </c>
      <c r="G128" s="22">
        <v>-445000</v>
      </c>
      <c r="H128" s="22">
        <v>502729</v>
      </c>
      <c r="I128" s="22">
        <v>0</v>
      </c>
      <c r="J128" s="22">
        <v>-1144624</v>
      </c>
      <c r="K128" s="22">
        <v>-1528809</v>
      </c>
      <c r="L128" s="22">
        <v>0</v>
      </c>
      <c r="M128" s="22">
        <v>815213</v>
      </c>
      <c r="N128" s="22">
        <v>0</v>
      </c>
      <c r="O128" s="22">
        <v>-141169</v>
      </c>
      <c r="P128" s="22">
        <v>0</v>
      </c>
      <c r="Q128" s="22">
        <v>0</v>
      </c>
      <c r="R128" s="22">
        <v>6112330</v>
      </c>
    </row>
    <row r="129" spans="1:18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357014</v>
      </c>
      <c r="F129" s="22">
        <v>1274677</v>
      </c>
      <c r="G129" s="22">
        <v>-735000</v>
      </c>
      <c r="H129" s="22">
        <v>11396</v>
      </c>
      <c r="I129" s="22">
        <v>0</v>
      </c>
      <c r="J129" s="22">
        <v>-1251141</v>
      </c>
      <c r="K129" s="22">
        <v>0</v>
      </c>
      <c r="L129" s="22">
        <v>12085</v>
      </c>
      <c r="M129" s="22">
        <v>1071638</v>
      </c>
      <c r="N129" s="22">
        <v>0</v>
      </c>
      <c r="O129" s="22">
        <v>-535053</v>
      </c>
      <c r="P129" s="22">
        <v>0</v>
      </c>
      <c r="Q129" s="22">
        <v>0</v>
      </c>
      <c r="R129" s="22">
        <v>205616</v>
      </c>
    </row>
    <row r="130" spans="1:18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1463887</v>
      </c>
      <c r="F130" s="22">
        <v>638027</v>
      </c>
      <c r="G130" s="22">
        <v>-659890</v>
      </c>
      <c r="H130" s="22">
        <v>798169</v>
      </c>
      <c r="I130" s="22">
        <v>0</v>
      </c>
      <c r="J130" s="22">
        <v>-1566055</v>
      </c>
      <c r="K130" s="22">
        <v>0</v>
      </c>
      <c r="L130" s="22">
        <v>14350</v>
      </c>
      <c r="M130" s="22">
        <v>1130371</v>
      </c>
      <c r="N130" s="22">
        <v>0</v>
      </c>
      <c r="O130" s="22">
        <v>0</v>
      </c>
      <c r="P130" s="22">
        <v>0</v>
      </c>
      <c r="Q130" s="22">
        <v>0</v>
      </c>
      <c r="R130" s="22">
        <v>1818859</v>
      </c>
    </row>
    <row r="131" spans="1:18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1131066</v>
      </c>
      <c r="G131" s="22">
        <v>-8859595</v>
      </c>
      <c r="H131" s="22">
        <v>0</v>
      </c>
      <c r="I131" s="22">
        <v>0</v>
      </c>
      <c r="J131" s="22">
        <v>-3067834</v>
      </c>
      <c r="K131" s="22">
        <v>-197000</v>
      </c>
      <c r="L131" s="22">
        <v>11422119</v>
      </c>
      <c r="M131" s="22">
        <v>1105612</v>
      </c>
      <c r="N131" s="22">
        <v>0</v>
      </c>
      <c r="O131" s="22">
        <v>-1002476</v>
      </c>
      <c r="P131" s="22">
        <v>0</v>
      </c>
      <c r="Q131" s="22">
        <v>-531892</v>
      </c>
      <c r="R131" s="22">
        <v>0</v>
      </c>
    </row>
    <row r="132" spans="1:18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349617</v>
      </c>
      <c r="F132" s="22">
        <v>-65548</v>
      </c>
      <c r="G132" s="22">
        <v>2000</v>
      </c>
      <c r="H132" s="22">
        <v>0</v>
      </c>
      <c r="I132" s="22">
        <v>0</v>
      </c>
      <c r="J132" s="22">
        <v>-92445</v>
      </c>
      <c r="K132" s="22">
        <v>0</v>
      </c>
      <c r="L132" s="22">
        <v>0</v>
      </c>
      <c r="M132" s="22">
        <v>246188</v>
      </c>
      <c r="N132" s="22">
        <v>0</v>
      </c>
      <c r="O132" s="22">
        <v>0</v>
      </c>
      <c r="P132" s="22">
        <v>0</v>
      </c>
      <c r="Q132" s="22">
        <v>0</v>
      </c>
      <c r="R132" s="22">
        <v>439812</v>
      </c>
    </row>
    <row r="133" spans="1:18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3938523</v>
      </c>
      <c r="F133" s="22">
        <v>1774593</v>
      </c>
      <c r="G133" s="22">
        <v>0</v>
      </c>
      <c r="H133" s="22">
        <v>0</v>
      </c>
      <c r="I133" s="22">
        <v>0</v>
      </c>
      <c r="J133" s="22">
        <v>-2597707</v>
      </c>
      <c r="K133" s="22">
        <v>0</v>
      </c>
      <c r="L133" s="22">
        <v>5199</v>
      </c>
      <c r="M133" s="22">
        <v>860660</v>
      </c>
      <c r="N133" s="22">
        <v>0</v>
      </c>
      <c r="O133" s="22">
        <v>-29725</v>
      </c>
      <c r="P133" s="22">
        <v>0</v>
      </c>
      <c r="Q133" s="22">
        <v>0</v>
      </c>
      <c r="R133" s="22">
        <v>3951543</v>
      </c>
    </row>
    <row r="134" spans="1:18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301667</v>
      </c>
      <c r="F134" s="22">
        <v>338442</v>
      </c>
      <c r="G134" s="22">
        <v>-128946</v>
      </c>
      <c r="H134" s="22">
        <v>0</v>
      </c>
      <c r="I134" s="22">
        <v>0</v>
      </c>
      <c r="J134" s="22">
        <v>-147727</v>
      </c>
      <c r="K134" s="22">
        <v>-138214</v>
      </c>
      <c r="L134" s="22">
        <v>172500</v>
      </c>
      <c r="M134" s="22">
        <v>265951</v>
      </c>
      <c r="N134" s="22">
        <v>0</v>
      </c>
      <c r="O134" s="22">
        <v>-38758</v>
      </c>
      <c r="P134" s="22">
        <v>0</v>
      </c>
      <c r="Q134" s="22">
        <v>0</v>
      </c>
      <c r="R134" s="22">
        <v>624915</v>
      </c>
    </row>
    <row r="135" spans="1:18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658675</v>
      </c>
      <c r="F135" s="22">
        <v>-681295</v>
      </c>
      <c r="G135" s="22">
        <v>-1445619</v>
      </c>
      <c r="H135" s="22">
        <v>780492</v>
      </c>
      <c r="I135" s="22">
        <v>0</v>
      </c>
      <c r="J135" s="22">
        <v>-2860374</v>
      </c>
      <c r="K135" s="22">
        <v>0</v>
      </c>
      <c r="L135" s="22">
        <v>0</v>
      </c>
      <c r="M135" s="22">
        <v>4696055</v>
      </c>
      <c r="N135" s="22">
        <v>0</v>
      </c>
      <c r="O135" s="22">
        <v>-527948</v>
      </c>
      <c r="P135" s="22">
        <v>0</v>
      </c>
      <c r="Q135" s="22">
        <v>0</v>
      </c>
      <c r="R135" s="22">
        <v>619985</v>
      </c>
    </row>
    <row r="136" spans="1:18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2776503</v>
      </c>
      <c r="F136" s="22">
        <v>1263328</v>
      </c>
      <c r="G136" s="22">
        <v>0</v>
      </c>
      <c r="H136" s="22">
        <v>3766150</v>
      </c>
      <c r="I136" s="22">
        <v>0</v>
      </c>
      <c r="J136" s="22">
        <v>0</v>
      </c>
      <c r="K136" s="22">
        <v>0</v>
      </c>
      <c r="L136" s="22">
        <v>0</v>
      </c>
      <c r="M136" s="22">
        <v>2002447</v>
      </c>
      <c r="N136" s="22">
        <v>0</v>
      </c>
      <c r="O136" s="22">
        <v>-316726</v>
      </c>
      <c r="P136" s="22">
        <v>0</v>
      </c>
      <c r="Q136" s="22">
        <v>0</v>
      </c>
      <c r="R136" s="22">
        <v>9491703</v>
      </c>
    </row>
    <row r="137" spans="1:18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-34917346</v>
      </c>
      <c r="F137" s="22">
        <v>15875730</v>
      </c>
      <c r="G137" s="22">
        <v>-3126510</v>
      </c>
      <c r="H137" s="22">
        <v>151636</v>
      </c>
      <c r="I137" s="22">
        <v>0</v>
      </c>
      <c r="J137" s="22">
        <v>-16936371</v>
      </c>
      <c r="K137" s="22">
        <v>0</v>
      </c>
      <c r="L137" s="22">
        <v>2619902</v>
      </c>
      <c r="M137" s="22">
        <v>5900111</v>
      </c>
      <c r="N137" s="22">
        <v>0</v>
      </c>
      <c r="O137" s="22">
        <v>-748857</v>
      </c>
      <c r="P137" s="22">
        <v>0</v>
      </c>
      <c r="Q137" s="22">
        <v>0</v>
      </c>
      <c r="R137" s="22">
        <v>-31181705</v>
      </c>
    </row>
    <row r="138" spans="1:18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241999</v>
      </c>
      <c r="F138" s="22">
        <v>7197847</v>
      </c>
      <c r="G138" s="22">
        <v>-6620799</v>
      </c>
      <c r="H138" s="22">
        <v>2022498</v>
      </c>
      <c r="I138" s="22">
        <v>0</v>
      </c>
      <c r="J138" s="22">
        <v>-4650278</v>
      </c>
      <c r="K138" s="22">
        <v>0</v>
      </c>
      <c r="L138" s="22">
        <v>55155</v>
      </c>
      <c r="M138" s="22">
        <v>4425272</v>
      </c>
      <c r="N138" s="22">
        <v>0</v>
      </c>
      <c r="O138" s="22">
        <v>-2165259</v>
      </c>
      <c r="P138" s="22">
        <v>0</v>
      </c>
      <c r="Q138" s="22">
        <v>0</v>
      </c>
      <c r="R138" s="22">
        <v>506435</v>
      </c>
    </row>
    <row r="139" spans="1:18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5059109</v>
      </c>
      <c r="F139" s="22">
        <v>729302</v>
      </c>
      <c r="G139" s="22">
        <v>-1023031</v>
      </c>
      <c r="H139" s="22">
        <v>0</v>
      </c>
      <c r="I139" s="22">
        <v>0</v>
      </c>
      <c r="J139" s="22">
        <v>-2573029</v>
      </c>
      <c r="K139" s="22">
        <v>0</v>
      </c>
      <c r="L139" s="22">
        <v>220990</v>
      </c>
      <c r="M139" s="22">
        <v>3241977</v>
      </c>
      <c r="N139" s="22">
        <v>0</v>
      </c>
      <c r="O139" s="22">
        <v>0</v>
      </c>
      <c r="P139" s="22">
        <v>0</v>
      </c>
      <c r="Q139" s="22">
        <v>-239571</v>
      </c>
      <c r="R139" s="22">
        <v>5415747</v>
      </c>
    </row>
    <row r="140" spans="1:18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310437</v>
      </c>
      <c r="F140" s="22">
        <v>308971</v>
      </c>
      <c r="G140" s="22">
        <v>-149751</v>
      </c>
      <c r="H140" s="22">
        <v>5000</v>
      </c>
      <c r="I140" s="22"/>
      <c r="J140" s="22">
        <v>-671244</v>
      </c>
      <c r="K140" s="22">
        <v>0</v>
      </c>
      <c r="L140" s="22">
        <v>0</v>
      </c>
      <c r="M140" s="22">
        <v>430836</v>
      </c>
      <c r="N140" s="22"/>
      <c r="O140" s="22">
        <v>-16529</v>
      </c>
      <c r="P140" s="22"/>
      <c r="Q140" s="22">
        <v>0</v>
      </c>
      <c r="R140" s="22">
        <v>217700</v>
      </c>
    </row>
    <row r="141" spans="1:18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360420</v>
      </c>
      <c r="F141" s="22">
        <v>551392</v>
      </c>
      <c r="G141" s="22">
        <v>0</v>
      </c>
      <c r="H141" s="22">
        <v>140269</v>
      </c>
      <c r="I141" s="22">
        <v>0</v>
      </c>
      <c r="J141" s="22">
        <v>-1156302</v>
      </c>
      <c r="K141" s="22">
        <v>0</v>
      </c>
      <c r="L141" s="22">
        <v>0</v>
      </c>
      <c r="M141" s="22">
        <v>501826</v>
      </c>
      <c r="N141" s="22">
        <v>0</v>
      </c>
      <c r="O141" s="22">
        <v>-119152</v>
      </c>
      <c r="P141" s="22">
        <v>0</v>
      </c>
      <c r="Q141" s="22">
        <v>0</v>
      </c>
      <c r="R141" s="22">
        <v>278453</v>
      </c>
    </row>
    <row r="142" spans="1:18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1404526</v>
      </c>
      <c r="F142" s="22">
        <v>63564</v>
      </c>
      <c r="G142" s="22">
        <v>0</v>
      </c>
      <c r="H142" s="22">
        <v>0</v>
      </c>
      <c r="I142" s="22">
        <v>0</v>
      </c>
      <c r="J142" s="22">
        <v>-1152483</v>
      </c>
      <c r="K142" s="22">
        <v>0</v>
      </c>
      <c r="L142" s="22">
        <v>146283</v>
      </c>
      <c r="M142" s="22">
        <v>873402</v>
      </c>
      <c r="N142" s="22">
        <v>0</v>
      </c>
      <c r="O142" s="22">
        <v>-80303</v>
      </c>
      <c r="P142" s="22">
        <v>0</v>
      </c>
      <c r="Q142" s="22">
        <v>0</v>
      </c>
      <c r="R142" s="22">
        <v>1254989</v>
      </c>
    </row>
    <row r="143" spans="1:18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1023292</v>
      </c>
      <c r="F143" s="22">
        <v>129919</v>
      </c>
      <c r="G143" s="22">
        <v>-165200</v>
      </c>
      <c r="H143" s="22">
        <v>67920</v>
      </c>
      <c r="I143" s="22">
        <v>0</v>
      </c>
      <c r="J143" s="22">
        <v>-526545</v>
      </c>
      <c r="K143" s="22">
        <v>0</v>
      </c>
      <c r="L143" s="22">
        <v>43845</v>
      </c>
      <c r="M143" s="22">
        <v>479632</v>
      </c>
      <c r="N143" s="22">
        <v>0</v>
      </c>
      <c r="O143" s="22">
        <v>0</v>
      </c>
      <c r="P143" s="22">
        <v>0</v>
      </c>
      <c r="Q143" s="22">
        <v>0</v>
      </c>
      <c r="R143" s="22">
        <v>1052863</v>
      </c>
    </row>
    <row r="144" spans="1:18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1132576</v>
      </c>
      <c r="F144" s="22">
        <v>-121810</v>
      </c>
      <c r="G144" s="22">
        <v>0</v>
      </c>
      <c r="H144" s="22">
        <v>0</v>
      </c>
      <c r="I144" s="22">
        <v>0</v>
      </c>
      <c r="J144" s="22">
        <v>-688521</v>
      </c>
      <c r="K144" s="22">
        <v>0</v>
      </c>
      <c r="L144" s="22">
        <v>41490</v>
      </c>
      <c r="M144" s="22">
        <v>526832</v>
      </c>
      <c r="N144" s="22">
        <v>0</v>
      </c>
      <c r="O144" s="22">
        <v>-102469</v>
      </c>
      <c r="P144" s="22">
        <v>0</v>
      </c>
      <c r="Q144" s="22">
        <v>0</v>
      </c>
      <c r="R144" s="22">
        <v>788098</v>
      </c>
    </row>
    <row r="145" spans="1:18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-622684</v>
      </c>
      <c r="F145" s="22">
        <v>320493</v>
      </c>
      <c r="G145" s="22">
        <v>-758</v>
      </c>
      <c r="H145" s="22">
        <v>10000</v>
      </c>
      <c r="I145" s="22">
        <v>0</v>
      </c>
      <c r="J145" s="22">
        <v>-1836271</v>
      </c>
      <c r="K145" s="22">
        <v>0</v>
      </c>
      <c r="L145" s="22">
        <v>56774</v>
      </c>
      <c r="M145" s="22">
        <v>1169247</v>
      </c>
      <c r="N145" s="22">
        <v>0</v>
      </c>
      <c r="O145" s="22">
        <v>-380196</v>
      </c>
      <c r="P145" s="22">
        <v>0</v>
      </c>
      <c r="Q145" s="22">
        <v>0</v>
      </c>
      <c r="R145" s="22">
        <v>-1283395</v>
      </c>
    </row>
    <row r="146" spans="1:18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-164162</v>
      </c>
      <c r="F146" s="22">
        <v>330692</v>
      </c>
      <c r="G146" s="22">
        <v>-26080</v>
      </c>
      <c r="H146" s="22">
        <v>0</v>
      </c>
      <c r="I146" s="22">
        <v>0</v>
      </c>
      <c r="J146" s="22">
        <v>-1010176</v>
      </c>
      <c r="K146" s="22">
        <v>0</v>
      </c>
      <c r="L146" s="22">
        <v>227</v>
      </c>
      <c r="M146" s="22">
        <v>755490</v>
      </c>
      <c r="N146" s="22">
        <v>0</v>
      </c>
      <c r="O146" s="22">
        <v>-168664</v>
      </c>
      <c r="P146" s="22">
        <v>0</v>
      </c>
      <c r="Q146" s="22">
        <v>92375</v>
      </c>
      <c r="R146" s="22">
        <v>-190298</v>
      </c>
    </row>
    <row r="147" spans="1:18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488527</v>
      </c>
      <c r="F147" s="22">
        <v>164437</v>
      </c>
      <c r="G147" s="22">
        <v>-140000</v>
      </c>
      <c r="H147" s="22">
        <v>2667</v>
      </c>
      <c r="I147" s="22">
        <v>0</v>
      </c>
      <c r="J147" s="22">
        <v>-299891</v>
      </c>
      <c r="K147" s="22">
        <v>0</v>
      </c>
      <c r="L147" s="22">
        <v>0</v>
      </c>
      <c r="M147" s="22">
        <v>292176</v>
      </c>
      <c r="N147" s="22">
        <v>0</v>
      </c>
      <c r="O147" s="22">
        <v>-13196</v>
      </c>
      <c r="P147" s="22">
        <v>0</v>
      </c>
      <c r="Q147" s="22">
        <v>0</v>
      </c>
      <c r="R147" s="22">
        <v>494720</v>
      </c>
    </row>
    <row r="148" spans="1:18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1056723</v>
      </c>
      <c r="F148" s="22">
        <v>-3977137</v>
      </c>
      <c r="G148" s="22">
        <v>-942690</v>
      </c>
      <c r="H148" s="22">
        <v>0</v>
      </c>
      <c r="I148" s="22">
        <v>0</v>
      </c>
      <c r="J148" s="22">
        <v>-983292</v>
      </c>
      <c r="K148" s="22">
        <v>0</v>
      </c>
      <c r="L148" s="22">
        <v>4632501</v>
      </c>
      <c r="M148" s="22">
        <v>426820</v>
      </c>
      <c r="N148" s="22">
        <v>0</v>
      </c>
      <c r="O148" s="22">
        <v>-47500</v>
      </c>
      <c r="P148" s="22">
        <v>0</v>
      </c>
      <c r="Q148" s="22">
        <v>0</v>
      </c>
      <c r="R148" s="22">
        <v>165425</v>
      </c>
    </row>
    <row r="149" spans="1:18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200994</v>
      </c>
      <c r="F149" s="22">
        <v>1452987</v>
      </c>
      <c r="G149" s="22">
        <v>-647131</v>
      </c>
      <c r="H149" s="22">
        <v>0</v>
      </c>
      <c r="I149" s="22">
        <v>0</v>
      </c>
      <c r="J149" s="22">
        <v>-1453787</v>
      </c>
      <c r="K149" s="22">
        <v>0</v>
      </c>
      <c r="L149" s="22">
        <v>5236</v>
      </c>
      <c r="M149" s="22">
        <v>680862</v>
      </c>
      <c r="N149" s="22">
        <v>0</v>
      </c>
      <c r="O149" s="22">
        <v>-38167</v>
      </c>
      <c r="P149" s="22">
        <v>0</v>
      </c>
      <c r="Q149" s="22">
        <v>0</v>
      </c>
      <c r="R149" s="22">
        <v>200994</v>
      </c>
    </row>
    <row r="150" spans="1:18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1279251</v>
      </c>
      <c r="G150" s="22">
        <v>-202225</v>
      </c>
      <c r="H150" s="22">
        <v>0</v>
      </c>
      <c r="I150" s="22">
        <v>0</v>
      </c>
      <c r="J150" s="22">
        <v>-5201875</v>
      </c>
      <c r="K150" s="22">
        <v>-807115</v>
      </c>
      <c r="L150" s="22">
        <v>315707</v>
      </c>
      <c r="M150" s="22">
        <v>5485237</v>
      </c>
      <c r="N150" s="22">
        <v>0</v>
      </c>
      <c r="O150" s="22">
        <v>-868980</v>
      </c>
      <c r="P150" s="22">
        <v>0</v>
      </c>
      <c r="Q150" s="22">
        <v>0</v>
      </c>
      <c r="R150" s="22">
        <v>0</v>
      </c>
    </row>
    <row r="151" spans="1:18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908</v>
      </c>
      <c r="F151" s="22">
        <v>-104061</v>
      </c>
      <c r="G151" s="22">
        <v>-100000</v>
      </c>
      <c r="H151" s="22">
        <v>0</v>
      </c>
      <c r="I151" s="22">
        <v>0</v>
      </c>
      <c r="J151" s="22">
        <v>-173803</v>
      </c>
      <c r="K151" s="22">
        <v>-110087</v>
      </c>
      <c r="L151" s="22">
        <v>3101</v>
      </c>
      <c r="M151" s="22">
        <v>538011</v>
      </c>
      <c r="N151" s="22">
        <v>0</v>
      </c>
      <c r="O151" s="22">
        <v>-49480</v>
      </c>
      <c r="P151" s="22">
        <v>0</v>
      </c>
      <c r="Q151" s="22">
        <v>0</v>
      </c>
      <c r="R151" s="22">
        <v>4589</v>
      </c>
    </row>
    <row r="152" spans="1:18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554308</v>
      </c>
      <c r="F152" s="22">
        <v>2798635</v>
      </c>
      <c r="G152" s="22">
        <v>-932217</v>
      </c>
      <c r="H152" s="22">
        <v>2095</v>
      </c>
      <c r="I152" s="22">
        <v>0</v>
      </c>
      <c r="J152" s="22">
        <v>-2374379</v>
      </c>
      <c r="K152" s="22">
        <v>0</v>
      </c>
      <c r="L152" s="22">
        <v>0</v>
      </c>
      <c r="M152" s="22">
        <v>840318</v>
      </c>
      <c r="N152" s="22">
        <v>0</v>
      </c>
      <c r="O152" s="22">
        <v>-293256</v>
      </c>
      <c r="P152" s="22">
        <v>0</v>
      </c>
      <c r="Q152" s="22">
        <v>0</v>
      </c>
      <c r="R152" s="22">
        <v>595504</v>
      </c>
    </row>
    <row r="153" spans="1:18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3585136</v>
      </c>
      <c r="F153" s="22">
        <v>14934279</v>
      </c>
      <c r="G153" s="22">
        <v>-8117934</v>
      </c>
      <c r="H153" s="22">
        <v>926389</v>
      </c>
      <c r="I153" s="22">
        <v>0</v>
      </c>
      <c r="J153" s="22">
        <v>-8998649</v>
      </c>
      <c r="K153" s="22">
        <v>-2243326</v>
      </c>
      <c r="L153" s="22">
        <v>56915</v>
      </c>
      <c r="M153" s="22">
        <v>8323286</v>
      </c>
      <c r="N153" s="22">
        <v>0</v>
      </c>
      <c r="O153" s="22">
        <v>-2976696</v>
      </c>
      <c r="P153" s="22">
        <v>0</v>
      </c>
      <c r="Q153" s="22">
        <v>0</v>
      </c>
      <c r="R153" s="22">
        <v>5489400</v>
      </c>
    </row>
    <row r="154" spans="1:18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3286189</v>
      </c>
      <c r="F154" s="22">
        <v>2397989</v>
      </c>
      <c r="G154" s="22">
        <v>-1177375</v>
      </c>
      <c r="H154" s="22">
        <v>164232</v>
      </c>
      <c r="I154" s="22">
        <v>0</v>
      </c>
      <c r="J154" s="22">
        <v>-3987804</v>
      </c>
      <c r="K154" s="22">
        <v>0</v>
      </c>
      <c r="L154" s="22">
        <v>214925</v>
      </c>
      <c r="M154" s="22">
        <v>2924836</v>
      </c>
      <c r="N154" s="22">
        <v>0</v>
      </c>
      <c r="O154" s="22">
        <v>-395259</v>
      </c>
      <c r="P154" s="22">
        <v>0</v>
      </c>
      <c r="Q154" s="22">
        <v>0</v>
      </c>
      <c r="R154" s="22">
        <v>3427733</v>
      </c>
    </row>
    <row r="155" spans="1:18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292648</v>
      </c>
      <c r="F155" s="22">
        <v>657227</v>
      </c>
      <c r="G155" s="22">
        <v>-563845</v>
      </c>
      <c r="H155" s="22">
        <v>0</v>
      </c>
      <c r="I155" s="22">
        <v>0</v>
      </c>
      <c r="J155" s="22">
        <v>-416328</v>
      </c>
      <c r="K155" s="22">
        <v>0</v>
      </c>
      <c r="L155" s="22">
        <v>18665</v>
      </c>
      <c r="M155" s="22">
        <v>358301</v>
      </c>
      <c r="N155" s="22">
        <v>0</v>
      </c>
      <c r="O155" s="22">
        <v>-64557</v>
      </c>
      <c r="P155" s="22">
        <v>0</v>
      </c>
      <c r="Q155" s="22">
        <v>0</v>
      </c>
      <c r="R155" s="22">
        <v>282111</v>
      </c>
    </row>
    <row r="156" spans="1:18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579814</v>
      </c>
      <c r="F156" s="22">
        <v>60806</v>
      </c>
      <c r="G156" s="22">
        <v>-25000</v>
      </c>
      <c r="H156" s="22">
        <v>0</v>
      </c>
      <c r="I156" s="22">
        <v>0</v>
      </c>
      <c r="J156" s="22">
        <v>-1311614</v>
      </c>
      <c r="K156" s="22">
        <v>0</v>
      </c>
      <c r="L156" s="22">
        <v>0</v>
      </c>
      <c r="M156" s="22">
        <v>725651</v>
      </c>
      <c r="N156" s="22">
        <v>0</v>
      </c>
      <c r="O156" s="22">
        <v>-38230</v>
      </c>
      <c r="P156" s="22">
        <v>0</v>
      </c>
      <c r="Q156" s="22">
        <v>0</v>
      </c>
      <c r="R156" s="22">
        <v>-8573</v>
      </c>
    </row>
    <row r="157" spans="1:18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4704045</v>
      </c>
      <c r="F157" s="22">
        <v>18907880</v>
      </c>
      <c r="G157" s="22">
        <v>-2794558</v>
      </c>
      <c r="H157" s="22">
        <v>0</v>
      </c>
      <c r="I157" s="22">
        <v>0</v>
      </c>
      <c r="J157" s="22">
        <v>-23462538</v>
      </c>
      <c r="K157" s="22">
        <v>0</v>
      </c>
      <c r="L157" s="22">
        <v>0</v>
      </c>
      <c r="M157" s="22">
        <v>6517618</v>
      </c>
      <c r="N157" s="22">
        <v>0</v>
      </c>
      <c r="O157" s="22">
        <v>-1087068</v>
      </c>
      <c r="P157" s="22">
        <v>0</v>
      </c>
      <c r="Q157" s="22">
        <v>905000</v>
      </c>
      <c r="R157" s="22">
        <v>3690379</v>
      </c>
    </row>
    <row r="158" spans="1:18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1656861</v>
      </c>
      <c r="F158" s="22">
        <v>6266225</v>
      </c>
      <c r="G158" s="22">
        <v>-464507</v>
      </c>
      <c r="H158" s="22">
        <v>0</v>
      </c>
      <c r="I158" s="22">
        <v>0</v>
      </c>
      <c r="J158" s="22">
        <v>-5386943</v>
      </c>
      <c r="K158" s="22">
        <v>-1581693</v>
      </c>
      <c r="L158" s="22">
        <v>40338</v>
      </c>
      <c r="M158" s="22">
        <v>1373043</v>
      </c>
      <c r="N158" s="22">
        <v>0</v>
      </c>
      <c r="O158" s="22">
        <v>-97149</v>
      </c>
      <c r="P158" s="22">
        <v>0</v>
      </c>
      <c r="Q158" s="22">
        <v>0</v>
      </c>
      <c r="R158" s="22">
        <v>1806175</v>
      </c>
    </row>
    <row r="159" spans="1:18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1251055</v>
      </c>
      <c r="F159" s="22">
        <v>1100934</v>
      </c>
      <c r="G159" s="22">
        <v>-60500</v>
      </c>
      <c r="H159" s="22">
        <v>0</v>
      </c>
      <c r="I159" s="22">
        <v>0</v>
      </c>
      <c r="J159" s="22">
        <v>-1313930</v>
      </c>
      <c r="K159" s="22">
        <v>0</v>
      </c>
      <c r="L159" s="22">
        <v>40261</v>
      </c>
      <c r="M159" s="22">
        <v>954794</v>
      </c>
      <c r="N159" s="22">
        <v>0</v>
      </c>
      <c r="O159" s="22">
        <v>-96889</v>
      </c>
      <c r="P159" s="22">
        <v>0</v>
      </c>
      <c r="Q159" s="22">
        <v>0</v>
      </c>
      <c r="R159" s="22">
        <v>1875725</v>
      </c>
    </row>
    <row r="160" spans="1:18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338092</v>
      </c>
      <c r="F160" s="22">
        <v>2971793</v>
      </c>
      <c r="G160" s="22">
        <v>-1735947</v>
      </c>
      <c r="H160" s="22">
        <v>113689</v>
      </c>
      <c r="I160" s="22">
        <v>0</v>
      </c>
      <c r="J160" s="22">
        <v>-2306516</v>
      </c>
      <c r="K160" s="22">
        <v>0</v>
      </c>
      <c r="L160" s="22">
        <v>0</v>
      </c>
      <c r="M160" s="22">
        <v>1164558</v>
      </c>
      <c r="N160" s="22">
        <v>0</v>
      </c>
      <c r="O160" s="22">
        <v>-207441</v>
      </c>
      <c r="P160" s="22">
        <v>0</v>
      </c>
      <c r="Q160" s="22">
        <v>0</v>
      </c>
      <c r="R160" s="22">
        <v>338228</v>
      </c>
    </row>
    <row r="161" spans="1:18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3665852</v>
      </c>
      <c r="F161" s="22">
        <v>1336664</v>
      </c>
      <c r="G161" s="22">
        <v>-899940</v>
      </c>
      <c r="H161" s="22">
        <v>807756</v>
      </c>
      <c r="I161" s="22">
        <v>0</v>
      </c>
      <c r="J161" s="22">
        <v>-3000630</v>
      </c>
      <c r="K161" s="22">
        <v>-379671</v>
      </c>
      <c r="L161" s="22">
        <v>477998</v>
      </c>
      <c r="M161" s="22">
        <v>1740700</v>
      </c>
      <c r="N161" s="22">
        <v>0</v>
      </c>
      <c r="O161" s="22">
        <v>-519954</v>
      </c>
      <c r="P161" s="22">
        <v>0</v>
      </c>
      <c r="Q161" s="22">
        <v>0</v>
      </c>
      <c r="R161" s="22">
        <v>3228775</v>
      </c>
    </row>
    <row r="162" spans="1:18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2945511</v>
      </c>
      <c r="F162" s="22">
        <v>650639</v>
      </c>
      <c r="G162" s="22">
        <v>-1745392</v>
      </c>
      <c r="H162" s="22">
        <v>392825</v>
      </c>
      <c r="I162" s="22">
        <v>0</v>
      </c>
      <c r="J162" s="22">
        <v>-300411</v>
      </c>
      <c r="K162" s="22">
        <v>0</v>
      </c>
      <c r="L162" s="22">
        <v>3559</v>
      </c>
      <c r="M162" s="22">
        <v>1157532</v>
      </c>
      <c r="N162" s="22">
        <v>0</v>
      </c>
      <c r="O162" s="22">
        <v>-136582</v>
      </c>
      <c r="P162" s="22">
        <v>0</v>
      </c>
      <c r="Q162" s="22">
        <v>0</v>
      </c>
      <c r="R162" s="22">
        <v>2967681</v>
      </c>
    </row>
    <row r="163" spans="1:18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2926615</v>
      </c>
      <c r="F163" s="22">
        <v>8418945</v>
      </c>
      <c r="G163" s="22">
        <v>-127916</v>
      </c>
      <c r="H163" s="22">
        <v>0</v>
      </c>
      <c r="I163" s="22">
        <v>0</v>
      </c>
      <c r="J163" s="22">
        <v>-219214</v>
      </c>
      <c r="K163" s="22">
        <v>-8456474</v>
      </c>
      <c r="L163" s="22">
        <v>109702</v>
      </c>
      <c r="M163" s="22">
        <v>1101260</v>
      </c>
      <c r="N163" s="22">
        <v>0</v>
      </c>
      <c r="O163" s="22">
        <v>-194311</v>
      </c>
      <c r="P163" s="22">
        <v>0</v>
      </c>
      <c r="Q163" s="22">
        <v>0</v>
      </c>
      <c r="R163" s="22">
        <v>3558607</v>
      </c>
    </row>
    <row r="164" spans="1:18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539546</v>
      </c>
      <c r="F164" s="22">
        <v>2823022</v>
      </c>
      <c r="G164" s="22">
        <v>0</v>
      </c>
      <c r="H164" s="22">
        <v>13989</v>
      </c>
      <c r="I164" s="22">
        <v>0</v>
      </c>
      <c r="J164" s="22">
        <v>-4098594</v>
      </c>
      <c r="K164" s="22">
        <v>0</v>
      </c>
      <c r="L164" s="22">
        <v>21965</v>
      </c>
      <c r="M164" s="22">
        <v>1007303</v>
      </c>
      <c r="N164" s="22">
        <v>0</v>
      </c>
      <c r="O164" s="22">
        <v>-153379</v>
      </c>
      <c r="P164" s="22">
        <v>0</v>
      </c>
      <c r="Q164" s="22">
        <v>0</v>
      </c>
      <c r="R164" s="22">
        <v>153852</v>
      </c>
    </row>
    <row r="165" spans="1:18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9902732</v>
      </c>
      <c r="F165" s="22">
        <v>3866923</v>
      </c>
      <c r="G165" s="22">
        <v>-2911642</v>
      </c>
      <c r="H165" s="22">
        <v>360942</v>
      </c>
      <c r="I165" s="22">
        <v>0</v>
      </c>
      <c r="J165" s="22">
        <v>-3985805</v>
      </c>
      <c r="K165" s="22">
        <v>0</v>
      </c>
      <c r="L165" s="22">
        <v>236703</v>
      </c>
      <c r="M165" s="22">
        <v>2824756</v>
      </c>
      <c r="N165" s="22">
        <v>0</v>
      </c>
      <c r="O165" s="22">
        <v>-413390</v>
      </c>
      <c r="P165" s="22">
        <v>0</v>
      </c>
      <c r="Q165" s="22">
        <v>0</v>
      </c>
      <c r="R165" s="22">
        <v>9881219</v>
      </c>
    </row>
    <row r="166" spans="1:18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871465</v>
      </c>
      <c r="F166" s="22">
        <v>696893</v>
      </c>
      <c r="G166" s="22">
        <v>-604288</v>
      </c>
      <c r="H166" s="22">
        <v>99331</v>
      </c>
      <c r="I166" s="22">
        <v>0</v>
      </c>
      <c r="J166" s="22">
        <v>-671147</v>
      </c>
      <c r="K166" s="22">
        <v>0</v>
      </c>
      <c r="L166" s="22">
        <v>47241</v>
      </c>
      <c r="M166" s="22">
        <v>893340</v>
      </c>
      <c r="N166" s="22">
        <v>0</v>
      </c>
      <c r="O166" s="22">
        <v>-422116</v>
      </c>
      <c r="P166" s="22">
        <v>0</v>
      </c>
      <c r="Q166" s="22">
        <v>0</v>
      </c>
      <c r="R166" s="22">
        <v>910719</v>
      </c>
    </row>
    <row r="167" spans="1:18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462577</v>
      </c>
      <c r="F167" s="22">
        <v>-157942</v>
      </c>
      <c r="G167" s="22">
        <v>-170000</v>
      </c>
      <c r="H167" s="22">
        <v>-50000</v>
      </c>
      <c r="I167" s="22">
        <v>0</v>
      </c>
      <c r="J167" s="22">
        <v>-464296</v>
      </c>
      <c r="K167" s="22">
        <v>0</v>
      </c>
      <c r="L167" s="22">
        <v>362870</v>
      </c>
      <c r="M167" s="22">
        <v>1258219</v>
      </c>
      <c r="N167" s="22">
        <v>0</v>
      </c>
      <c r="O167" s="22">
        <v>-325073</v>
      </c>
      <c r="P167" s="22">
        <v>0</v>
      </c>
      <c r="Q167" s="22">
        <v>1</v>
      </c>
      <c r="R167" s="22">
        <v>916356</v>
      </c>
    </row>
    <row r="168" spans="1:18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10285394</v>
      </c>
      <c r="F168" s="22">
        <v>8995701</v>
      </c>
      <c r="G168" s="22">
        <v>-8786646</v>
      </c>
      <c r="H168" s="22">
        <v>337008</v>
      </c>
      <c r="I168" s="22">
        <v>0</v>
      </c>
      <c r="J168" s="22">
        <v>-9599446</v>
      </c>
      <c r="K168" s="22">
        <v>-846726</v>
      </c>
      <c r="L168" s="22">
        <v>137148</v>
      </c>
      <c r="M168" s="22">
        <v>2826539</v>
      </c>
      <c r="N168" s="22">
        <v>0</v>
      </c>
      <c r="O168" s="22">
        <v>-880922</v>
      </c>
      <c r="P168" s="22">
        <v>0</v>
      </c>
      <c r="Q168" s="22">
        <v>3000000</v>
      </c>
      <c r="R168" s="22">
        <v>5468050</v>
      </c>
    </row>
    <row r="169" spans="1:18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818898</v>
      </c>
      <c r="F169" s="22">
        <v>107616</v>
      </c>
      <c r="G169" s="22">
        <v>-296613</v>
      </c>
      <c r="H169" s="22">
        <v>0</v>
      </c>
      <c r="I169" s="22">
        <v>0</v>
      </c>
      <c r="J169" s="22">
        <v>-6000</v>
      </c>
      <c r="K169" s="22">
        <v>0</v>
      </c>
      <c r="L169" s="22">
        <v>0</v>
      </c>
      <c r="M169" s="22">
        <v>280255</v>
      </c>
      <c r="N169" s="22">
        <v>0</v>
      </c>
      <c r="O169" s="22">
        <v>-85258</v>
      </c>
      <c r="P169" s="22">
        <v>0</v>
      </c>
      <c r="Q169" s="22">
        <v>0</v>
      </c>
      <c r="R169" s="22">
        <v>818898</v>
      </c>
    </row>
    <row r="170" spans="1:18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492824</v>
      </c>
      <c r="F170" s="22">
        <v>1553219</v>
      </c>
      <c r="G170" s="22">
        <v>-89511</v>
      </c>
      <c r="H170" s="22">
        <v>658035</v>
      </c>
      <c r="I170" s="22">
        <v>0</v>
      </c>
      <c r="J170" s="22">
        <v>-1082938</v>
      </c>
      <c r="K170" s="22">
        <v>0</v>
      </c>
      <c r="L170" s="22">
        <v>43600</v>
      </c>
      <c r="M170" s="22">
        <v>1271911</v>
      </c>
      <c r="N170" s="22">
        <v>0</v>
      </c>
      <c r="O170" s="22">
        <v>-360797</v>
      </c>
      <c r="P170" s="22">
        <v>0</v>
      </c>
      <c r="Q170" s="22">
        <v>-644687</v>
      </c>
      <c r="R170" s="22">
        <v>1841656</v>
      </c>
    </row>
    <row r="171" spans="1:18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1054471</v>
      </c>
      <c r="F171" s="22">
        <v>9337153</v>
      </c>
      <c r="G171" s="22">
        <v>-287755</v>
      </c>
      <c r="H171" s="22">
        <v>0</v>
      </c>
      <c r="I171" s="22">
        <v>0</v>
      </c>
      <c r="J171" s="22">
        <v>-11642449</v>
      </c>
      <c r="K171" s="22">
        <v>0</v>
      </c>
      <c r="L171" s="22">
        <v>8842</v>
      </c>
      <c r="M171" s="22">
        <v>4173969</v>
      </c>
      <c r="N171" s="22">
        <v>0</v>
      </c>
      <c r="O171" s="22">
        <v>-1560579</v>
      </c>
      <c r="P171" s="22">
        <v>0</v>
      </c>
      <c r="Q171" s="22">
        <v>0</v>
      </c>
      <c r="R171" s="22">
        <v>1083652</v>
      </c>
    </row>
    <row r="172" spans="1:18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-58912</v>
      </c>
      <c r="F172" s="22">
        <v>628270</v>
      </c>
      <c r="G172" s="22">
        <v>0</v>
      </c>
      <c r="H172" s="22">
        <v>10000</v>
      </c>
      <c r="I172" s="22">
        <v>0</v>
      </c>
      <c r="J172" s="22">
        <v>-801098</v>
      </c>
      <c r="K172" s="22">
        <v>0</v>
      </c>
      <c r="L172" s="22">
        <v>0</v>
      </c>
      <c r="M172" s="22">
        <v>353077</v>
      </c>
      <c r="N172" s="22">
        <v>0</v>
      </c>
      <c r="O172" s="22">
        <v>-86906</v>
      </c>
      <c r="P172" s="22">
        <v>0</v>
      </c>
      <c r="Q172" s="22">
        <v>1</v>
      </c>
      <c r="R172" s="22">
        <v>44432</v>
      </c>
    </row>
    <row r="173" spans="1:18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3054404</v>
      </c>
      <c r="F173" s="22">
        <v>1039638</v>
      </c>
      <c r="G173" s="22">
        <v>-500000</v>
      </c>
      <c r="H173" s="22">
        <v>21693</v>
      </c>
      <c r="I173" s="22">
        <v>0</v>
      </c>
      <c r="J173" s="22">
        <v>-567761</v>
      </c>
      <c r="K173" s="22">
        <v>-6000</v>
      </c>
      <c r="L173" s="22">
        <v>29677</v>
      </c>
      <c r="M173" s="22">
        <v>522479</v>
      </c>
      <c r="N173" s="22">
        <v>0</v>
      </c>
      <c r="O173" s="22">
        <v>-36286</v>
      </c>
      <c r="P173" s="22">
        <v>0</v>
      </c>
      <c r="Q173" s="22">
        <v>0</v>
      </c>
      <c r="R173" s="22">
        <v>3557844</v>
      </c>
    </row>
    <row r="174" spans="1:18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2837598</v>
      </c>
      <c r="F174" s="22">
        <v>1335044</v>
      </c>
      <c r="G174" s="22">
        <v>-79639</v>
      </c>
      <c r="H174" s="22">
        <v>0</v>
      </c>
      <c r="I174" s="22">
        <v>0</v>
      </c>
      <c r="J174" s="22">
        <v>-2868937</v>
      </c>
      <c r="K174" s="22">
        <v>0</v>
      </c>
      <c r="L174" s="22">
        <v>208722</v>
      </c>
      <c r="M174" s="22">
        <v>2304669</v>
      </c>
      <c r="N174" s="22">
        <v>0</v>
      </c>
      <c r="O174" s="22">
        <v>-316461</v>
      </c>
      <c r="P174" s="22">
        <v>0</v>
      </c>
      <c r="Q174" s="22">
        <v>0</v>
      </c>
      <c r="R174" s="22">
        <v>3420996</v>
      </c>
    </row>
    <row r="175" spans="1:18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184143</v>
      </c>
      <c r="F175" s="22">
        <v>-65105</v>
      </c>
      <c r="G175" s="22">
        <v>-45500</v>
      </c>
      <c r="H175" s="22">
        <v>55962</v>
      </c>
      <c r="I175" s="22">
        <v>0</v>
      </c>
      <c r="J175" s="22">
        <v>-37850</v>
      </c>
      <c r="K175" s="22">
        <v>0</v>
      </c>
      <c r="L175" s="22">
        <v>3276</v>
      </c>
      <c r="M175" s="22">
        <v>240901</v>
      </c>
      <c r="N175" s="22">
        <v>0</v>
      </c>
      <c r="O175" s="22">
        <v>-128460</v>
      </c>
      <c r="P175" s="22">
        <v>0</v>
      </c>
      <c r="Q175" s="22">
        <v>0</v>
      </c>
      <c r="R175" s="22">
        <v>207367</v>
      </c>
    </row>
    <row r="176" spans="1:18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2294237</v>
      </c>
      <c r="F176" s="22">
        <v>-1549021</v>
      </c>
      <c r="G176" s="22">
        <v>-2931489</v>
      </c>
      <c r="H176" s="22">
        <v>695167</v>
      </c>
      <c r="I176" s="22">
        <v>0</v>
      </c>
      <c r="J176" s="22">
        <v>-2758229</v>
      </c>
      <c r="K176" s="22">
        <v>0</v>
      </c>
      <c r="L176" s="22">
        <v>221574</v>
      </c>
      <c r="M176" s="22">
        <v>6036358</v>
      </c>
      <c r="N176" s="22">
        <v>0</v>
      </c>
      <c r="O176" s="22">
        <v>-401831</v>
      </c>
      <c r="P176" s="22">
        <v>0</v>
      </c>
      <c r="Q176" s="22">
        <v>0</v>
      </c>
      <c r="R176" s="22">
        <v>1606766</v>
      </c>
    </row>
    <row r="177" spans="1:18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1984419</v>
      </c>
      <c r="F177" s="22">
        <v>10592555</v>
      </c>
      <c r="G177" s="22">
        <v>-4768232</v>
      </c>
      <c r="H177" s="22">
        <v>1798991</v>
      </c>
      <c r="I177" s="22">
        <v>0</v>
      </c>
      <c r="J177" s="22">
        <v>-5432871</v>
      </c>
      <c r="K177" s="22">
        <v>-6477439</v>
      </c>
      <c r="L177" s="22">
        <v>109267</v>
      </c>
      <c r="M177" s="22">
        <v>5033631</v>
      </c>
      <c r="N177" s="22">
        <v>0</v>
      </c>
      <c r="O177" s="22">
        <v>-1050253</v>
      </c>
      <c r="P177" s="22">
        <v>0</v>
      </c>
      <c r="Q177" s="22">
        <v>0</v>
      </c>
      <c r="R177" s="22">
        <v>1790068</v>
      </c>
    </row>
    <row r="178" spans="1:18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8380913</v>
      </c>
      <c r="F178" s="22">
        <v>3192267</v>
      </c>
      <c r="G178" s="22">
        <v>-1245408</v>
      </c>
      <c r="H178" s="22">
        <v>75284</v>
      </c>
      <c r="I178" s="22">
        <v>0</v>
      </c>
      <c r="J178" s="22">
        <v>-4821611</v>
      </c>
      <c r="K178" s="22">
        <v>0</v>
      </c>
      <c r="L178" s="22">
        <v>399928</v>
      </c>
      <c r="M178" s="22">
        <v>4326661</v>
      </c>
      <c r="N178" s="22">
        <v>0</v>
      </c>
      <c r="O178" s="22">
        <v>-1403752</v>
      </c>
      <c r="P178" s="22">
        <v>0</v>
      </c>
      <c r="Q178" s="22">
        <v>0</v>
      </c>
      <c r="R178" s="22">
        <v>8904282</v>
      </c>
    </row>
    <row r="179" spans="1:18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1039875</v>
      </c>
      <c r="F179" s="22">
        <v>2220503</v>
      </c>
      <c r="G179" s="22">
        <v>-1423509</v>
      </c>
      <c r="H179" s="22">
        <v>433713</v>
      </c>
      <c r="I179" s="22">
        <v>0</v>
      </c>
      <c r="J179" s="22">
        <v>-2258949</v>
      </c>
      <c r="K179" s="22">
        <v>-155070</v>
      </c>
      <c r="L179" s="22">
        <v>6966</v>
      </c>
      <c r="M179" s="22">
        <v>1494960</v>
      </c>
      <c r="N179" s="22">
        <v>0</v>
      </c>
      <c r="O179" s="22">
        <v>-366626</v>
      </c>
      <c r="P179" s="22">
        <v>0</v>
      </c>
      <c r="Q179" s="22">
        <v>1945</v>
      </c>
      <c r="R179" s="22">
        <v>993808</v>
      </c>
    </row>
    <row r="180" spans="1:18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50788</v>
      </c>
      <c r="F180" s="22">
        <v>-223240</v>
      </c>
      <c r="G180" s="22">
        <v>0</v>
      </c>
      <c r="H180" s="22">
        <v>-528168</v>
      </c>
      <c r="I180" s="22">
        <v>0</v>
      </c>
      <c r="J180" s="22">
        <v>-92912</v>
      </c>
      <c r="K180" s="22">
        <v>0</v>
      </c>
      <c r="L180" s="22">
        <v>0</v>
      </c>
      <c r="M180" s="22">
        <v>970747</v>
      </c>
      <c r="N180" s="22">
        <v>0</v>
      </c>
      <c r="O180" s="22">
        <v>0</v>
      </c>
      <c r="P180" s="22">
        <v>0</v>
      </c>
      <c r="Q180" s="22">
        <v>0</v>
      </c>
      <c r="R180" s="22">
        <v>177215</v>
      </c>
    </row>
    <row r="181" spans="1:18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824244</v>
      </c>
      <c r="F181" s="22">
        <v>14372986</v>
      </c>
      <c r="G181" s="22">
        <v>-6532339</v>
      </c>
      <c r="H181" s="22">
        <v>805867</v>
      </c>
      <c r="I181" s="22">
        <v>0</v>
      </c>
      <c r="J181" s="22">
        <v>-5646862</v>
      </c>
      <c r="K181" s="22">
        <v>-2551757</v>
      </c>
      <c r="L181" s="22">
        <v>137722</v>
      </c>
      <c r="M181" s="22">
        <v>5463771</v>
      </c>
      <c r="N181" s="22">
        <v>0</v>
      </c>
      <c r="O181" s="22">
        <v>-632311</v>
      </c>
      <c r="P181" s="22">
        <v>0</v>
      </c>
      <c r="Q181" s="22">
        <v>0</v>
      </c>
      <c r="R181" s="22">
        <v>6241321</v>
      </c>
    </row>
    <row r="182" spans="1:18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2611719</v>
      </c>
      <c r="F182" s="22">
        <v>2990778</v>
      </c>
      <c r="G182" s="22">
        <v>-2832922</v>
      </c>
      <c r="H182" s="22">
        <v>1028122</v>
      </c>
      <c r="I182" s="22">
        <v>0</v>
      </c>
      <c r="J182" s="22">
        <v>-3763383</v>
      </c>
      <c r="K182" s="22">
        <v>-656227</v>
      </c>
      <c r="L182" s="22">
        <v>193770</v>
      </c>
      <c r="M182" s="22">
        <v>4296125</v>
      </c>
      <c r="N182" s="22">
        <v>0</v>
      </c>
      <c r="O182" s="22">
        <v>-527945</v>
      </c>
      <c r="P182" s="22">
        <v>0</v>
      </c>
      <c r="Q182" s="22">
        <v>0</v>
      </c>
      <c r="R182" s="22">
        <v>3340037</v>
      </c>
    </row>
    <row r="183" spans="1:18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933110</v>
      </c>
      <c r="F183" s="22">
        <v>59059</v>
      </c>
      <c r="G183" s="22">
        <v>-1385962</v>
      </c>
      <c r="H183" s="22">
        <v>95675</v>
      </c>
      <c r="I183" s="22">
        <v>0</v>
      </c>
      <c r="J183" s="22">
        <v>-445492</v>
      </c>
      <c r="K183" s="22">
        <v>0</v>
      </c>
      <c r="L183" s="22">
        <v>245104</v>
      </c>
      <c r="M183" s="22">
        <v>1810771</v>
      </c>
      <c r="N183" s="22">
        <v>0</v>
      </c>
      <c r="O183" s="22">
        <v>-407701</v>
      </c>
      <c r="P183" s="22">
        <v>0</v>
      </c>
      <c r="Q183" s="22">
        <v>0</v>
      </c>
      <c r="R183" s="22">
        <v>904564</v>
      </c>
    </row>
    <row r="184" spans="1:18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395896</v>
      </c>
      <c r="F184" s="22">
        <v>1145148</v>
      </c>
      <c r="G184" s="22">
        <v>-1231605</v>
      </c>
      <c r="H184" s="22">
        <v>1189107</v>
      </c>
      <c r="I184" s="22">
        <v>0</v>
      </c>
      <c r="J184" s="22">
        <v>-1981677</v>
      </c>
      <c r="K184" s="22">
        <v>0</v>
      </c>
      <c r="L184" s="22">
        <v>181778</v>
      </c>
      <c r="M184" s="22">
        <v>963248</v>
      </c>
      <c r="N184" s="22">
        <v>0</v>
      </c>
      <c r="O184" s="22">
        <v>-132615</v>
      </c>
      <c r="P184" s="22">
        <v>0</v>
      </c>
      <c r="Q184" s="22">
        <v>0</v>
      </c>
      <c r="R184" s="22">
        <v>529280</v>
      </c>
    </row>
    <row r="185" spans="1:18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522834</v>
      </c>
      <c r="F185" s="22">
        <v>260258</v>
      </c>
      <c r="G185" s="22">
        <v>-22000</v>
      </c>
      <c r="H185" s="22">
        <v>0</v>
      </c>
      <c r="I185" s="22">
        <v>0</v>
      </c>
      <c r="J185" s="22">
        <v>-349920</v>
      </c>
      <c r="K185" s="22">
        <v>0</v>
      </c>
      <c r="L185" s="22">
        <v>150157</v>
      </c>
      <c r="M185" s="22">
        <v>369515</v>
      </c>
      <c r="N185" s="22">
        <v>0</v>
      </c>
      <c r="O185" s="22">
        <v>-148160</v>
      </c>
      <c r="P185" s="22">
        <v>0</v>
      </c>
      <c r="Q185" s="22">
        <v>113831</v>
      </c>
      <c r="R185" s="22">
        <v>896515</v>
      </c>
    </row>
    <row r="186" spans="1:18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-87948</v>
      </c>
      <c r="F186" s="22">
        <v>1613089</v>
      </c>
      <c r="G186" s="22">
        <v>-211528</v>
      </c>
      <c r="H186" s="22">
        <v>0</v>
      </c>
      <c r="I186" s="22">
        <v>0</v>
      </c>
      <c r="J186" s="22">
        <v>-1795620</v>
      </c>
      <c r="K186" s="22">
        <v>0</v>
      </c>
      <c r="L186" s="22">
        <v>0</v>
      </c>
      <c r="M186" s="22">
        <v>411259</v>
      </c>
      <c r="N186" s="22">
        <v>0</v>
      </c>
      <c r="O186" s="22">
        <v>-120656</v>
      </c>
      <c r="P186" s="22">
        <v>0</v>
      </c>
      <c r="Q186" s="22">
        <v>0</v>
      </c>
      <c r="R186" s="22">
        <v>-191404</v>
      </c>
    </row>
    <row r="187" spans="1:18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700613</v>
      </c>
      <c r="F187" s="22">
        <v>13208064</v>
      </c>
      <c r="G187" s="22">
        <v>-278505</v>
      </c>
      <c r="H187" s="22">
        <v>349018</v>
      </c>
      <c r="I187" s="22">
        <v>0</v>
      </c>
      <c r="J187" s="22">
        <v>-14388004</v>
      </c>
      <c r="K187" s="22">
        <v>-450000</v>
      </c>
      <c r="L187" s="22">
        <v>0</v>
      </c>
      <c r="M187" s="22">
        <v>1032575</v>
      </c>
      <c r="N187" s="22">
        <v>0</v>
      </c>
      <c r="O187" s="22">
        <v>-107566</v>
      </c>
      <c r="P187" s="22">
        <v>0</v>
      </c>
      <c r="Q187" s="22">
        <v>619684</v>
      </c>
      <c r="R187" s="22">
        <v>685879</v>
      </c>
    </row>
    <row r="188" spans="1:18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693320</v>
      </c>
      <c r="F188" s="22">
        <v>1420901</v>
      </c>
      <c r="G188" s="22">
        <v>-622533</v>
      </c>
      <c r="H188" s="22">
        <v>5227</v>
      </c>
      <c r="I188" s="22">
        <v>0</v>
      </c>
      <c r="J188" s="22">
        <v>-2260947</v>
      </c>
      <c r="K188" s="22">
        <v>0</v>
      </c>
      <c r="L188" s="22">
        <v>333877</v>
      </c>
      <c r="M188" s="22">
        <v>2123741</v>
      </c>
      <c r="N188" s="22">
        <v>0</v>
      </c>
      <c r="O188" s="22">
        <v>-693586</v>
      </c>
      <c r="P188" s="22">
        <v>0</v>
      </c>
      <c r="Q188" s="22">
        <v>0</v>
      </c>
      <c r="R188" s="22">
        <v>1000000</v>
      </c>
    </row>
    <row r="189" spans="1:18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2174590</v>
      </c>
      <c r="F189" s="22">
        <v>-353042</v>
      </c>
      <c r="G189" s="22">
        <v>0</v>
      </c>
      <c r="H189" s="22">
        <v>-42413</v>
      </c>
      <c r="I189" s="22">
        <v>0</v>
      </c>
      <c r="J189" s="22">
        <v>-663653</v>
      </c>
      <c r="K189" s="22">
        <v>0</v>
      </c>
      <c r="L189" s="22">
        <v>0</v>
      </c>
      <c r="M189" s="22">
        <v>427590</v>
      </c>
      <c r="N189" s="22">
        <v>0</v>
      </c>
      <c r="O189" s="22">
        <v>-44198</v>
      </c>
      <c r="P189" s="22">
        <v>0</v>
      </c>
      <c r="Q189" s="22">
        <v>0</v>
      </c>
      <c r="R189" s="22">
        <v>1498874</v>
      </c>
    </row>
    <row r="190" spans="1:18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2799456</v>
      </c>
      <c r="F190" s="22">
        <v>119066</v>
      </c>
      <c r="G190" s="22">
        <v>-348481</v>
      </c>
      <c r="H190" s="22">
        <v>358645</v>
      </c>
      <c r="I190" s="22">
        <v>0</v>
      </c>
      <c r="J190" s="22">
        <v>-4414171</v>
      </c>
      <c r="K190" s="22">
        <v>-361111</v>
      </c>
      <c r="L190" s="22">
        <v>87273</v>
      </c>
      <c r="M190" s="22">
        <v>3745384</v>
      </c>
      <c r="N190" s="22">
        <v>0</v>
      </c>
      <c r="O190" s="22">
        <v>-441301</v>
      </c>
      <c r="P190" s="22">
        <v>0</v>
      </c>
      <c r="Q190" s="22">
        <v>1260000</v>
      </c>
      <c r="R190" s="22">
        <v>2804760</v>
      </c>
    </row>
    <row r="191" spans="1:18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2033734</v>
      </c>
      <c r="F191" s="22">
        <v>2039041</v>
      </c>
      <c r="G191" s="22">
        <v>-4055172</v>
      </c>
      <c r="H191" s="22">
        <v>545525</v>
      </c>
      <c r="I191" s="22">
        <v>0</v>
      </c>
      <c r="J191" s="22">
        <v>-72347</v>
      </c>
      <c r="K191" s="22">
        <v>-24070</v>
      </c>
      <c r="L191" s="22">
        <v>13075</v>
      </c>
      <c r="M191" s="22">
        <v>2177330</v>
      </c>
      <c r="N191" s="22">
        <v>0</v>
      </c>
      <c r="O191" s="22">
        <v>-628948</v>
      </c>
      <c r="P191" s="22">
        <v>0</v>
      </c>
      <c r="Q191" s="22">
        <v>0</v>
      </c>
      <c r="R191" s="22">
        <v>2028168</v>
      </c>
    </row>
    <row r="192" spans="1:18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1392450</v>
      </c>
      <c r="F192" s="22">
        <v>430201</v>
      </c>
      <c r="G192" s="22">
        <v>0</v>
      </c>
      <c r="H192" s="22">
        <v>0</v>
      </c>
      <c r="I192" s="22">
        <v>0</v>
      </c>
      <c r="J192" s="22">
        <v>-600626</v>
      </c>
      <c r="K192" s="22">
        <v>0</v>
      </c>
      <c r="L192" s="22">
        <v>32114</v>
      </c>
      <c r="M192" s="22">
        <v>745211</v>
      </c>
      <c r="N192" s="22">
        <v>0</v>
      </c>
      <c r="O192" s="22">
        <v>-50441</v>
      </c>
      <c r="P192" s="22">
        <v>0</v>
      </c>
      <c r="Q192" s="22">
        <v>0</v>
      </c>
      <c r="R192" s="22">
        <v>1948909</v>
      </c>
    </row>
    <row r="193" spans="1:18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1580941</v>
      </c>
      <c r="F193" s="22">
        <v>107473</v>
      </c>
      <c r="G193" s="22">
        <v>-596532</v>
      </c>
      <c r="H193" s="22">
        <v>88207</v>
      </c>
      <c r="I193" s="22">
        <v>0</v>
      </c>
      <c r="J193" s="22">
        <v>-595347</v>
      </c>
      <c r="K193" s="22">
        <v>0</v>
      </c>
      <c r="L193" s="22">
        <v>53505</v>
      </c>
      <c r="M193" s="22">
        <v>1030278</v>
      </c>
      <c r="N193" s="22">
        <v>0</v>
      </c>
      <c r="O193" s="22">
        <v>-307319</v>
      </c>
      <c r="P193" s="22">
        <v>0</v>
      </c>
      <c r="Q193" s="22">
        <v>0</v>
      </c>
      <c r="R193" s="22">
        <v>1361206</v>
      </c>
    </row>
    <row r="194" spans="1:18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2377771</v>
      </c>
      <c r="F194" s="22">
        <v>3310818</v>
      </c>
      <c r="G194" s="22">
        <v>-5597902</v>
      </c>
      <c r="H194" s="22">
        <v>915578</v>
      </c>
      <c r="I194" s="22">
        <v>0</v>
      </c>
      <c r="J194" s="22">
        <v>-690657</v>
      </c>
      <c r="K194" s="22">
        <v>0</v>
      </c>
      <c r="L194" s="22">
        <v>44503</v>
      </c>
      <c r="M194" s="22">
        <v>2037259</v>
      </c>
      <c r="N194" s="22">
        <v>0</v>
      </c>
      <c r="O194" s="22">
        <v>0</v>
      </c>
      <c r="P194" s="22">
        <v>0</v>
      </c>
      <c r="Q194" s="22">
        <v>0</v>
      </c>
      <c r="R194" s="22">
        <v>2397370</v>
      </c>
    </row>
    <row r="195" spans="1:18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472879</v>
      </c>
      <c r="G195" s="22">
        <v>-46458</v>
      </c>
      <c r="H195" s="22">
        <v>183838</v>
      </c>
      <c r="I195" s="22">
        <v>0</v>
      </c>
      <c r="J195" s="22">
        <v>-1030313</v>
      </c>
      <c r="K195" s="22">
        <v>0</v>
      </c>
      <c r="L195" s="22">
        <v>0</v>
      </c>
      <c r="M195" s="22">
        <v>420054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</row>
    <row r="196" spans="1:18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444143</v>
      </c>
      <c r="F196" s="22">
        <v>604301</v>
      </c>
      <c r="G196" s="22">
        <v>-1270138</v>
      </c>
      <c r="H196" s="22">
        <v>58000</v>
      </c>
      <c r="I196" s="22">
        <v>0</v>
      </c>
      <c r="J196" s="22">
        <v>-757136</v>
      </c>
      <c r="K196" s="22">
        <v>0</v>
      </c>
      <c r="L196" s="22">
        <v>0</v>
      </c>
      <c r="M196" s="22">
        <v>2265148</v>
      </c>
      <c r="N196" s="22">
        <v>0</v>
      </c>
      <c r="O196" s="22">
        <v>-827290</v>
      </c>
      <c r="P196" s="22">
        <v>0</v>
      </c>
      <c r="Q196" s="22">
        <v>0</v>
      </c>
      <c r="R196" s="22">
        <v>517028</v>
      </c>
    </row>
    <row r="197" spans="1:18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-3020849</v>
      </c>
      <c r="F197" s="22">
        <v>6231736</v>
      </c>
      <c r="G197" s="22">
        <v>-6885524</v>
      </c>
      <c r="H197" s="22">
        <v>2016447</v>
      </c>
      <c r="I197" s="22">
        <v>0</v>
      </c>
      <c r="J197" s="22">
        <v>-10098113</v>
      </c>
      <c r="K197" s="22">
        <v>-2070377</v>
      </c>
      <c r="L197" s="22">
        <v>13671</v>
      </c>
      <c r="M197" s="22">
        <v>5959598</v>
      </c>
      <c r="N197" s="22">
        <v>0</v>
      </c>
      <c r="O197" s="22">
        <v>-894060</v>
      </c>
      <c r="P197" s="22">
        <v>0</v>
      </c>
      <c r="Q197" s="22">
        <v>6593283</v>
      </c>
      <c r="R197" s="22">
        <v>-2154188</v>
      </c>
    </row>
    <row r="198" spans="1:18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354460</v>
      </c>
      <c r="F198" s="22">
        <v>-67685</v>
      </c>
      <c r="G198" s="22">
        <v>0</v>
      </c>
      <c r="H198" s="22">
        <v>903</v>
      </c>
      <c r="I198" s="22">
        <v>0</v>
      </c>
      <c r="J198" s="22">
        <v>-162509</v>
      </c>
      <c r="K198" s="22">
        <v>0</v>
      </c>
      <c r="L198" s="22">
        <v>60711</v>
      </c>
      <c r="M198" s="22">
        <v>304241</v>
      </c>
      <c r="N198" s="22">
        <v>0</v>
      </c>
      <c r="O198" s="22">
        <v>-35000</v>
      </c>
      <c r="P198" s="22">
        <v>0</v>
      </c>
      <c r="Q198" s="22">
        <v>0</v>
      </c>
      <c r="R198" s="22">
        <v>455121</v>
      </c>
    </row>
    <row r="199" spans="1:18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165735</v>
      </c>
      <c r="F199" s="22">
        <v>401037</v>
      </c>
      <c r="G199" s="22">
        <v>0</v>
      </c>
      <c r="H199" s="22">
        <v>-30000</v>
      </c>
      <c r="I199" s="22">
        <v>0</v>
      </c>
      <c r="J199" s="22">
        <v>-665367</v>
      </c>
      <c r="K199" s="22">
        <v>0</v>
      </c>
      <c r="L199" s="22">
        <v>77970</v>
      </c>
      <c r="M199" s="22">
        <v>289341</v>
      </c>
      <c r="N199" s="22">
        <v>0</v>
      </c>
      <c r="O199" s="22">
        <v>0</v>
      </c>
      <c r="P199" s="22">
        <v>0</v>
      </c>
      <c r="Q199" s="22">
        <v>-31768</v>
      </c>
      <c r="R199" s="22">
        <v>206948</v>
      </c>
    </row>
    <row r="200" spans="1:18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124131</v>
      </c>
      <c r="F200" s="22">
        <v>-147464</v>
      </c>
      <c r="G200" s="22">
        <v>0</v>
      </c>
      <c r="H200" s="22">
        <v>-232909</v>
      </c>
      <c r="I200" s="22">
        <v>0</v>
      </c>
      <c r="J200" s="22">
        <v>-360789</v>
      </c>
      <c r="K200" s="22">
        <v>0</v>
      </c>
      <c r="L200" s="22">
        <v>0</v>
      </c>
      <c r="M200" s="22">
        <v>375562</v>
      </c>
      <c r="N200" s="22">
        <v>0</v>
      </c>
      <c r="O200" s="22">
        <v>-63893</v>
      </c>
      <c r="P200" s="22">
        <v>0</v>
      </c>
      <c r="Q200" s="22">
        <v>103120</v>
      </c>
      <c r="R200" s="22">
        <v>-202242</v>
      </c>
    </row>
    <row r="201" spans="1:18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13512</v>
      </c>
      <c r="F201" s="22">
        <v>-108089</v>
      </c>
      <c r="G201" s="22">
        <v>0</v>
      </c>
      <c r="H201" s="22">
        <v>54000</v>
      </c>
      <c r="I201" s="22">
        <v>0</v>
      </c>
      <c r="J201" s="22">
        <v>-95105</v>
      </c>
      <c r="K201" s="22">
        <v>0</v>
      </c>
      <c r="L201" s="22">
        <v>0</v>
      </c>
      <c r="M201" s="22">
        <v>141638</v>
      </c>
      <c r="N201" s="22">
        <v>0</v>
      </c>
      <c r="O201" s="22">
        <v>-5820</v>
      </c>
      <c r="P201" s="22">
        <v>0</v>
      </c>
      <c r="Q201" s="22">
        <v>0</v>
      </c>
      <c r="R201" s="22">
        <v>136</v>
      </c>
    </row>
    <row r="202" spans="1:18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468687</v>
      </c>
      <c r="F202" s="22">
        <v>27783</v>
      </c>
      <c r="G202" s="22">
        <v>0</v>
      </c>
      <c r="H202" s="22">
        <v>9102</v>
      </c>
      <c r="I202" s="22">
        <v>0</v>
      </c>
      <c r="J202" s="22">
        <v>-124572</v>
      </c>
      <c r="K202" s="22">
        <v>0</v>
      </c>
      <c r="L202" s="22">
        <v>0</v>
      </c>
      <c r="M202" s="22">
        <v>83052</v>
      </c>
      <c r="N202" s="22">
        <v>0</v>
      </c>
      <c r="O202" s="22">
        <v>0</v>
      </c>
      <c r="P202" s="22">
        <v>0</v>
      </c>
      <c r="Q202" s="22">
        <v>0</v>
      </c>
      <c r="R202" s="22">
        <v>464052</v>
      </c>
    </row>
    <row r="203" spans="1:18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231157</v>
      </c>
      <c r="F203" s="22">
        <v>314263</v>
      </c>
      <c r="G203" s="22">
        <v>-23830</v>
      </c>
      <c r="H203" s="22">
        <v>0</v>
      </c>
      <c r="I203" s="22">
        <v>0</v>
      </c>
      <c r="J203" s="22">
        <v>-448390</v>
      </c>
      <c r="K203" s="22">
        <v>0</v>
      </c>
      <c r="L203" s="22">
        <v>21079</v>
      </c>
      <c r="M203" s="22">
        <v>159951</v>
      </c>
      <c r="N203" s="22">
        <v>0</v>
      </c>
      <c r="O203" s="22">
        <v>-25307</v>
      </c>
      <c r="P203" s="22">
        <v>0</v>
      </c>
      <c r="Q203" s="22">
        <v>0</v>
      </c>
      <c r="R203" s="22">
        <v>228923</v>
      </c>
    </row>
    <row r="204" spans="1:18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539359</v>
      </c>
      <c r="F204" s="22">
        <v>69825</v>
      </c>
      <c r="G204" s="22">
        <v>0</v>
      </c>
      <c r="H204" s="22">
        <v>0</v>
      </c>
      <c r="I204" s="22">
        <v>0</v>
      </c>
      <c r="J204" s="22">
        <v>-188647</v>
      </c>
      <c r="K204" s="22">
        <v>0</v>
      </c>
      <c r="L204" s="22">
        <v>0</v>
      </c>
      <c r="M204" s="22">
        <v>91816</v>
      </c>
      <c r="N204" s="22">
        <v>0</v>
      </c>
      <c r="O204" s="22">
        <v>0</v>
      </c>
      <c r="P204" s="22">
        <v>0</v>
      </c>
      <c r="Q204" s="22">
        <v>0</v>
      </c>
      <c r="R204" s="22">
        <v>512353</v>
      </c>
    </row>
    <row r="205" spans="1:18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656486</v>
      </c>
      <c r="F205" s="22">
        <v>278184</v>
      </c>
      <c r="G205" s="22">
        <v>-145672</v>
      </c>
      <c r="H205" s="22">
        <v>14016</v>
      </c>
      <c r="I205" s="22">
        <v>0</v>
      </c>
      <c r="J205" s="22">
        <v>-302517</v>
      </c>
      <c r="K205" s="22">
        <v>0</v>
      </c>
      <c r="L205" s="22">
        <v>0</v>
      </c>
      <c r="M205" s="22">
        <v>259424</v>
      </c>
      <c r="N205" s="22">
        <v>0</v>
      </c>
      <c r="O205" s="22">
        <v>-18700</v>
      </c>
      <c r="P205" s="22">
        <v>0</v>
      </c>
      <c r="Q205" s="22">
        <v>0</v>
      </c>
      <c r="R205" s="22">
        <v>741221</v>
      </c>
    </row>
    <row r="206" spans="1:18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335427</v>
      </c>
      <c r="F206" s="22">
        <v>41203</v>
      </c>
      <c r="G206" s="22">
        <v>0</v>
      </c>
      <c r="H206" s="22">
        <v>0</v>
      </c>
      <c r="I206" s="22">
        <v>0</v>
      </c>
      <c r="J206" s="22">
        <v>-214886</v>
      </c>
      <c r="K206" s="22">
        <v>0</v>
      </c>
      <c r="L206" s="22">
        <v>1833</v>
      </c>
      <c r="M206" s="22">
        <v>125630</v>
      </c>
      <c r="N206" s="22">
        <v>0</v>
      </c>
      <c r="O206" s="22">
        <v>-8583</v>
      </c>
      <c r="P206" s="22">
        <v>0</v>
      </c>
      <c r="Q206" s="22">
        <v>0</v>
      </c>
      <c r="R206" s="22">
        <v>280624</v>
      </c>
    </row>
    <row r="207" spans="1:18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336013</v>
      </c>
      <c r="F207" s="22">
        <v>34165</v>
      </c>
      <c r="G207" s="22">
        <v>0</v>
      </c>
      <c r="H207" s="22">
        <v>0</v>
      </c>
      <c r="I207" s="22">
        <v>0</v>
      </c>
      <c r="J207" s="22">
        <v>-56603</v>
      </c>
      <c r="K207" s="22">
        <v>0</v>
      </c>
      <c r="L207" s="22">
        <v>0</v>
      </c>
      <c r="M207" s="22">
        <v>131697</v>
      </c>
      <c r="N207" s="22">
        <v>0</v>
      </c>
      <c r="O207" s="22">
        <v>0</v>
      </c>
      <c r="P207" s="22">
        <v>0</v>
      </c>
      <c r="Q207" s="22">
        <v>0</v>
      </c>
      <c r="R207" s="22">
        <v>445272</v>
      </c>
    </row>
    <row r="208" spans="1:18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-568589</v>
      </c>
      <c r="F208" s="22">
        <v>-228010</v>
      </c>
      <c r="G208" s="22">
        <v>0</v>
      </c>
      <c r="H208" s="22">
        <v>13948</v>
      </c>
      <c r="I208" s="22">
        <v>0</v>
      </c>
      <c r="J208" s="22">
        <v>-99629</v>
      </c>
      <c r="K208" s="22">
        <v>-41738</v>
      </c>
      <c r="L208" s="22">
        <v>0</v>
      </c>
      <c r="M208" s="22">
        <v>444781</v>
      </c>
      <c r="N208" s="22">
        <v>0</v>
      </c>
      <c r="O208" s="22">
        <v>-41703</v>
      </c>
      <c r="P208" s="22">
        <v>0</v>
      </c>
      <c r="Q208" s="22">
        <v>2197</v>
      </c>
      <c r="R208" s="22">
        <v>-518743</v>
      </c>
    </row>
    <row r="209" spans="1:18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236741</v>
      </c>
      <c r="F209" s="22">
        <v>-193630</v>
      </c>
      <c r="G209" s="22">
        <v>10519</v>
      </c>
      <c r="H209" s="22">
        <v>0</v>
      </c>
      <c r="I209" s="22">
        <v>0</v>
      </c>
      <c r="J209" s="22">
        <v>-190391</v>
      </c>
      <c r="K209" s="22">
        <v>0</v>
      </c>
      <c r="L209" s="22">
        <v>29850</v>
      </c>
      <c r="M209" s="22">
        <v>230247</v>
      </c>
      <c r="N209" s="22">
        <v>0</v>
      </c>
      <c r="O209" s="22">
        <v>-22426</v>
      </c>
      <c r="P209" s="22">
        <v>0</v>
      </c>
      <c r="Q209" s="22">
        <v>-17930</v>
      </c>
      <c r="R209" s="22">
        <v>82980</v>
      </c>
    </row>
    <row r="210" spans="1:18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497275</v>
      </c>
      <c r="F210" s="22">
        <v>266161</v>
      </c>
      <c r="G210" s="22">
        <v>-6500</v>
      </c>
      <c r="H210" s="22">
        <v>0</v>
      </c>
      <c r="I210" s="22">
        <v>0</v>
      </c>
      <c r="J210" s="22">
        <v>-403366</v>
      </c>
      <c r="K210" s="22">
        <v>0</v>
      </c>
      <c r="L210" s="22">
        <v>8850</v>
      </c>
      <c r="M210" s="22">
        <v>117921</v>
      </c>
      <c r="N210" s="22">
        <v>0</v>
      </c>
      <c r="O210" s="22">
        <v>0</v>
      </c>
      <c r="P210" s="22">
        <v>0</v>
      </c>
      <c r="Q210" s="22">
        <v>0</v>
      </c>
      <c r="R210" s="22">
        <v>480341</v>
      </c>
    </row>
    <row r="211" spans="1:18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116225</v>
      </c>
      <c r="F211" s="22">
        <v>-147727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185183</v>
      </c>
      <c r="N211" s="22">
        <v>0</v>
      </c>
      <c r="O211" s="22">
        <v>-2395</v>
      </c>
      <c r="P211" s="22">
        <v>0</v>
      </c>
      <c r="Q211" s="22">
        <v>0</v>
      </c>
      <c r="R211" s="22">
        <v>151286</v>
      </c>
    </row>
    <row r="212" spans="1:18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1364770</v>
      </c>
      <c r="F212" s="22">
        <v>717509</v>
      </c>
      <c r="G212" s="22">
        <v>-50000</v>
      </c>
      <c r="H212" s="22">
        <v>0</v>
      </c>
      <c r="I212" s="22">
        <v>0</v>
      </c>
      <c r="J212" s="22">
        <v>-372275</v>
      </c>
      <c r="K212" s="22">
        <v>0</v>
      </c>
      <c r="L212" s="22">
        <v>0</v>
      </c>
      <c r="M212" s="22">
        <v>645114</v>
      </c>
      <c r="N212" s="22">
        <v>0</v>
      </c>
      <c r="O212" s="22">
        <v>-39682</v>
      </c>
      <c r="P212" s="22">
        <v>0</v>
      </c>
      <c r="Q212" s="22">
        <v>0</v>
      </c>
      <c r="R212" s="22">
        <v>2265436</v>
      </c>
    </row>
    <row r="213" spans="1:18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251454</v>
      </c>
      <c r="F213" s="22">
        <v>339845</v>
      </c>
      <c r="G213" s="22">
        <v>-203503</v>
      </c>
      <c r="H213" s="22">
        <v>108581</v>
      </c>
      <c r="I213" s="22">
        <v>0</v>
      </c>
      <c r="J213" s="22">
        <v>-513843</v>
      </c>
      <c r="K213" s="22">
        <v>0</v>
      </c>
      <c r="L213" s="22">
        <v>9380</v>
      </c>
      <c r="M213" s="22">
        <v>299845</v>
      </c>
      <c r="N213" s="22">
        <v>0</v>
      </c>
      <c r="O213" s="22">
        <v>0</v>
      </c>
      <c r="P213" s="22">
        <v>0</v>
      </c>
      <c r="Q213" s="22">
        <v>0</v>
      </c>
      <c r="R213" s="22">
        <v>291759</v>
      </c>
    </row>
    <row r="214" spans="1:18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264926</v>
      </c>
      <c r="F214" s="22">
        <v>-53449</v>
      </c>
      <c r="G214" s="22">
        <v>0</v>
      </c>
      <c r="H214" s="22">
        <v>0</v>
      </c>
      <c r="I214" s="22">
        <v>0</v>
      </c>
      <c r="J214" s="22">
        <v>-10885</v>
      </c>
      <c r="K214" s="22">
        <v>0</v>
      </c>
      <c r="L214" s="22">
        <v>0</v>
      </c>
      <c r="M214" s="22">
        <v>111999</v>
      </c>
      <c r="N214" s="22">
        <v>0</v>
      </c>
      <c r="O214" s="22">
        <v>-7870</v>
      </c>
      <c r="P214" s="22">
        <v>0</v>
      </c>
      <c r="Q214" s="22">
        <v>0</v>
      </c>
      <c r="R214" s="22">
        <v>304721</v>
      </c>
    </row>
    <row r="215" spans="1:18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271579</v>
      </c>
      <c r="F215" s="22">
        <v>-57172</v>
      </c>
      <c r="G215" s="22">
        <v>-12950</v>
      </c>
      <c r="H215" s="22">
        <v>23138</v>
      </c>
      <c r="I215" s="22">
        <v>0</v>
      </c>
      <c r="J215" s="22">
        <v>0</v>
      </c>
      <c r="K215" s="22">
        <v>0</v>
      </c>
      <c r="L215" s="22">
        <v>0</v>
      </c>
      <c r="M215" s="22">
        <v>206251</v>
      </c>
      <c r="N215" s="22">
        <v>0</v>
      </c>
      <c r="O215" s="22">
        <v>-66314</v>
      </c>
      <c r="P215" s="22">
        <v>0</v>
      </c>
      <c r="Q215" s="22">
        <v>0</v>
      </c>
      <c r="R215" s="22">
        <v>364532</v>
      </c>
    </row>
    <row r="216" spans="1:18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130595</v>
      </c>
      <c r="F216" s="22">
        <v>13124</v>
      </c>
      <c r="G216" s="22">
        <v>0</v>
      </c>
      <c r="H216" s="22">
        <v>0</v>
      </c>
      <c r="I216" s="22">
        <v>0</v>
      </c>
      <c r="J216" s="22">
        <v>-88381</v>
      </c>
      <c r="K216" s="22">
        <v>-11246</v>
      </c>
      <c r="L216" s="22">
        <v>0</v>
      </c>
      <c r="M216" s="22">
        <v>126995</v>
      </c>
      <c r="N216" s="22">
        <v>0</v>
      </c>
      <c r="O216" s="22">
        <v>-9300</v>
      </c>
      <c r="P216" s="22">
        <v>0</v>
      </c>
      <c r="Q216" s="22">
        <v>0</v>
      </c>
      <c r="R216" s="22">
        <v>161787</v>
      </c>
    </row>
    <row r="217" spans="1:18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487480</v>
      </c>
      <c r="F217" s="22">
        <v>232525</v>
      </c>
      <c r="G217" s="22">
        <v>0</v>
      </c>
      <c r="H217" s="22">
        <v>0</v>
      </c>
      <c r="I217" s="22">
        <v>0</v>
      </c>
      <c r="J217" s="22">
        <v>-620358</v>
      </c>
      <c r="K217" s="22">
        <v>0</v>
      </c>
      <c r="L217" s="22">
        <v>44706</v>
      </c>
      <c r="M217" s="22">
        <v>530060</v>
      </c>
      <c r="N217" s="22">
        <v>0</v>
      </c>
      <c r="O217" s="22">
        <v>0</v>
      </c>
      <c r="P217" s="22">
        <v>0</v>
      </c>
      <c r="Q217" s="22">
        <v>0</v>
      </c>
      <c r="R217" s="22">
        <v>674413</v>
      </c>
    </row>
    <row r="218" spans="1:18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88726</v>
      </c>
      <c r="F218" s="22">
        <v>-148910</v>
      </c>
      <c r="G218" s="22">
        <v>0</v>
      </c>
      <c r="H218" s="22">
        <v>0</v>
      </c>
      <c r="I218" s="22">
        <v>0</v>
      </c>
      <c r="J218" s="22">
        <v>-80554</v>
      </c>
      <c r="K218" s="22">
        <v>0</v>
      </c>
      <c r="L218" s="22">
        <v>32573</v>
      </c>
      <c r="M218" s="22">
        <v>136761</v>
      </c>
      <c r="N218" s="22">
        <v>0</v>
      </c>
      <c r="O218" s="22">
        <v>0</v>
      </c>
      <c r="P218" s="22">
        <v>0</v>
      </c>
      <c r="Q218" s="22">
        <v>0</v>
      </c>
      <c r="R218" s="22">
        <v>28596</v>
      </c>
    </row>
    <row r="219" spans="1:18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473250</v>
      </c>
      <c r="F219" s="22">
        <v>438655</v>
      </c>
      <c r="G219" s="22">
        <v>-78128</v>
      </c>
      <c r="H219" s="22">
        <v>0</v>
      </c>
      <c r="I219" s="22">
        <v>0</v>
      </c>
      <c r="J219" s="22">
        <v>-306321</v>
      </c>
      <c r="K219" s="22">
        <v>0</v>
      </c>
      <c r="L219" s="22">
        <v>120657</v>
      </c>
      <c r="M219" s="22">
        <v>159986</v>
      </c>
      <c r="N219" s="22">
        <v>0</v>
      </c>
      <c r="O219" s="22">
        <v>-18728</v>
      </c>
      <c r="P219" s="22">
        <v>0</v>
      </c>
      <c r="Q219" s="22">
        <v>0</v>
      </c>
      <c r="R219" s="22">
        <v>789371</v>
      </c>
    </row>
    <row r="220" spans="1:18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1005014</v>
      </c>
      <c r="F220" s="22">
        <v>269849</v>
      </c>
      <c r="G220" s="22">
        <v>0</v>
      </c>
      <c r="H220" s="22">
        <v>0</v>
      </c>
      <c r="I220" s="22">
        <v>0</v>
      </c>
      <c r="J220" s="22">
        <v>-342265</v>
      </c>
      <c r="K220" s="22">
        <v>0</v>
      </c>
      <c r="L220" s="22">
        <v>0</v>
      </c>
      <c r="M220" s="22">
        <v>176468</v>
      </c>
      <c r="N220" s="22">
        <v>0</v>
      </c>
      <c r="O220" s="22">
        <v>-31142</v>
      </c>
      <c r="P220" s="22">
        <v>0</v>
      </c>
      <c r="Q220" s="22">
        <v>0</v>
      </c>
      <c r="R220" s="22">
        <v>1077924</v>
      </c>
    </row>
    <row r="221" spans="1:18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145690</v>
      </c>
      <c r="F221" s="22">
        <v>608861</v>
      </c>
      <c r="G221" s="22">
        <v>-128792</v>
      </c>
      <c r="H221" s="22">
        <v>102886</v>
      </c>
      <c r="I221" s="22">
        <v>0</v>
      </c>
      <c r="J221" s="22">
        <v>-853511</v>
      </c>
      <c r="K221" s="22">
        <v>0</v>
      </c>
      <c r="L221" s="22">
        <v>5100</v>
      </c>
      <c r="M221" s="22">
        <v>292636</v>
      </c>
      <c r="N221" s="22">
        <v>0</v>
      </c>
      <c r="O221" s="22">
        <v>-20770</v>
      </c>
      <c r="P221" s="22">
        <v>0</v>
      </c>
      <c r="Q221" s="22">
        <v>0</v>
      </c>
      <c r="R221" s="22">
        <v>152100</v>
      </c>
    </row>
    <row r="222" spans="1:18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657298</v>
      </c>
      <c r="F222" s="22">
        <v>-57912</v>
      </c>
      <c r="G222" s="22">
        <v>0</v>
      </c>
      <c r="H222" s="22">
        <v>0</v>
      </c>
      <c r="I222" s="22">
        <v>0</v>
      </c>
      <c r="J222" s="22">
        <v>-382002</v>
      </c>
      <c r="K222" s="22">
        <v>0</v>
      </c>
      <c r="L222" s="22">
        <v>2648</v>
      </c>
      <c r="M222" s="22">
        <v>133912</v>
      </c>
      <c r="N222" s="22">
        <v>0</v>
      </c>
      <c r="O222" s="22">
        <v>0</v>
      </c>
      <c r="P222" s="22">
        <v>0</v>
      </c>
      <c r="Q222" s="22">
        <v>0</v>
      </c>
      <c r="R222" s="22">
        <v>353944</v>
      </c>
    </row>
    <row r="223" spans="1:18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297632</v>
      </c>
      <c r="F223" s="22">
        <v>141763</v>
      </c>
      <c r="G223" s="22">
        <v>-36843</v>
      </c>
      <c r="H223" s="22">
        <v>11068</v>
      </c>
      <c r="I223" s="22">
        <v>0</v>
      </c>
      <c r="J223" s="22">
        <v>-85104</v>
      </c>
      <c r="K223" s="22">
        <v>0</v>
      </c>
      <c r="L223" s="22">
        <v>0</v>
      </c>
      <c r="M223" s="22">
        <v>399450</v>
      </c>
      <c r="N223" s="22">
        <v>0</v>
      </c>
      <c r="O223" s="22">
        <v>-412371</v>
      </c>
      <c r="P223" s="22">
        <v>0</v>
      </c>
      <c r="Q223" s="22">
        <v>0</v>
      </c>
      <c r="R223" s="22">
        <v>315595</v>
      </c>
    </row>
    <row r="224" spans="1:18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969280</v>
      </c>
      <c r="F224" s="22">
        <v>4667715</v>
      </c>
      <c r="G224" s="22">
        <v>0</v>
      </c>
      <c r="H224" s="22">
        <v>0</v>
      </c>
      <c r="I224" s="22">
        <v>0</v>
      </c>
      <c r="J224" s="22">
        <v>-5137217</v>
      </c>
      <c r="K224" s="22">
        <v>0</v>
      </c>
      <c r="L224" s="22">
        <v>0</v>
      </c>
      <c r="M224" s="22">
        <v>304350</v>
      </c>
      <c r="N224" s="22">
        <v>0</v>
      </c>
      <c r="O224" s="22">
        <v>0</v>
      </c>
      <c r="P224" s="22">
        <v>0</v>
      </c>
      <c r="Q224" s="22">
        <v>0</v>
      </c>
      <c r="R224" s="22">
        <v>804128</v>
      </c>
    </row>
    <row r="225" spans="1:18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1526598</v>
      </c>
      <c r="F225" s="22">
        <v>65804</v>
      </c>
      <c r="G225" s="22">
        <v>0</v>
      </c>
      <c r="H225" s="22">
        <v>0</v>
      </c>
      <c r="I225" s="22">
        <v>0</v>
      </c>
      <c r="J225" s="22">
        <v>-170595</v>
      </c>
      <c r="K225" s="22">
        <v>0</v>
      </c>
      <c r="L225" s="22">
        <v>0</v>
      </c>
      <c r="M225" s="22">
        <v>122980</v>
      </c>
      <c r="N225" s="22">
        <v>0</v>
      </c>
      <c r="O225" s="22">
        <v>0</v>
      </c>
      <c r="P225" s="22">
        <v>0</v>
      </c>
      <c r="Q225" s="22">
        <v>0</v>
      </c>
      <c r="R225" s="22">
        <v>1544787</v>
      </c>
    </row>
    <row r="226" spans="1:18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51100</v>
      </c>
      <c r="F226" s="22">
        <v>983462</v>
      </c>
      <c r="G226" s="22">
        <v>-904452</v>
      </c>
      <c r="H226" s="22">
        <v>0</v>
      </c>
      <c r="I226" s="22">
        <v>0</v>
      </c>
      <c r="J226" s="22">
        <v>-173473</v>
      </c>
      <c r="K226" s="22">
        <v>0</v>
      </c>
      <c r="L226" s="22">
        <v>0</v>
      </c>
      <c r="M226" s="22">
        <v>135783</v>
      </c>
      <c r="N226" s="22">
        <v>0</v>
      </c>
      <c r="O226" s="22">
        <v>-14224</v>
      </c>
      <c r="P226" s="22">
        <v>0</v>
      </c>
      <c r="Q226" s="22">
        <v>0</v>
      </c>
      <c r="R226" s="22">
        <v>78196</v>
      </c>
    </row>
    <row r="227" spans="1:18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456365</v>
      </c>
      <c r="F227" s="22">
        <v>241997</v>
      </c>
      <c r="G227" s="22">
        <v>0</v>
      </c>
      <c r="H227" s="22">
        <v>0</v>
      </c>
      <c r="I227" s="22">
        <v>0</v>
      </c>
      <c r="J227" s="22">
        <v>-361197</v>
      </c>
      <c r="K227" s="22">
        <v>0</v>
      </c>
      <c r="L227" s="22">
        <v>0</v>
      </c>
      <c r="M227" s="22">
        <v>121748</v>
      </c>
      <c r="N227" s="22">
        <v>0</v>
      </c>
      <c r="O227" s="22">
        <v>0</v>
      </c>
      <c r="P227" s="22">
        <v>0</v>
      </c>
      <c r="Q227" s="22">
        <v>0</v>
      </c>
      <c r="R227" s="22">
        <v>458913</v>
      </c>
    </row>
    <row r="228" spans="1:18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-135063</v>
      </c>
      <c r="F228" s="22">
        <v>-176642</v>
      </c>
      <c r="G228" s="22">
        <v>0</v>
      </c>
      <c r="H228" s="22">
        <v>1187</v>
      </c>
      <c r="I228" s="22">
        <v>0</v>
      </c>
      <c r="J228" s="22">
        <v>-9507</v>
      </c>
      <c r="K228" s="22">
        <v>0</v>
      </c>
      <c r="L228" s="22">
        <v>200</v>
      </c>
      <c r="M228" s="22">
        <v>105799</v>
      </c>
      <c r="N228" s="22">
        <v>0</v>
      </c>
      <c r="O228" s="22">
        <v>0</v>
      </c>
      <c r="P228" s="22">
        <v>0</v>
      </c>
      <c r="Q228" s="22">
        <v>0</v>
      </c>
      <c r="R228" s="22">
        <v>-214026</v>
      </c>
    </row>
    <row r="229" spans="1:18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162176</v>
      </c>
      <c r="F229" s="22">
        <v>213467</v>
      </c>
      <c r="G229" s="22">
        <v>-115541</v>
      </c>
      <c r="H229" s="22">
        <v>6326</v>
      </c>
      <c r="I229" s="22">
        <v>0</v>
      </c>
      <c r="J229" s="22">
        <v>-358229</v>
      </c>
      <c r="K229" s="22">
        <v>-55490</v>
      </c>
      <c r="L229" s="22">
        <v>45946</v>
      </c>
      <c r="M229" s="22">
        <v>315853</v>
      </c>
      <c r="N229" s="22">
        <v>0</v>
      </c>
      <c r="O229" s="22">
        <v>-6334</v>
      </c>
      <c r="P229" s="22">
        <v>0</v>
      </c>
      <c r="Q229" s="22">
        <v>0</v>
      </c>
      <c r="R229" s="22">
        <v>208174</v>
      </c>
    </row>
    <row r="230" spans="1:18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183064</v>
      </c>
      <c r="F230" s="22">
        <v>-15287</v>
      </c>
      <c r="G230" s="22">
        <v>-21001</v>
      </c>
      <c r="H230" s="22">
        <v>0</v>
      </c>
      <c r="I230" s="22">
        <v>0</v>
      </c>
      <c r="J230" s="22">
        <v>-168091</v>
      </c>
      <c r="K230" s="22">
        <v>0</v>
      </c>
      <c r="L230" s="22">
        <v>769</v>
      </c>
      <c r="M230" s="22">
        <v>125284</v>
      </c>
      <c r="N230" s="22">
        <v>0</v>
      </c>
      <c r="O230" s="22">
        <v>-16070</v>
      </c>
      <c r="P230" s="22">
        <v>0</v>
      </c>
      <c r="Q230" s="22">
        <v>-45456</v>
      </c>
      <c r="R230" s="22">
        <v>43212</v>
      </c>
    </row>
    <row r="231" spans="1:18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419</v>
      </c>
      <c r="F231" s="22">
        <v>-25601</v>
      </c>
      <c r="G231" s="22">
        <v>0</v>
      </c>
      <c r="H231" s="22">
        <v>58766</v>
      </c>
      <c r="I231" s="22">
        <v>0</v>
      </c>
      <c r="J231" s="22">
        <v>-126430</v>
      </c>
      <c r="K231" s="22">
        <v>0</v>
      </c>
      <c r="L231" s="22">
        <v>0</v>
      </c>
      <c r="M231" s="22">
        <v>98448</v>
      </c>
      <c r="N231" s="22">
        <v>0</v>
      </c>
      <c r="O231" s="22">
        <v>-1392</v>
      </c>
      <c r="P231" s="22">
        <v>0</v>
      </c>
      <c r="Q231" s="22">
        <v>0</v>
      </c>
      <c r="R231" s="22">
        <v>4210</v>
      </c>
    </row>
    <row r="232" spans="1:18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662458</v>
      </c>
      <c r="F232" s="22">
        <v>88597</v>
      </c>
      <c r="G232" s="22">
        <v>-558717</v>
      </c>
      <c r="H232" s="22">
        <v>2000</v>
      </c>
      <c r="I232" s="22">
        <v>0</v>
      </c>
      <c r="J232" s="22">
        <v>-176092</v>
      </c>
      <c r="K232" s="22">
        <v>0</v>
      </c>
      <c r="L232" s="22">
        <v>8774</v>
      </c>
      <c r="M232" s="22">
        <v>205088</v>
      </c>
      <c r="N232" s="22">
        <v>0</v>
      </c>
      <c r="O232" s="22">
        <v>0</v>
      </c>
      <c r="P232" s="22">
        <v>0</v>
      </c>
      <c r="Q232" s="22">
        <v>0</v>
      </c>
      <c r="R232" s="22">
        <v>232108</v>
      </c>
    </row>
    <row r="233" spans="1:18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1203070</v>
      </c>
      <c r="F233" s="22">
        <v>1047478</v>
      </c>
      <c r="G233" s="22">
        <v>0</v>
      </c>
      <c r="H233" s="22">
        <v>120557</v>
      </c>
      <c r="I233" s="22">
        <v>0</v>
      </c>
      <c r="J233" s="22">
        <v>-3038042</v>
      </c>
      <c r="K233" s="22">
        <v>-50100</v>
      </c>
      <c r="L233" s="22">
        <v>847208</v>
      </c>
      <c r="M233" s="22">
        <v>509334</v>
      </c>
      <c r="N233" s="22">
        <v>0</v>
      </c>
      <c r="O233" s="22">
        <v>0</v>
      </c>
      <c r="P233" s="22">
        <v>0</v>
      </c>
      <c r="Q233" s="22">
        <v>0</v>
      </c>
      <c r="R233" s="22">
        <v>639505</v>
      </c>
    </row>
    <row r="234" spans="1:18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162129</v>
      </c>
      <c r="F234" s="22">
        <v>126417</v>
      </c>
      <c r="G234" s="22">
        <v>0</v>
      </c>
      <c r="H234" s="22">
        <v>0</v>
      </c>
      <c r="I234" s="22">
        <v>0</v>
      </c>
      <c r="J234" s="22">
        <v>-256321</v>
      </c>
      <c r="K234" s="22">
        <v>0</v>
      </c>
      <c r="L234" s="22">
        <v>0</v>
      </c>
      <c r="M234" s="22">
        <v>148967</v>
      </c>
      <c r="N234" s="22">
        <v>0</v>
      </c>
      <c r="O234" s="22">
        <v>0</v>
      </c>
      <c r="P234" s="22">
        <v>0</v>
      </c>
      <c r="Q234" s="22">
        <v>0</v>
      </c>
      <c r="R234" s="22">
        <v>181192</v>
      </c>
    </row>
    <row r="235" spans="1:18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11125</v>
      </c>
      <c r="F235" s="22">
        <v>47809</v>
      </c>
      <c r="G235" s="22">
        <v>-34490</v>
      </c>
      <c r="H235" s="22">
        <v>0</v>
      </c>
      <c r="I235" s="22">
        <v>0</v>
      </c>
      <c r="J235" s="22">
        <v>-55118</v>
      </c>
      <c r="K235" s="22">
        <v>0</v>
      </c>
      <c r="L235" s="22">
        <v>2623</v>
      </c>
      <c r="M235" s="22">
        <v>75851</v>
      </c>
      <c r="N235" s="22">
        <v>0</v>
      </c>
      <c r="O235" s="22">
        <v>0</v>
      </c>
      <c r="P235" s="22">
        <v>0</v>
      </c>
      <c r="Q235" s="22">
        <v>0</v>
      </c>
      <c r="R235" s="22">
        <v>47800</v>
      </c>
    </row>
    <row r="236" spans="1:18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773059</v>
      </c>
      <c r="F236" s="22">
        <v>779521</v>
      </c>
      <c r="G236" s="22">
        <v>-76389</v>
      </c>
      <c r="H236" s="22">
        <v>0</v>
      </c>
      <c r="I236" s="22">
        <v>0</v>
      </c>
      <c r="J236" s="22">
        <v>-677721</v>
      </c>
      <c r="K236" s="22">
        <v>0</v>
      </c>
      <c r="L236" s="22">
        <v>0</v>
      </c>
      <c r="M236" s="22">
        <v>150753</v>
      </c>
      <c r="N236" s="22">
        <v>0</v>
      </c>
      <c r="O236" s="22">
        <v>-27072</v>
      </c>
      <c r="P236" s="22">
        <v>0</v>
      </c>
      <c r="Q236" s="22">
        <v>0</v>
      </c>
      <c r="R236" s="22">
        <v>922151</v>
      </c>
    </row>
    <row r="237" spans="1:18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225176</v>
      </c>
      <c r="F237" s="22">
        <v>129276</v>
      </c>
      <c r="G237" s="22">
        <v>-31918</v>
      </c>
      <c r="H237" s="22">
        <v>0</v>
      </c>
      <c r="I237" s="22">
        <v>0</v>
      </c>
      <c r="J237" s="22">
        <v>-251895</v>
      </c>
      <c r="K237" s="22">
        <v>0</v>
      </c>
      <c r="L237" s="22">
        <v>48274</v>
      </c>
      <c r="M237" s="22">
        <v>107813</v>
      </c>
      <c r="N237" s="22">
        <v>0</v>
      </c>
      <c r="O237" s="22">
        <v>0</v>
      </c>
      <c r="P237" s="22">
        <v>0</v>
      </c>
      <c r="Q237" s="22">
        <v>0</v>
      </c>
      <c r="R237" s="22">
        <v>226726</v>
      </c>
    </row>
    <row r="238" spans="1:18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1071</v>
      </c>
      <c r="F238" s="22">
        <v>347498</v>
      </c>
      <c r="G238" s="22">
        <v>0</v>
      </c>
      <c r="H238" s="22">
        <v>13683</v>
      </c>
      <c r="I238" s="22">
        <v>0</v>
      </c>
      <c r="J238" s="22">
        <v>-493726</v>
      </c>
      <c r="K238" s="22">
        <v>0</v>
      </c>
      <c r="L238" s="22">
        <v>2496</v>
      </c>
      <c r="M238" s="22">
        <v>130049</v>
      </c>
      <c r="N238" s="22">
        <v>0</v>
      </c>
      <c r="O238" s="22">
        <v>0</v>
      </c>
      <c r="P238" s="22">
        <v>0</v>
      </c>
      <c r="Q238" s="22">
        <v>0</v>
      </c>
      <c r="R238" s="22">
        <v>1072</v>
      </c>
    </row>
    <row r="239" spans="1:18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1243892</v>
      </c>
      <c r="F239" s="22">
        <v>808584</v>
      </c>
      <c r="G239" s="22">
        <v>0</v>
      </c>
      <c r="H239" s="22">
        <v>-31042</v>
      </c>
      <c r="I239" s="22">
        <v>0</v>
      </c>
      <c r="J239" s="22">
        <v>-690134</v>
      </c>
      <c r="K239" s="22">
        <v>0</v>
      </c>
      <c r="L239" s="22">
        <v>0</v>
      </c>
      <c r="M239" s="22">
        <v>207331</v>
      </c>
      <c r="N239" s="22">
        <v>0</v>
      </c>
      <c r="O239" s="22">
        <v>-13727</v>
      </c>
      <c r="P239" s="22">
        <v>0</v>
      </c>
      <c r="Q239" s="22">
        <v>0</v>
      </c>
      <c r="R239" s="22">
        <v>1524904</v>
      </c>
    </row>
    <row r="240" spans="1:18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1023130</v>
      </c>
      <c r="F240" s="22">
        <v>1012039</v>
      </c>
      <c r="G240" s="22">
        <v>-311577</v>
      </c>
      <c r="H240" s="22">
        <v>37676</v>
      </c>
      <c r="I240" s="22">
        <v>0</v>
      </c>
      <c r="J240" s="22">
        <v>-2396989</v>
      </c>
      <c r="K240" s="22">
        <v>0</v>
      </c>
      <c r="L240" s="22">
        <v>0</v>
      </c>
      <c r="M240" s="22">
        <v>479409</v>
      </c>
      <c r="N240" s="22">
        <v>0</v>
      </c>
      <c r="O240" s="22">
        <v>506485</v>
      </c>
      <c r="P240" s="22">
        <v>0</v>
      </c>
      <c r="Q240" s="22">
        <v>0</v>
      </c>
      <c r="R240" s="22">
        <v>350173</v>
      </c>
    </row>
    <row r="241" spans="1:18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133285</v>
      </c>
      <c r="F241" s="22">
        <v>272653</v>
      </c>
      <c r="G241" s="22">
        <v>0</v>
      </c>
      <c r="H241" s="22">
        <v>0</v>
      </c>
      <c r="I241" s="22">
        <v>0</v>
      </c>
      <c r="J241" s="22">
        <v>-355429</v>
      </c>
      <c r="K241" s="22">
        <v>0</v>
      </c>
      <c r="L241" s="22">
        <v>0</v>
      </c>
      <c r="M241" s="22">
        <v>115215</v>
      </c>
      <c r="N241" s="22">
        <v>0</v>
      </c>
      <c r="O241" s="22">
        <v>0</v>
      </c>
      <c r="P241" s="22">
        <v>0</v>
      </c>
      <c r="Q241" s="22">
        <v>0</v>
      </c>
      <c r="R241" s="22">
        <v>165724</v>
      </c>
    </row>
    <row r="242" spans="1:18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127659</v>
      </c>
      <c r="F242" s="22">
        <v>325017</v>
      </c>
      <c r="G242" s="22">
        <v>-45000</v>
      </c>
      <c r="H242" s="22">
        <v>962</v>
      </c>
      <c r="I242" s="22">
        <v>0</v>
      </c>
      <c r="J242" s="22">
        <v>-479636</v>
      </c>
      <c r="K242" s="22">
        <v>0</v>
      </c>
      <c r="L242" s="22">
        <v>1550</v>
      </c>
      <c r="M242" s="22">
        <v>212475</v>
      </c>
      <c r="N242" s="22">
        <v>0</v>
      </c>
      <c r="O242" s="22">
        <v>-15051</v>
      </c>
      <c r="P242" s="22">
        <v>0</v>
      </c>
      <c r="Q242" s="22">
        <v>0</v>
      </c>
      <c r="R242" s="22">
        <v>127976</v>
      </c>
    </row>
    <row r="243" spans="1:18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1282176</v>
      </c>
      <c r="F243" s="22">
        <v>485385</v>
      </c>
      <c r="G243" s="22">
        <v>0</v>
      </c>
      <c r="H243" s="22">
        <v>0</v>
      </c>
      <c r="I243" s="22">
        <v>0</v>
      </c>
      <c r="J243" s="22">
        <v>-430003</v>
      </c>
      <c r="K243" s="22">
        <v>0</v>
      </c>
      <c r="L243" s="22">
        <v>41942</v>
      </c>
      <c r="M243" s="22">
        <v>235125</v>
      </c>
      <c r="N243" s="22">
        <v>0</v>
      </c>
      <c r="O243" s="22">
        <v>0</v>
      </c>
      <c r="P243" s="22">
        <v>0</v>
      </c>
      <c r="Q243" s="22">
        <v>0</v>
      </c>
      <c r="R243" s="22">
        <v>1614625</v>
      </c>
    </row>
    <row r="244" spans="1:18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269406</v>
      </c>
      <c r="F244" s="22">
        <v>399785</v>
      </c>
      <c r="G244" s="22">
        <v>0</v>
      </c>
      <c r="H244" s="22">
        <v>0</v>
      </c>
      <c r="I244" s="22">
        <v>0</v>
      </c>
      <c r="J244" s="22">
        <v>-352489</v>
      </c>
      <c r="K244" s="22">
        <v>0</v>
      </c>
      <c r="L244" s="22">
        <v>0</v>
      </c>
      <c r="M244" s="22">
        <v>189531</v>
      </c>
      <c r="N244" s="22">
        <v>0</v>
      </c>
      <c r="O244" s="22">
        <v>0</v>
      </c>
      <c r="P244" s="22">
        <v>0</v>
      </c>
      <c r="Q244" s="22">
        <v>0</v>
      </c>
      <c r="R244" s="22">
        <v>506233</v>
      </c>
    </row>
    <row r="245" spans="1:18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83394</v>
      </c>
      <c r="F245" s="22">
        <v>158551</v>
      </c>
      <c r="G245" s="22">
        <v>0</v>
      </c>
      <c r="H245" s="22">
        <v>0</v>
      </c>
      <c r="I245" s="22">
        <v>0</v>
      </c>
      <c r="J245" s="22">
        <v>-208587</v>
      </c>
      <c r="K245" s="22">
        <v>0</v>
      </c>
      <c r="L245" s="22">
        <v>0</v>
      </c>
      <c r="M245" s="22">
        <v>49252</v>
      </c>
      <c r="N245" s="22">
        <v>0</v>
      </c>
      <c r="O245" s="22">
        <v>0</v>
      </c>
      <c r="P245" s="22">
        <v>0</v>
      </c>
      <c r="Q245" s="22">
        <v>0</v>
      </c>
      <c r="R245" s="22">
        <v>82610</v>
      </c>
    </row>
    <row r="246" spans="1:18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-40438</v>
      </c>
      <c r="F246" s="22">
        <v>-149359</v>
      </c>
      <c r="G246" s="22">
        <v>0</v>
      </c>
      <c r="H246" s="22">
        <v>17000</v>
      </c>
      <c r="I246" s="22">
        <v>0</v>
      </c>
      <c r="J246" s="22">
        <v>-7263</v>
      </c>
      <c r="K246" s="22">
        <v>0</v>
      </c>
      <c r="L246" s="22">
        <v>3855</v>
      </c>
      <c r="M246" s="22">
        <v>90801</v>
      </c>
      <c r="N246" s="22">
        <v>0</v>
      </c>
      <c r="O246" s="22">
        <v>0</v>
      </c>
      <c r="P246" s="22">
        <v>0</v>
      </c>
      <c r="Q246" s="22">
        <v>0</v>
      </c>
      <c r="R246" s="22">
        <v>-85404</v>
      </c>
    </row>
    <row r="247" spans="1:18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163719</v>
      </c>
      <c r="F247" s="22">
        <v>-46724</v>
      </c>
      <c r="G247" s="22">
        <v>-6995</v>
      </c>
      <c r="H247" s="22">
        <v>3916</v>
      </c>
      <c r="I247" s="22">
        <v>0</v>
      </c>
      <c r="J247" s="22">
        <v>-34540</v>
      </c>
      <c r="K247" s="22">
        <v>0</v>
      </c>
      <c r="L247" s="22">
        <v>200</v>
      </c>
      <c r="M247" s="22">
        <v>127469</v>
      </c>
      <c r="N247" s="22">
        <v>0</v>
      </c>
      <c r="O247" s="22">
        <v>0</v>
      </c>
      <c r="P247" s="22">
        <v>0</v>
      </c>
      <c r="Q247" s="22">
        <v>0</v>
      </c>
      <c r="R247" s="22">
        <v>207045</v>
      </c>
    </row>
    <row r="248" spans="1:18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594213</v>
      </c>
      <c r="F248" s="22">
        <v>57533</v>
      </c>
      <c r="G248" s="22">
        <v>0</v>
      </c>
      <c r="H248" s="22">
        <v>0</v>
      </c>
      <c r="I248" s="22">
        <v>0</v>
      </c>
      <c r="J248" s="22">
        <v>-22153</v>
      </c>
      <c r="K248" s="22">
        <v>0</v>
      </c>
      <c r="L248" s="22">
        <v>0</v>
      </c>
      <c r="M248" s="22">
        <v>137847</v>
      </c>
      <c r="N248" s="22">
        <v>0</v>
      </c>
      <c r="O248" s="22">
        <v>0</v>
      </c>
      <c r="P248" s="22">
        <v>0</v>
      </c>
      <c r="Q248" s="22">
        <v>0</v>
      </c>
      <c r="R248" s="22">
        <v>767440</v>
      </c>
    </row>
    <row r="249" spans="1:18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65609</v>
      </c>
      <c r="F249" s="22">
        <v>-17332</v>
      </c>
      <c r="G249" s="22">
        <v>-36550</v>
      </c>
      <c r="H249" s="22">
        <v>0</v>
      </c>
      <c r="I249" s="22">
        <v>0</v>
      </c>
      <c r="J249" s="22">
        <v>-9281</v>
      </c>
      <c r="K249" s="22">
        <v>0</v>
      </c>
      <c r="L249" s="22">
        <v>0</v>
      </c>
      <c r="M249" s="22">
        <v>78206</v>
      </c>
      <c r="N249" s="22">
        <v>0</v>
      </c>
      <c r="O249" s="22">
        <v>0</v>
      </c>
      <c r="P249" s="22">
        <v>0</v>
      </c>
      <c r="Q249" s="22">
        <v>0</v>
      </c>
      <c r="R249" s="22">
        <v>80652</v>
      </c>
    </row>
    <row r="250" spans="1:18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195949</v>
      </c>
      <c r="F250" s="22">
        <v>250629</v>
      </c>
      <c r="G250" s="22">
        <v>-7300</v>
      </c>
      <c r="H250" s="22">
        <v>0</v>
      </c>
      <c r="I250" s="22">
        <v>0</v>
      </c>
      <c r="J250" s="22">
        <v>-121189</v>
      </c>
      <c r="K250" s="22">
        <v>0</v>
      </c>
      <c r="L250" s="22">
        <v>0</v>
      </c>
      <c r="M250" s="22">
        <v>89860</v>
      </c>
      <c r="N250" s="22">
        <v>0</v>
      </c>
      <c r="O250" s="22">
        <v>0</v>
      </c>
      <c r="P250" s="22">
        <v>0</v>
      </c>
      <c r="Q250" s="22">
        <v>0</v>
      </c>
      <c r="R250" s="22">
        <v>407949</v>
      </c>
    </row>
    <row r="251" spans="1:18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371887</v>
      </c>
      <c r="F251" s="22">
        <v>334393</v>
      </c>
      <c r="G251" s="22">
        <v>-125000</v>
      </c>
      <c r="H251" s="22">
        <v>0</v>
      </c>
      <c r="I251" s="22">
        <v>0</v>
      </c>
      <c r="J251" s="22">
        <v>-35289</v>
      </c>
      <c r="K251" s="22">
        <v>0</v>
      </c>
      <c r="L251" s="22">
        <v>0</v>
      </c>
      <c r="M251" s="22">
        <v>313104</v>
      </c>
      <c r="N251" s="22">
        <v>0</v>
      </c>
      <c r="O251" s="22">
        <v>-91657</v>
      </c>
      <c r="P251" s="22">
        <v>0</v>
      </c>
      <c r="Q251" s="22">
        <v>0</v>
      </c>
      <c r="R251" s="22">
        <v>767438</v>
      </c>
    </row>
    <row r="252" spans="1:18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150316</v>
      </c>
      <c r="F252" s="22">
        <v>305496</v>
      </c>
      <c r="G252" s="22">
        <v>-139487</v>
      </c>
      <c r="H252" s="22">
        <v>0</v>
      </c>
      <c r="I252" s="22">
        <v>0</v>
      </c>
      <c r="J252" s="22">
        <v>-249232</v>
      </c>
      <c r="K252" s="22">
        <v>0</v>
      </c>
      <c r="L252" s="22">
        <v>0</v>
      </c>
      <c r="M252" s="22">
        <v>161234</v>
      </c>
      <c r="N252" s="22">
        <v>0</v>
      </c>
      <c r="O252" s="22">
        <v>-87331</v>
      </c>
      <c r="P252" s="22">
        <v>0</v>
      </c>
      <c r="Q252" s="22">
        <v>0</v>
      </c>
      <c r="R252" s="22">
        <v>140996</v>
      </c>
    </row>
    <row r="253" spans="1:18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49259</v>
      </c>
      <c r="F253" s="22">
        <v>-104995</v>
      </c>
      <c r="G253" s="22">
        <v>0</v>
      </c>
      <c r="H253" s="22">
        <v>88594</v>
      </c>
      <c r="I253" s="22">
        <v>0</v>
      </c>
      <c r="J253" s="22">
        <v>-177808</v>
      </c>
      <c r="K253" s="22">
        <v>0</v>
      </c>
      <c r="L253" s="22">
        <v>0</v>
      </c>
      <c r="M253" s="22">
        <v>133084</v>
      </c>
      <c r="N253" s="22">
        <v>0</v>
      </c>
      <c r="O253" s="22">
        <v>-18965</v>
      </c>
      <c r="P253" s="22">
        <v>0</v>
      </c>
      <c r="Q253" s="22">
        <v>0</v>
      </c>
      <c r="R253" s="22">
        <v>-30831</v>
      </c>
    </row>
    <row r="254" spans="1:18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180789</v>
      </c>
      <c r="F254" s="22">
        <v>9737</v>
      </c>
      <c r="G254" s="22">
        <v>0</v>
      </c>
      <c r="H254" s="22">
        <v>0</v>
      </c>
      <c r="I254" s="22">
        <v>0</v>
      </c>
      <c r="J254" s="22">
        <v>-82178</v>
      </c>
      <c r="K254" s="22">
        <v>0</v>
      </c>
      <c r="L254" s="22">
        <v>0</v>
      </c>
      <c r="M254" s="22">
        <v>141447</v>
      </c>
      <c r="N254" s="22">
        <v>0</v>
      </c>
      <c r="O254" s="22">
        <v>-5683</v>
      </c>
      <c r="P254" s="22">
        <v>0</v>
      </c>
      <c r="Q254" s="22">
        <v>0</v>
      </c>
      <c r="R254" s="22">
        <v>244112</v>
      </c>
    </row>
    <row r="255" spans="1:18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112460</v>
      </c>
      <c r="F255" s="22">
        <v>832401</v>
      </c>
      <c r="G255" s="22">
        <v>0</v>
      </c>
      <c r="H255" s="22">
        <v>48390</v>
      </c>
      <c r="I255" s="22">
        <v>0</v>
      </c>
      <c r="J255" s="22">
        <v>-1054223</v>
      </c>
      <c r="K255" s="22">
        <v>0</v>
      </c>
      <c r="L255" s="22">
        <v>750</v>
      </c>
      <c r="M255" s="22">
        <v>240191</v>
      </c>
      <c r="N255" s="22">
        <v>0</v>
      </c>
      <c r="O255" s="22">
        <v>-46228</v>
      </c>
      <c r="P255" s="22">
        <v>0</v>
      </c>
      <c r="Q255" s="22">
        <v>0</v>
      </c>
      <c r="R255" s="22">
        <v>133741</v>
      </c>
    </row>
    <row r="256" spans="1:18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24895</v>
      </c>
      <c r="F256" s="22">
        <v>170783</v>
      </c>
      <c r="G256" s="22">
        <v>-31000</v>
      </c>
      <c r="H256" s="22">
        <v>0</v>
      </c>
      <c r="I256" s="22">
        <v>0</v>
      </c>
      <c r="J256" s="22">
        <v>-247091</v>
      </c>
      <c r="K256" s="22">
        <v>0</v>
      </c>
      <c r="L256" s="22">
        <v>31793</v>
      </c>
      <c r="M256" s="22">
        <v>138416</v>
      </c>
      <c r="N256" s="22">
        <v>0</v>
      </c>
      <c r="O256" s="22">
        <v>0</v>
      </c>
      <c r="P256" s="22">
        <v>0</v>
      </c>
      <c r="Q256" s="22">
        <v>0</v>
      </c>
      <c r="R256" s="22">
        <v>87796</v>
      </c>
    </row>
    <row r="257" spans="1:18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480304</v>
      </c>
      <c r="F257" s="22">
        <v>110485</v>
      </c>
      <c r="G257" s="22">
        <v>-16204</v>
      </c>
      <c r="H257" s="22">
        <v>0</v>
      </c>
      <c r="I257" s="22">
        <v>0</v>
      </c>
      <c r="J257" s="22">
        <v>-139036</v>
      </c>
      <c r="K257" s="22">
        <v>0</v>
      </c>
      <c r="L257" s="22">
        <v>0</v>
      </c>
      <c r="M257" s="22">
        <v>213064</v>
      </c>
      <c r="N257" s="22">
        <v>0</v>
      </c>
      <c r="O257" s="22">
        <v>-18000</v>
      </c>
      <c r="P257" s="22">
        <v>0</v>
      </c>
      <c r="Q257" s="22">
        <v>0</v>
      </c>
      <c r="R257" s="22">
        <v>630613</v>
      </c>
    </row>
    <row r="258" spans="1:18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335161</v>
      </c>
      <c r="F258" s="22">
        <v>1247230</v>
      </c>
      <c r="G258" s="22">
        <v>-1017345</v>
      </c>
      <c r="H258" s="22">
        <v>177803</v>
      </c>
      <c r="I258" s="22">
        <v>0</v>
      </c>
      <c r="J258" s="22">
        <v>-921072</v>
      </c>
      <c r="K258" s="22">
        <v>0</v>
      </c>
      <c r="L258" s="22">
        <v>32097</v>
      </c>
      <c r="M258" s="22">
        <v>301295</v>
      </c>
      <c r="N258" s="22">
        <v>0</v>
      </c>
      <c r="O258" s="22">
        <v>-134240</v>
      </c>
      <c r="P258" s="22">
        <v>0</v>
      </c>
      <c r="Q258" s="22">
        <v>0</v>
      </c>
      <c r="R258" s="22">
        <v>20929</v>
      </c>
    </row>
    <row r="259" spans="1:18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567481</v>
      </c>
      <c r="F259" s="22">
        <v>620010</v>
      </c>
      <c r="G259" s="22">
        <v>0</v>
      </c>
      <c r="H259" s="22">
        <v>0</v>
      </c>
      <c r="I259" s="22">
        <v>0</v>
      </c>
      <c r="J259" s="22">
        <v>-1035076</v>
      </c>
      <c r="K259" s="22">
        <v>0</v>
      </c>
      <c r="L259" s="22">
        <v>0</v>
      </c>
      <c r="M259" s="22">
        <v>140781</v>
      </c>
      <c r="N259" s="22">
        <v>0</v>
      </c>
      <c r="O259" s="22">
        <v>-72640</v>
      </c>
      <c r="P259" s="22">
        <v>0</v>
      </c>
      <c r="Q259" s="22">
        <v>0</v>
      </c>
      <c r="R259" s="22">
        <v>220556</v>
      </c>
    </row>
    <row r="260" spans="1:18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1256</v>
      </c>
      <c r="F260" s="22">
        <v>903420</v>
      </c>
      <c r="G260" s="22">
        <v>-73</v>
      </c>
      <c r="H260" s="22">
        <v>1200</v>
      </c>
      <c r="I260" s="22">
        <v>0</v>
      </c>
      <c r="J260" s="22">
        <v>-489036</v>
      </c>
      <c r="K260" s="22">
        <v>0</v>
      </c>
      <c r="L260" s="22">
        <v>107961</v>
      </c>
      <c r="M260" s="22">
        <v>100681</v>
      </c>
      <c r="N260" s="22">
        <v>0</v>
      </c>
      <c r="O260" s="22">
        <v>-5494</v>
      </c>
      <c r="P260" s="22">
        <v>0</v>
      </c>
      <c r="Q260" s="22">
        <v>0</v>
      </c>
      <c r="R260" s="22">
        <v>619915</v>
      </c>
    </row>
    <row r="261" spans="1:18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1101280</v>
      </c>
      <c r="F261" s="22">
        <v>578598</v>
      </c>
      <c r="G261" s="22">
        <v>7036</v>
      </c>
      <c r="H261" s="22">
        <v>0</v>
      </c>
      <c r="I261" s="22">
        <v>0</v>
      </c>
      <c r="J261" s="22">
        <v>-811077</v>
      </c>
      <c r="K261" s="22">
        <v>0</v>
      </c>
      <c r="L261" s="22">
        <v>0</v>
      </c>
      <c r="M261" s="22">
        <v>268908</v>
      </c>
      <c r="N261" s="22">
        <v>0</v>
      </c>
      <c r="O261" s="22">
        <v>-20484</v>
      </c>
      <c r="P261" s="22">
        <v>0</v>
      </c>
      <c r="Q261" s="22">
        <v>0</v>
      </c>
      <c r="R261" s="22">
        <v>1124261</v>
      </c>
    </row>
    <row r="262" spans="1:18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524300</v>
      </c>
      <c r="F262" s="22">
        <v>140434</v>
      </c>
      <c r="G262" s="22">
        <v>0</v>
      </c>
      <c r="H262" s="22">
        <v>4330</v>
      </c>
      <c r="I262" s="22">
        <v>0</v>
      </c>
      <c r="J262" s="22">
        <v>-263324</v>
      </c>
      <c r="K262" s="22">
        <v>0</v>
      </c>
      <c r="L262" s="22">
        <v>33504</v>
      </c>
      <c r="M262" s="22">
        <v>110642</v>
      </c>
      <c r="N262" s="22">
        <v>0</v>
      </c>
      <c r="O262" s="22">
        <v>-6754</v>
      </c>
      <c r="P262" s="22">
        <v>0</v>
      </c>
      <c r="Q262" s="22">
        <v>0</v>
      </c>
      <c r="R262" s="22">
        <v>543132</v>
      </c>
    </row>
    <row r="263" spans="1:18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557</v>
      </c>
      <c r="F263" s="22">
        <v>302463</v>
      </c>
      <c r="G263" s="22">
        <v>-143737</v>
      </c>
      <c r="H263" s="22">
        <v>0</v>
      </c>
      <c r="I263" s="22">
        <v>0</v>
      </c>
      <c r="J263" s="22">
        <v>-404650</v>
      </c>
      <c r="K263" s="22">
        <v>0</v>
      </c>
      <c r="L263" s="22">
        <v>0</v>
      </c>
      <c r="M263" s="22">
        <v>400725</v>
      </c>
      <c r="N263" s="22">
        <v>0</v>
      </c>
      <c r="O263" s="22">
        <v>-102178</v>
      </c>
      <c r="P263" s="22">
        <v>0</v>
      </c>
      <c r="Q263" s="22">
        <v>0</v>
      </c>
      <c r="R263" s="22">
        <v>53180</v>
      </c>
    </row>
    <row r="264" spans="1:18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1028889</v>
      </c>
      <c r="F264" s="22">
        <v>203697</v>
      </c>
      <c r="G264" s="22">
        <v>-349690</v>
      </c>
      <c r="H264" s="22">
        <v>0</v>
      </c>
      <c r="I264" s="22">
        <v>0</v>
      </c>
      <c r="J264" s="22">
        <v>-78808</v>
      </c>
      <c r="K264" s="22">
        <v>0</v>
      </c>
      <c r="L264" s="22">
        <v>37488</v>
      </c>
      <c r="M264" s="22">
        <v>291704</v>
      </c>
      <c r="N264" s="22">
        <v>0</v>
      </c>
      <c r="O264" s="22">
        <v>-78996</v>
      </c>
      <c r="P264" s="22">
        <v>0</v>
      </c>
      <c r="Q264" s="22">
        <v>0</v>
      </c>
      <c r="R264" s="22">
        <v>1054284</v>
      </c>
    </row>
    <row r="265" spans="1:18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592453</v>
      </c>
      <c r="F265" s="22">
        <v>122052</v>
      </c>
      <c r="G265" s="22">
        <v>0</v>
      </c>
      <c r="H265" s="22">
        <v>0</v>
      </c>
      <c r="I265" s="22">
        <v>0</v>
      </c>
      <c r="J265" s="22">
        <v>-197780</v>
      </c>
      <c r="K265" s="22">
        <v>0</v>
      </c>
      <c r="L265" s="22">
        <v>37242</v>
      </c>
      <c r="M265" s="22">
        <v>58925</v>
      </c>
      <c r="N265" s="22">
        <v>0</v>
      </c>
      <c r="O265" s="22">
        <v>-4706</v>
      </c>
      <c r="P265" s="22">
        <v>0</v>
      </c>
      <c r="Q265" s="22">
        <v>0</v>
      </c>
      <c r="R265" s="22">
        <v>608186</v>
      </c>
    </row>
    <row r="266" spans="1:18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395816</v>
      </c>
      <c r="F266" s="22">
        <v>84178</v>
      </c>
      <c r="G266" s="22">
        <v>0</v>
      </c>
      <c r="H266" s="22">
        <v>0</v>
      </c>
      <c r="I266" s="22">
        <v>0</v>
      </c>
      <c r="J266" s="22">
        <v>-179905</v>
      </c>
      <c r="K266" s="22">
        <v>0</v>
      </c>
      <c r="L266" s="22">
        <v>3408</v>
      </c>
      <c r="M266" s="22">
        <v>93938</v>
      </c>
      <c r="N266" s="22">
        <v>0</v>
      </c>
      <c r="O266" s="22">
        <v>0</v>
      </c>
      <c r="P266" s="22">
        <v>0</v>
      </c>
      <c r="Q266" s="22">
        <v>11724</v>
      </c>
      <c r="R266" s="22">
        <v>409159</v>
      </c>
    </row>
    <row r="267" spans="1:18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-119747</v>
      </c>
      <c r="F267" s="22">
        <v>120911</v>
      </c>
      <c r="G267" s="22">
        <v>0</v>
      </c>
      <c r="H267" s="22">
        <v>129228</v>
      </c>
      <c r="I267" s="22">
        <v>0</v>
      </c>
      <c r="J267" s="22">
        <v>-267612</v>
      </c>
      <c r="K267" s="22">
        <v>0</v>
      </c>
      <c r="L267" s="22">
        <v>0</v>
      </c>
      <c r="M267" s="22">
        <v>141870</v>
      </c>
      <c r="N267" s="22">
        <v>0</v>
      </c>
      <c r="O267" s="22">
        <v>-10884</v>
      </c>
      <c r="P267" s="22">
        <v>0</v>
      </c>
      <c r="Q267" s="22">
        <v>0</v>
      </c>
      <c r="R267" s="22">
        <v>-6234</v>
      </c>
    </row>
    <row r="268" spans="1:18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-227817</v>
      </c>
      <c r="F268" s="22">
        <v>169495</v>
      </c>
      <c r="G268" s="22">
        <v>0</v>
      </c>
      <c r="H268" s="22">
        <v>0</v>
      </c>
      <c r="I268" s="22">
        <v>0</v>
      </c>
      <c r="J268" s="22">
        <v>-214430</v>
      </c>
      <c r="K268" s="22">
        <v>0</v>
      </c>
      <c r="L268" s="22">
        <v>0</v>
      </c>
      <c r="M268" s="22">
        <v>122348</v>
      </c>
      <c r="N268" s="22">
        <v>0</v>
      </c>
      <c r="O268" s="22">
        <v>-26945</v>
      </c>
      <c r="P268" s="22">
        <v>0</v>
      </c>
      <c r="Q268" s="22">
        <v>1</v>
      </c>
      <c r="R268" s="22">
        <v>-177348</v>
      </c>
    </row>
    <row r="269" spans="1:18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499614</v>
      </c>
      <c r="F269" s="22">
        <v>-576277</v>
      </c>
      <c r="G269" s="22">
        <v>0</v>
      </c>
      <c r="H269" s="22">
        <v>0</v>
      </c>
      <c r="I269" s="22">
        <v>0</v>
      </c>
      <c r="J269" s="22">
        <v>-1223793</v>
      </c>
      <c r="K269" s="22">
        <v>103538</v>
      </c>
      <c r="L269" s="22">
        <v>0</v>
      </c>
      <c r="M269" s="22">
        <v>900890</v>
      </c>
      <c r="N269" s="22">
        <v>0</v>
      </c>
      <c r="O269" s="22">
        <v>-146265</v>
      </c>
      <c r="P269" s="22">
        <v>0</v>
      </c>
      <c r="Q269" s="22">
        <v>739896</v>
      </c>
      <c r="R269" s="22">
        <v>297603</v>
      </c>
    </row>
    <row r="270" spans="1:18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100000</v>
      </c>
      <c r="F270" s="22">
        <v>297798</v>
      </c>
      <c r="G270" s="22">
        <v>-1129344</v>
      </c>
      <c r="H270" s="22">
        <v>893585</v>
      </c>
      <c r="I270" s="22">
        <v>0</v>
      </c>
      <c r="J270" s="22">
        <v>-432368</v>
      </c>
      <c r="K270" s="22">
        <v>0</v>
      </c>
      <c r="L270" s="22">
        <v>0</v>
      </c>
      <c r="M270" s="22">
        <v>388731</v>
      </c>
      <c r="N270" s="22">
        <v>0</v>
      </c>
      <c r="O270" s="22">
        <v>-18402</v>
      </c>
      <c r="P270" s="22">
        <v>0</v>
      </c>
      <c r="Q270" s="22">
        <v>0</v>
      </c>
      <c r="R270" s="22">
        <v>100000</v>
      </c>
    </row>
    <row r="271" spans="1:18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11218</v>
      </c>
      <c r="F271" s="22">
        <v>88253</v>
      </c>
      <c r="G271" s="22">
        <v>-150909</v>
      </c>
      <c r="H271" s="22">
        <v>30738</v>
      </c>
      <c r="I271" s="22">
        <v>0</v>
      </c>
      <c r="J271" s="22">
        <v>-64415</v>
      </c>
      <c r="K271" s="22">
        <v>0</v>
      </c>
      <c r="L271" s="22">
        <v>2720</v>
      </c>
      <c r="M271" s="22">
        <v>113105</v>
      </c>
      <c r="N271" s="22">
        <v>0</v>
      </c>
      <c r="O271" s="22">
        <v>0</v>
      </c>
      <c r="P271" s="22">
        <v>0</v>
      </c>
      <c r="Q271" s="22">
        <v>0</v>
      </c>
      <c r="R271" s="22">
        <v>30710</v>
      </c>
    </row>
    <row r="272" spans="1:18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579497</v>
      </c>
      <c r="F272" s="22">
        <v>-2305</v>
      </c>
      <c r="G272" s="22">
        <v>0</v>
      </c>
      <c r="H272" s="22">
        <v>0</v>
      </c>
      <c r="I272" s="22">
        <v>0</v>
      </c>
      <c r="J272" s="22">
        <v>-183620</v>
      </c>
      <c r="K272" s="22">
        <v>0</v>
      </c>
      <c r="L272" s="22">
        <v>0</v>
      </c>
      <c r="M272" s="22">
        <v>207496</v>
      </c>
      <c r="N272" s="22">
        <v>0</v>
      </c>
      <c r="O272" s="22">
        <v>-34371</v>
      </c>
      <c r="P272" s="22">
        <v>0</v>
      </c>
      <c r="Q272" s="22">
        <v>0</v>
      </c>
      <c r="R272" s="22">
        <v>566697</v>
      </c>
    </row>
    <row r="273" spans="1:18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568453</v>
      </c>
      <c r="F273" s="22">
        <v>160431</v>
      </c>
      <c r="G273" s="22">
        <v>0</v>
      </c>
      <c r="H273" s="22">
        <v>0</v>
      </c>
      <c r="I273" s="22">
        <v>0</v>
      </c>
      <c r="J273" s="22">
        <v>-220145</v>
      </c>
      <c r="K273" s="22">
        <v>0</v>
      </c>
      <c r="L273" s="22">
        <v>0</v>
      </c>
      <c r="M273" s="22">
        <v>90436</v>
      </c>
      <c r="N273" s="22">
        <v>0</v>
      </c>
      <c r="O273" s="22">
        <v>0</v>
      </c>
      <c r="P273" s="22">
        <v>0</v>
      </c>
      <c r="Q273" s="22">
        <v>0</v>
      </c>
      <c r="R273" s="22">
        <v>599175</v>
      </c>
    </row>
    <row r="274" spans="1:18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246331</v>
      </c>
      <c r="F274" s="22">
        <v>371970</v>
      </c>
      <c r="G274" s="22">
        <v>0</v>
      </c>
      <c r="H274" s="22">
        <v>-11423</v>
      </c>
      <c r="I274" s="22">
        <v>0</v>
      </c>
      <c r="J274" s="22">
        <v>-414511</v>
      </c>
      <c r="K274" s="22">
        <v>-26375</v>
      </c>
      <c r="L274" s="22">
        <v>0</v>
      </c>
      <c r="M274" s="22">
        <v>160178</v>
      </c>
      <c r="N274" s="22">
        <v>0</v>
      </c>
      <c r="O274" s="22">
        <v>-8066</v>
      </c>
      <c r="P274" s="22">
        <v>0</v>
      </c>
      <c r="Q274" s="22">
        <v>-66525</v>
      </c>
      <c r="R274" s="22">
        <v>251579</v>
      </c>
    </row>
    <row r="275" spans="1:18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1382915</v>
      </c>
      <c r="F275" s="22">
        <v>586732</v>
      </c>
      <c r="G275" s="22">
        <v>0</v>
      </c>
      <c r="H275" s="22">
        <v>0</v>
      </c>
      <c r="I275" s="22">
        <v>0</v>
      </c>
      <c r="J275" s="22">
        <v>-202384</v>
      </c>
      <c r="K275" s="22">
        <v>0</v>
      </c>
      <c r="L275" s="22">
        <v>174038</v>
      </c>
      <c r="M275" s="22">
        <v>473714</v>
      </c>
      <c r="N275" s="22">
        <v>0</v>
      </c>
      <c r="O275" s="22">
        <v>-39543</v>
      </c>
      <c r="P275" s="22">
        <v>0</v>
      </c>
      <c r="Q275" s="22">
        <v>-165381</v>
      </c>
      <c r="R275" s="22">
        <v>2210091</v>
      </c>
    </row>
    <row r="276" spans="1:18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317392</v>
      </c>
      <c r="F276" s="22">
        <v>880747</v>
      </c>
      <c r="G276" s="22">
        <v>-481344</v>
      </c>
      <c r="H276" s="22">
        <v>0</v>
      </c>
      <c r="I276" s="22">
        <v>0</v>
      </c>
      <c r="J276" s="22">
        <v>-609000</v>
      </c>
      <c r="K276" s="22">
        <v>0</v>
      </c>
      <c r="L276" s="22">
        <v>0</v>
      </c>
      <c r="M276" s="22">
        <v>209597</v>
      </c>
      <c r="N276" s="22">
        <v>0</v>
      </c>
      <c r="O276" s="22">
        <v>0</v>
      </c>
      <c r="P276" s="22">
        <v>0</v>
      </c>
      <c r="Q276" s="22">
        <v>0</v>
      </c>
      <c r="R276" s="22">
        <v>317392</v>
      </c>
    </row>
    <row r="277" spans="1:18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421713</v>
      </c>
      <c r="F277" s="22">
        <v>-99636</v>
      </c>
      <c r="G277" s="22">
        <v>-287308</v>
      </c>
      <c r="H277" s="22">
        <v>0</v>
      </c>
      <c r="I277" s="22">
        <v>0</v>
      </c>
      <c r="J277" s="22">
        <v>-44811</v>
      </c>
      <c r="K277" s="22">
        <v>0</v>
      </c>
      <c r="L277" s="22">
        <v>0</v>
      </c>
      <c r="M277" s="22">
        <v>181026</v>
      </c>
      <c r="N277" s="22">
        <v>0</v>
      </c>
      <c r="O277" s="22">
        <v>-4528</v>
      </c>
      <c r="P277" s="22">
        <v>0</v>
      </c>
      <c r="Q277" s="22">
        <v>0</v>
      </c>
      <c r="R277" s="22">
        <v>166456</v>
      </c>
    </row>
    <row r="278" spans="1:18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502763</v>
      </c>
      <c r="F278" s="22">
        <v>183694</v>
      </c>
      <c r="G278" s="22">
        <v>-20984</v>
      </c>
      <c r="H278" s="22">
        <v>11625</v>
      </c>
      <c r="I278" s="22">
        <v>0</v>
      </c>
      <c r="J278" s="22">
        <v>-306641</v>
      </c>
      <c r="K278" s="22">
        <v>0</v>
      </c>
      <c r="L278" s="22">
        <v>630</v>
      </c>
      <c r="M278" s="22">
        <v>263702</v>
      </c>
      <c r="N278" s="22">
        <v>0</v>
      </c>
      <c r="O278" s="22">
        <v>-56979</v>
      </c>
      <c r="P278" s="22">
        <v>0</v>
      </c>
      <c r="Q278" s="22">
        <v>0</v>
      </c>
      <c r="R278" s="22">
        <v>577810</v>
      </c>
    </row>
    <row r="279" spans="1:18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181964</v>
      </c>
      <c r="F279" s="22">
        <v>256190</v>
      </c>
      <c r="G279" s="22">
        <v>0</v>
      </c>
      <c r="H279" s="22">
        <v>0</v>
      </c>
      <c r="I279" s="22">
        <v>0</v>
      </c>
      <c r="J279" s="22">
        <v>-626865</v>
      </c>
      <c r="K279" s="22">
        <v>0</v>
      </c>
      <c r="L279" s="22">
        <v>52800</v>
      </c>
      <c r="M279" s="22">
        <v>479835</v>
      </c>
      <c r="N279" s="22">
        <v>0</v>
      </c>
      <c r="O279" s="22">
        <v>-35870</v>
      </c>
      <c r="P279" s="22">
        <v>0</v>
      </c>
      <c r="Q279" s="22">
        <v>0</v>
      </c>
      <c r="R279" s="22">
        <v>308054</v>
      </c>
    </row>
    <row r="280" spans="1:18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266043</v>
      </c>
      <c r="F280" s="22">
        <v>158297</v>
      </c>
      <c r="G280" s="22">
        <v>-22547</v>
      </c>
      <c r="H280" s="22">
        <v>6500</v>
      </c>
      <c r="I280" s="22">
        <v>0</v>
      </c>
      <c r="J280" s="22">
        <v>-296921</v>
      </c>
      <c r="K280" s="22">
        <v>0</v>
      </c>
      <c r="L280" s="22">
        <v>0</v>
      </c>
      <c r="M280" s="22">
        <v>137645</v>
      </c>
      <c r="N280" s="22">
        <v>0</v>
      </c>
      <c r="O280" s="22">
        <v>0</v>
      </c>
      <c r="P280" s="22">
        <v>0</v>
      </c>
      <c r="Q280" s="22">
        <v>0</v>
      </c>
      <c r="R280" s="22">
        <v>249017</v>
      </c>
    </row>
    <row r="281" spans="1:18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1128690</v>
      </c>
      <c r="F281" s="22">
        <v>27596</v>
      </c>
      <c r="G281" s="22">
        <v>-758491</v>
      </c>
      <c r="H281" s="22">
        <v>155532</v>
      </c>
      <c r="I281" s="22">
        <v>0</v>
      </c>
      <c r="J281" s="22">
        <v>-322580</v>
      </c>
      <c r="K281" s="22">
        <v>0</v>
      </c>
      <c r="L281" s="22">
        <v>19826</v>
      </c>
      <c r="M281" s="22">
        <v>534075</v>
      </c>
      <c r="N281" s="22">
        <v>0</v>
      </c>
      <c r="O281" s="22">
        <v>-88954</v>
      </c>
      <c r="P281" s="22">
        <v>0</v>
      </c>
      <c r="Q281" s="22">
        <v>0</v>
      </c>
      <c r="R281" s="22">
        <v>695694</v>
      </c>
    </row>
    <row r="282" spans="1:18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906887</v>
      </c>
      <c r="F282" s="22">
        <v>88445</v>
      </c>
      <c r="G282" s="22">
        <v>0</v>
      </c>
      <c r="H282" s="22">
        <v>0</v>
      </c>
      <c r="I282" s="22">
        <v>0</v>
      </c>
      <c r="J282" s="22">
        <v>-218158</v>
      </c>
      <c r="K282" s="22">
        <v>0</v>
      </c>
      <c r="L282" s="22">
        <v>0</v>
      </c>
      <c r="M282" s="22">
        <v>167950</v>
      </c>
      <c r="N282" s="22">
        <v>0</v>
      </c>
      <c r="O282" s="22">
        <v>0</v>
      </c>
      <c r="P282" s="22">
        <v>0</v>
      </c>
      <c r="Q282" s="22">
        <v>0</v>
      </c>
      <c r="R282" s="22">
        <v>945124</v>
      </c>
    </row>
    <row r="283" spans="1:18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-60139</v>
      </c>
      <c r="F283" s="22">
        <v>-82138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138275</v>
      </c>
      <c r="N283" s="22">
        <v>0</v>
      </c>
      <c r="O283" s="22">
        <v>-22495</v>
      </c>
      <c r="P283" s="22">
        <v>0</v>
      </c>
      <c r="Q283" s="22">
        <v>0</v>
      </c>
      <c r="R283" s="22">
        <v>-26497</v>
      </c>
    </row>
    <row r="284" spans="1:18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2050094</v>
      </c>
      <c r="F284" s="22">
        <v>377076</v>
      </c>
      <c r="G284" s="22">
        <v>-365782</v>
      </c>
      <c r="H284" s="22">
        <v>4264</v>
      </c>
      <c r="I284" s="22">
        <v>0</v>
      </c>
      <c r="J284" s="22">
        <v>-191624</v>
      </c>
      <c r="K284" s="22">
        <v>0</v>
      </c>
      <c r="L284" s="22">
        <v>6276</v>
      </c>
      <c r="M284" s="22">
        <v>316638</v>
      </c>
      <c r="N284" s="22">
        <v>0</v>
      </c>
      <c r="O284" s="22">
        <v>0</v>
      </c>
      <c r="P284" s="22">
        <v>0</v>
      </c>
      <c r="Q284" s="22">
        <v>0</v>
      </c>
      <c r="R284" s="22">
        <v>2196942</v>
      </c>
    </row>
    <row r="285" spans="1:18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141160</v>
      </c>
      <c r="F285" s="22">
        <v>-55613</v>
      </c>
      <c r="G285" s="22">
        <v>0</v>
      </c>
      <c r="H285" s="22">
        <v>0</v>
      </c>
      <c r="I285" s="22">
        <v>0</v>
      </c>
      <c r="J285" s="22">
        <v>-133395</v>
      </c>
      <c r="K285" s="22">
        <v>0</v>
      </c>
      <c r="L285" s="22">
        <v>3924</v>
      </c>
      <c r="M285" s="22">
        <v>242106</v>
      </c>
      <c r="N285" s="22">
        <v>0</v>
      </c>
      <c r="O285" s="22">
        <v>-22056</v>
      </c>
      <c r="P285" s="22">
        <v>0</v>
      </c>
      <c r="Q285" s="22">
        <v>0</v>
      </c>
      <c r="R285" s="22">
        <v>176126</v>
      </c>
    </row>
    <row r="286" spans="1:18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94982</v>
      </c>
      <c r="F286" s="22">
        <v>-62440</v>
      </c>
      <c r="G286" s="22">
        <v>-53500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115963</v>
      </c>
      <c r="N286" s="22">
        <v>0</v>
      </c>
      <c r="O286" s="22">
        <v>0</v>
      </c>
      <c r="P286" s="22">
        <v>0</v>
      </c>
      <c r="Q286" s="22">
        <v>0</v>
      </c>
      <c r="R286" s="22">
        <v>95005</v>
      </c>
    </row>
    <row r="287" spans="1:18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4401564</v>
      </c>
      <c r="F287" s="22">
        <v>-802382</v>
      </c>
      <c r="G287" s="22">
        <v>-1532247</v>
      </c>
      <c r="H287" s="22">
        <v>0</v>
      </c>
      <c r="I287" s="22">
        <v>0</v>
      </c>
      <c r="J287" s="22">
        <v>-1015855</v>
      </c>
      <c r="K287" s="22">
        <v>0</v>
      </c>
      <c r="L287" s="22">
        <v>977846</v>
      </c>
      <c r="M287" s="22">
        <v>561552</v>
      </c>
      <c r="N287" s="22">
        <v>0</v>
      </c>
      <c r="O287" s="22">
        <v>0</v>
      </c>
      <c r="P287" s="22">
        <v>0</v>
      </c>
      <c r="Q287" s="22">
        <v>0</v>
      </c>
      <c r="R287" s="22">
        <v>2590478</v>
      </c>
    </row>
    <row r="288" spans="1:18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111148</v>
      </c>
      <c r="F288" s="22">
        <v>108547</v>
      </c>
      <c r="G288" s="22">
        <v>0</v>
      </c>
      <c r="H288" s="22">
        <v>0</v>
      </c>
      <c r="I288" s="22">
        <v>0</v>
      </c>
      <c r="J288" s="22">
        <v>-128306</v>
      </c>
      <c r="K288" s="22">
        <v>0</v>
      </c>
      <c r="L288" s="22">
        <v>0</v>
      </c>
      <c r="M288" s="22">
        <v>125211</v>
      </c>
      <c r="N288" s="22">
        <v>0</v>
      </c>
      <c r="O288" s="22">
        <v>0</v>
      </c>
      <c r="P288" s="22">
        <v>0</v>
      </c>
      <c r="Q288" s="22">
        <v>0</v>
      </c>
      <c r="R288" s="22">
        <v>216600</v>
      </c>
    </row>
    <row r="289" spans="1:18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288266</v>
      </c>
      <c r="F289" s="22">
        <v>-12166</v>
      </c>
      <c r="G289" s="22">
        <v>84795</v>
      </c>
      <c r="H289" s="22">
        <v>0</v>
      </c>
      <c r="I289" s="22">
        <v>0</v>
      </c>
      <c r="J289" s="22">
        <v>-102310</v>
      </c>
      <c r="K289" s="22">
        <v>0</v>
      </c>
      <c r="L289" s="22">
        <v>0</v>
      </c>
      <c r="M289" s="22">
        <v>94087</v>
      </c>
      <c r="N289" s="22">
        <v>0</v>
      </c>
      <c r="O289" s="22">
        <v>-4908</v>
      </c>
      <c r="P289" s="22">
        <v>0</v>
      </c>
      <c r="Q289" s="22">
        <v>0</v>
      </c>
      <c r="R289" s="22">
        <v>347764</v>
      </c>
    </row>
    <row r="290" spans="1:18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99543</v>
      </c>
      <c r="F290" s="22">
        <v>198023</v>
      </c>
      <c r="G290" s="22">
        <v>0</v>
      </c>
      <c r="H290" s="22">
        <v>35246</v>
      </c>
      <c r="I290" s="22">
        <v>0</v>
      </c>
      <c r="J290" s="22">
        <v>-163702</v>
      </c>
      <c r="K290" s="22">
        <v>0</v>
      </c>
      <c r="L290" s="22">
        <v>0</v>
      </c>
      <c r="M290" s="22">
        <v>23986</v>
      </c>
      <c r="N290" s="22">
        <v>0</v>
      </c>
      <c r="O290" s="22">
        <v>-132643</v>
      </c>
      <c r="P290" s="22">
        <v>0</v>
      </c>
      <c r="Q290" s="22">
        <v>0</v>
      </c>
      <c r="R290" s="22">
        <v>60453</v>
      </c>
    </row>
    <row r="291" spans="1:18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94958</v>
      </c>
      <c r="F291" s="22">
        <v>32166</v>
      </c>
      <c r="G291" s="22">
        <v>0</v>
      </c>
      <c r="H291" s="22">
        <v>0</v>
      </c>
      <c r="I291" s="22">
        <v>0</v>
      </c>
      <c r="J291" s="22">
        <v>-39998</v>
      </c>
      <c r="K291" s="22">
        <v>0</v>
      </c>
      <c r="L291" s="22">
        <v>0</v>
      </c>
      <c r="M291" s="22">
        <v>16715</v>
      </c>
      <c r="N291" s="22">
        <v>0</v>
      </c>
      <c r="O291" s="22">
        <v>0</v>
      </c>
      <c r="P291" s="22">
        <v>0</v>
      </c>
      <c r="Q291" s="22">
        <v>2</v>
      </c>
      <c r="R291" s="22">
        <v>103843</v>
      </c>
    </row>
    <row r="292" spans="1:18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148861</v>
      </c>
      <c r="F292" s="22">
        <v>5751</v>
      </c>
      <c r="G292" s="22">
        <v>-30000</v>
      </c>
      <c r="H292" s="22">
        <v>0</v>
      </c>
      <c r="I292" s="22">
        <v>0</v>
      </c>
      <c r="J292" s="22">
        <v>-8618</v>
      </c>
      <c r="K292" s="22">
        <v>0</v>
      </c>
      <c r="L292" s="22">
        <v>0</v>
      </c>
      <c r="M292" s="22">
        <v>42561</v>
      </c>
      <c r="N292" s="22">
        <v>0</v>
      </c>
      <c r="O292" s="22">
        <v>0</v>
      </c>
      <c r="P292" s="22">
        <v>0</v>
      </c>
      <c r="Q292" s="22">
        <v>0</v>
      </c>
      <c r="R292" s="22">
        <v>158555</v>
      </c>
    </row>
    <row r="293" spans="1:18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201048</v>
      </c>
      <c r="F293" s="22">
        <v>64624</v>
      </c>
      <c r="G293" s="22">
        <v>-231919</v>
      </c>
      <c r="H293" s="22">
        <v>2500</v>
      </c>
      <c r="I293" s="22">
        <v>0</v>
      </c>
      <c r="J293" s="22">
        <v>-23526</v>
      </c>
      <c r="K293" s="22">
        <v>0</v>
      </c>
      <c r="L293" s="22">
        <v>0</v>
      </c>
      <c r="M293" s="22">
        <v>29499</v>
      </c>
      <c r="N293" s="22">
        <v>0</v>
      </c>
      <c r="O293" s="22">
        <v>0</v>
      </c>
      <c r="P293" s="22">
        <v>0</v>
      </c>
      <c r="Q293" s="22">
        <v>0</v>
      </c>
      <c r="R293" s="22">
        <v>42226</v>
      </c>
    </row>
    <row r="294" spans="1:18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505056</v>
      </c>
      <c r="F294" s="22">
        <v>32923</v>
      </c>
      <c r="G294" s="22">
        <v>0</v>
      </c>
      <c r="H294" s="22">
        <v>0</v>
      </c>
      <c r="I294" s="22">
        <v>0</v>
      </c>
      <c r="J294" s="22">
        <v>-5855</v>
      </c>
      <c r="K294" s="22">
        <v>0</v>
      </c>
      <c r="L294" s="22">
        <v>0</v>
      </c>
      <c r="M294" s="22">
        <v>30583</v>
      </c>
      <c r="N294" s="22">
        <v>0</v>
      </c>
      <c r="O294" s="22">
        <v>0</v>
      </c>
      <c r="P294" s="22">
        <v>0</v>
      </c>
      <c r="Q294" s="22">
        <v>-2</v>
      </c>
      <c r="R294" s="22">
        <v>562705</v>
      </c>
    </row>
    <row r="295" spans="1:18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148468</v>
      </c>
      <c r="F295" s="22">
        <v>9661</v>
      </c>
      <c r="G295" s="22">
        <v>0</v>
      </c>
      <c r="H295" s="22">
        <v>0</v>
      </c>
      <c r="I295" s="22">
        <v>0</v>
      </c>
      <c r="J295" s="22">
        <v>-7650</v>
      </c>
      <c r="K295" s="22">
        <v>0</v>
      </c>
      <c r="L295" s="22">
        <v>0</v>
      </c>
      <c r="M295" s="22">
        <v>11335</v>
      </c>
      <c r="N295" s="22">
        <v>0</v>
      </c>
      <c r="O295" s="22">
        <v>0</v>
      </c>
      <c r="P295" s="22">
        <v>0</v>
      </c>
      <c r="Q295" s="22">
        <v>56751</v>
      </c>
      <c r="R295" s="22">
        <v>218565</v>
      </c>
    </row>
    <row r="296" spans="1:18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20525</v>
      </c>
      <c r="F296" s="22">
        <v>-3117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8945</v>
      </c>
      <c r="N296" s="22">
        <v>0</v>
      </c>
      <c r="O296" s="22">
        <v>0</v>
      </c>
      <c r="P296" s="22">
        <v>0</v>
      </c>
      <c r="Q296" s="22">
        <v>0</v>
      </c>
      <c r="R296" s="22">
        <v>26353</v>
      </c>
    </row>
    <row r="297" spans="1:18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35451</v>
      </c>
      <c r="F297" s="22">
        <v>4054</v>
      </c>
      <c r="G297" s="22">
        <v>-4054</v>
      </c>
      <c r="H297" s="22">
        <v>0</v>
      </c>
      <c r="I297" s="22">
        <v>0</v>
      </c>
      <c r="J297" s="22">
        <v>-19948</v>
      </c>
      <c r="K297" s="22">
        <v>0</v>
      </c>
      <c r="L297" s="22">
        <v>0</v>
      </c>
      <c r="M297" s="22">
        <v>10916</v>
      </c>
      <c r="N297" s="22">
        <v>0</v>
      </c>
      <c r="O297" s="22">
        <v>0</v>
      </c>
      <c r="P297" s="22">
        <v>0</v>
      </c>
      <c r="Q297" s="22">
        <v>0</v>
      </c>
      <c r="R297" s="22">
        <v>26419</v>
      </c>
    </row>
    <row r="298" spans="1:18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86863</v>
      </c>
      <c r="F298" s="22">
        <v>68667</v>
      </c>
      <c r="G298" s="22">
        <v>-153054</v>
      </c>
      <c r="H298" s="22">
        <v>0</v>
      </c>
      <c r="I298" s="22">
        <v>0</v>
      </c>
      <c r="J298" s="22">
        <v>-10945</v>
      </c>
      <c r="K298" s="22">
        <v>0</v>
      </c>
      <c r="L298" s="22">
        <v>0</v>
      </c>
      <c r="M298" s="22">
        <v>32844</v>
      </c>
      <c r="N298" s="22">
        <v>0</v>
      </c>
      <c r="O298" s="22">
        <v>0</v>
      </c>
      <c r="P298" s="22">
        <v>0</v>
      </c>
      <c r="Q298" s="22">
        <v>0</v>
      </c>
      <c r="R298" s="22">
        <v>24375</v>
      </c>
    </row>
    <row r="299" spans="1:18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51958</v>
      </c>
      <c r="F299" s="22">
        <v>-14525</v>
      </c>
      <c r="G299" s="22">
        <v>-23161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37687</v>
      </c>
      <c r="N299" s="22">
        <v>0</v>
      </c>
      <c r="O299" s="22">
        <v>0</v>
      </c>
      <c r="P299" s="22">
        <v>0</v>
      </c>
      <c r="Q299" s="22">
        <v>0</v>
      </c>
      <c r="R299" s="22">
        <v>51959</v>
      </c>
    </row>
    <row r="300" spans="1:18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40849</v>
      </c>
      <c r="F300" s="22">
        <v>27316</v>
      </c>
      <c r="G300" s="22">
        <v>-80000</v>
      </c>
      <c r="H300" s="22">
        <v>0</v>
      </c>
      <c r="I300" s="22">
        <v>0</v>
      </c>
      <c r="J300" s="22">
        <v>-12586</v>
      </c>
      <c r="K300" s="22">
        <v>0</v>
      </c>
      <c r="L300" s="22">
        <v>0</v>
      </c>
      <c r="M300" s="22">
        <v>62215</v>
      </c>
      <c r="N300" s="22">
        <v>0</v>
      </c>
      <c r="O300" s="22">
        <v>0</v>
      </c>
      <c r="P300" s="22">
        <v>0</v>
      </c>
      <c r="Q300" s="22">
        <v>0</v>
      </c>
      <c r="R300" s="22">
        <v>37794</v>
      </c>
    </row>
    <row r="301" spans="1:18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42509</v>
      </c>
      <c r="F301" s="22">
        <v>305474</v>
      </c>
      <c r="G301" s="22">
        <v>-177028</v>
      </c>
      <c r="H301" s="22">
        <v>0</v>
      </c>
      <c r="I301" s="22">
        <v>0</v>
      </c>
      <c r="J301" s="22">
        <v>-148285</v>
      </c>
      <c r="K301" s="22">
        <v>0</v>
      </c>
      <c r="L301" s="22">
        <v>0</v>
      </c>
      <c r="M301" s="22">
        <v>26019</v>
      </c>
      <c r="N301" s="22">
        <v>0</v>
      </c>
      <c r="O301" s="22">
        <v>0</v>
      </c>
      <c r="P301" s="22">
        <v>0</v>
      </c>
      <c r="Q301" s="22">
        <v>0</v>
      </c>
      <c r="R301" s="22">
        <v>48688</v>
      </c>
    </row>
    <row r="302" spans="1:18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183665</v>
      </c>
      <c r="F302" s="22">
        <v>202910</v>
      </c>
      <c r="G302" s="22">
        <v>0</v>
      </c>
      <c r="H302" s="22">
        <v>14335</v>
      </c>
      <c r="I302" s="22"/>
      <c r="J302" s="22">
        <v>-215923</v>
      </c>
      <c r="K302" s="22">
        <v>0</v>
      </c>
      <c r="L302" s="22">
        <v>0</v>
      </c>
      <c r="M302" s="22">
        <v>89303</v>
      </c>
      <c r="N302" s="22"/>
      <c r="O302" s="22">
        <v>0</v>
      </c>
      <c r="P302" s="22"/>
      <c r="Q302" s="22">
        <v>0</v>
      </c>
      <c r="R302" s="22">
        <v>274290</v>
      </c>
    </row>
    <row r="303" spans="1:18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50542</v>
      </c>
      <c r="F303" s="22">
        <v>142347</v>
      </c>
      <c r="G303" s="22">
        <v>-20000</v>
      </c>
      <c r="H303" s="22">
        <v>0</v>
      </c>
      <c r="I303" s="22">
        <v>0</v>
      </c>
      <c r="J303" s="22">
        <v>-165843</v>
      </c>
      <c r="K303" s="22">
        <v>0</v>
      </c>
      <c r="L303" s="22">
        <v>0</v>
      </c>
      <c r="M303" s="22">
        <v>35685</v>
      </c>
      <c r="N303" s="22">
        <v>0</v>
      </c>
      <c r="O303" s="22">
        <v>0</v>
      </c>
      <c r="P303" s="22">
        <v>0</v>
      </c>
      <c r="Q303" s="22">
        <v>0</v>
      </c>
      <c r="R303" s="22">
        <v>42731</v>
      </c>
    </row>
    <row r="304" spans="1:18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212613</v>
      </c>
      <c r="F304" s="22">
        <v>-16369</v>
      </c>
      <c r="G304" s="22">
        <v>0</v>
      </c>
      <c r="H304" s="22">
        <v>0</v>
      </c>
      <c r="I304" s="22">
        <v>0</v>
      </c>
      <c r="J304" s="22">
        <v>-15899</v>
      </c>
      <c r="K304" s="22">
        <v>0</v>
      </c>
      <c r="L304" s="22">
        <v>0</v>
      </c>
      <c r="M304" s="22">
        <v>49187</v>
      </c>
      <c r="N304" s="22">
        <v>0</v>
      </c>
      <c r="O304" s="22">
        <v>0</v>
      </c>
      <c r="P304" s="22">
        <v>0</v>
      </c>
      <c r="Q304" s="22">
        <v>0</v>
      </c>
      <c r="R304" s="22">
        <v>229532</v>
      </c>
    </row>
    <row r="305" spans="1:18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536514</v>
      </c>
      <c r="F305" s="22">
        <v>-43586</v>
      </c>
      <c r="G305" s="22">
        <v>0</v>
      </c>
      <c r="H305" s="22">
        <v>0</v>
      </c>
      <c r="I305" s="22"/>
      <c r="J305" s="22">
        <v>-74995</v>
      </c>
      <c r="K305" s="22">
        <v>0</v>
      </c>
      <c r="L305" s="22">
        <v>0</v>
      </c>
      <c r="M305" s="22">
        <v>92882</v>
      </c>
      <c r="N305" s="22"/>
      <c r="O305" s="22">
        <v>0</v>
      </c>
      <c r="P305" s="22"/>
      <c r="Q305" s="22">
        <v>0</v>
      </c>
      <c r="R305" s="22">
        <v>510815</v>
      </c>
    </row>
    <row r="306" spans="1:18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113172</v>
      </c>
      <c r="F306" s="22">
        <v>6725</v>
      </c>
      <c r="G306" s="22">
        <v>0</v>
      </c>
      <c r="H306" s="22">
        <v>0</v>
      </c>
      <c r="I306" s="22">
        <v>0</v>
      </c>
      <c r="J306" s="22">
        <v>-130405</v>
      </c>
      <c r="K306" s="22">
        <v>0</v>
      </c>
      <c r="L306" s="22">
        <v>0</v>
      </c>
      <c r="M306" s="22">
        <v>23568</v>
      </c>
      <c r="N306" s="22">
        <v>0</v>
      </c>
      <c r="O306" s="22">
        <v>0</v>
      </c>
      <c r="P306" s="22">
        <v>0</v>
      </c>
      <c r="Q306" s="22">
        <v>0</v>
      </c>
      <c r="R306" s="22">
        <v>13060</v>
      </c>
    </row>
    <row r="307" spans="1:18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65752</v>
      </c>
      <c r="F307" s="22">
        <v>117061</v>
      </c>
      <c r="G307" s="22">
        <v>-14696</v>
      </c>
      <c r="H307" s="22">
        <v>0</v>
      </c>
      <c r="I307" s="22">
        <v>0</v>
      </c>
      <c r="J307" s="22">
        <v>-96131</v>
      </c>
      <c r="K307" s="22">
        <v>0</v>
      </c>
      <c r="L307" s="22">
        <v>0</v>
      </c>
      <c r="M307" s="22">
        <v>19802</v>
      </c>
      <c r="N307" s="22">
        <v>0</v>
      </c>
      <c r="O307" s="22">
        <v>0</v>
      </c>
      <c r="P307" s="22">
        <v>0</v>
      </c>
      <c r="Q307" s="22">
        <v>1</v>
      </c>
      <c r="R307" s="22">
        <v>91789</v>
      </c>
    </row>
    <row r="308" spans="1:18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169424</v>
      </c>
      <c r="F308" s="22">
        <v>88712</v>
      </c>
      <c r="G308" s="22">
        <v>-116781</v>
      </c>
      <c r="H308" s="22">
        <v>27500</v>
      </c>
      <c r="I308" s="22">
        <v>0</v>
      </c>
      <c r="J308" s="22">
        <v>-40905</v>
      </c>
      <c r="K308" s="22">
        <v>-50000</v>
      </c>
      <c r="L308" s="22">
        <v>3597</v>
      </c>
      <c r="M308" s="22">
        <v>65536</v>
      </c>
      <c r="N308" s="22">
        <v>0</v>
      </c>
      <c r="O308" s="22">
        <v>0</v>
      </c>
      <c r="P308" s="22">
        <v>0</v>
      </c>
      <c r="Q308" s="22">
        <v>0</v>
      </c>
      <c r="R308" s="22">
        <v>147083</v>
      </c>
    </row>
    <row r="309" spans="1:18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9414</v>
      </c>
      <c r="F309" s="22">
        <v>169765</v>
      </c>
      <c r="G309" s="22">
        <v>0</v>
      </c>
      <c r="H309" s="22">
        <v>0</v>
      </c>
      <c r="I309" s="22">
        <v>0</v>
      </c>
      <c r="J309" s="22">
        <v>-201279</v>
      </c>
      <c r="K309" s="22">
        <v>0</v>
      </c>
      <c r="L309" s="22">
        <v>15860</v>
      </c>
      <c r="M309" s="22">
        <v>18300</v>
      </c>
      <c r="N309" s="22">
        <v>0</v>
      </c>
      <c r="O309" s="22">
        <v>0</v>
      </c>
      <c r="P309" s="22">
        <v>0</v>
      </c>
      <c r="Q309" s="22">
        <v>0</v>
      </c>
      <c r="R309" s="22">
        <v>12060</v>
      </c>
    </row>
    <row r="310" spans="1:18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100000</v>
      </c>
      <c r="F310" s="22">
        <v>-16800</v>
      </c>
      <c r="G310" s="22">
        <v>0</v>
      </c>
      <c r="H310" s="22">
        <v>1186</v>
      </c>
      <c r="I310" s="22">
        <v>0</v>
      </c>
      <c r="J310" s="22">
        <v>0</v>
      </c>
      <c r="K310" s="22">
        <v>0</v>
      </c>
      <c r="L310" s="22">
        <v>0</v>
      </c>
      <c r="M310" s="22">
        <v>15614</v>
      </c>
      <c r="N310" s="22">
        <v>0</v>
      </c>
      <c r="O310" s="22">
        <v>0</v>
      </c>
      <c r="P310" s="22">
        <v>0</v>
      </c>
      <c r="Q310" s="22">
        <v>0</v>
      </c>
      <c r="R310" s="22">
        <v>100000</v>
      </c>
    </row>
    <row r="311" spans="1:18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35051</v>
      </c>
      <c r="F311" s="22">
        <v>4725</v>
      </c>
      <c r="G311" s="22">
        <v>0</v>
      </c>
      <c r="H311" s="22">
        <v>0</v>
      </c>
      <c r="I311" s="22">
        <v>0</v>
      </c>
      <c r="J311" s="22">
        <v>-4295</v>
      </c>
      <c r="K311" s="22">
        <v>0</v>
      </c>
      <c r="L311" s="22">
        <v>0</v>
      </c>
      <c r="M311" s="22">
        <v>19357</v>
      </c>
      <c r="N311" s="22">
        <v>0</v>
      </c>
      <c r="O311" s="22">
        <v>0</v>
      </c>
      <c r="P311" s="22">
        <v>0</v>
      </c>
      <c r="Q311" s="22">
        <v>0</v>
      </c>
      <c r="R311" s="22">
        <v>54838</v>
      </c>
    </row>
    <row r="312" spans="1:18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22877</v>
      </c>
      <c r="F312" s="22">
        <v>70007</v>
      </c>
      <c r="G312" s="22">
        <v>-100000</v>
      </c>
      <c r="H312" s="22">
        <v>0</v>
      </c>
      <c r="I312" s="22">
        <v>0</v>
      </c>
      <c r="J312" s="22">
        <v>-48084</v>
      </c>
      <c r="K312" s="22">
        <v>0</v>
      </c>
      <c r="L312" s="22">
        <v>0</v>
      </c>
      <c r="M312" s="22">
        <v>88900</v>
      </c>
      <c r="N312" s="22">
        <v>0</v>
      </c>
      <c r="O312" s="22">
        <v>0</v>
      </c>
      <c r="P312" s="22">
        <v>0</v>
      </c>
      <c r="Q312" s="22">
        <v>0</v>
      </c>
      <c r="R312" s="22">
        <v>33700</v>
      </c>
    </row>
    <row r="313" spans="1:18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146103</v>
      </c>
      <c r="F313" s="22">
        <v>160644</v>
      </c>
      <c r="G313" s="22">
        <v>0</v>
      </c>
      <c r="H313" s="22">
        <v>155864</v>
      </c>
      <c r="I313" s="22">
        <v>0</v>
      </c>
      <c r="J313" s="22">
        <v>-22190</v>
      </c>
      <c r="K313" s="22">
        <v>0</v>
      </c>
      <c r="L313" s="22">
        <v>0</v>
      </c>
      <c r="M313" s="22">
        <v>40902</v>
      </c>
      <c r="N313" s="22">
        <v>0</v>
      </c>
      <c r="O313" s="22">
        <v>0</v>
      </c>
      <c r="P313" s="22">
        <v>0</v>
      </c>
      <c r="Q313" s="22">
        <v>0</v>
      </c>
      <c r="R313" s="22">
        <v>481323</v>
      </c>
    </row>
    <row r="314" spans="1:18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73369</v>
      </c>
      <c r="F314" s="22">
        <v>-30434</v>
      </c>
      <c r="G314" s="22">
        <v>0</v>
      </c>
      <c r="H314" s="22">
        <v>8000</v>
      </c>
      <c r="I314" s="22">
        <v>0</v>
      </c>
      <c r="J314" s="22">
        <v>0</v>
      </c>
      <c r="K314" s="22">
        <v>0</v>
      </c>
      <c r="L314" s="22">
        <v>0</v>
      </c>
      <c r="M314" s="22">
        <v>19846</v>
      </c>
      <c r="N314" s="22">
        <v>0</v>
      </c>
      <c r="O314" s="22">
        <v>0</v>
      </c>
      <c r="P314" s="22">
        <v>0</v>
      </c>
      <c r="Q314" s="22">
        <v>0</v>
      </c>
      <c r="R314" s="22">
        <v>70781</v>
      </c>
    </row>
    <row r="315" spans="1:18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592660</v>
      </c>
      <c r="F315" s="22">
        <v>17260</v>
      </c>
      <c r="G315" s="22">
        <v>0</v>
      </c>
      <c r="H315" s="22">
        <v>10000</v>
      </c>
      <c r="I315" s="22">
        <v>0</v>
      </c>
      <c r="J315" s="22">
        <v>-159554</v>
      </c>
      <c r="K315" s="22">
        <v>0</v>
      </c>
      <c r="L315" s="22">
        <v>0</v>
      </c>
      <c r="M315" s="22">
        <v>186170</v>
      </c>
      <c r="N315" s="22">
        <v>0</v>
      </c>
      <c r="O315" s="22">
        <v>0</v>
      </c>
      <c r="P315" s="22">
        <v>0</v>
      </c>
      <c r="Q315" s="22">
        <v>0</v>
      </c>
      <c r="R315" s="22">
        <v>646535</v>
      </c>
    </row>
    <row r="316" spans="1:18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96374</v>
      </c>
      <c r="F316" s="22">
        <v>40369</v>
      </c>
      <c r="G316" s="22">
        <v>-64500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18425</v>
      </c>
      <c r="N316" s="22">
        <v>0</v>
      </c>
      <c r="O316" s="22">
        <v>0</v>
      </c>
      <c r="P316" s="22">
        <v>0</v>
      </c>
      <c r="Q316" s="22">
        <v>1</v>
      </c>
      <c r="R316" s="22">
        <v>90669</v>
      </c>
    </row>
    <row r="317" spans="1:18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113483</v>
      </c>
      <c r="F317" s="22">
        <v>413451</v>
      </c>
      <c r="G317" s="22">
        <v>-248137</v>
      </c>
      <c r="H317" s="22">
        <v>-100000</v>
      </c>
      <c r="I317" s="22">
        <v>0</v>
      </c>
      <c r="J317" s="22">
        <v>-152546</v>
      </c>
      <c r="K317" s="22">
        <v>0</v>
      </c>
      <c r="L317" s="22">
        <v>0</v>
      </c>
      <c r="M317" s="22">
        <v>87232</v>
      </c>
      <c r="N317" s="22">
        <v>0</v>
      </c>
      <c r="O317" s="22">
        <v>0</v>
      </c>
      <c r="P317" s="22">
        <v>0</v>
      </c>
      <c r="Q317" s="22">
        <v>0</v>
      </c>
      <c r="R317" s="22">
        <v>113483</v>
      </c>
    </row>
    <row r="318" spans="1:18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304144</v>
      </c>
      <c r="F318" s="22">
        <v>33168</v>
      </c>
      <c r="G318" s="22">
        <v>-20000</v>
      </c>
      <c r="H318" s="22">
        <v>0</v>
      </c>
      <c r="I318" s="22">
        <v>0</v>
      </c>
      <c r="J318" s="22">
        <v>-47971</v>
      </c>
      <c r="K318" s="22">
        <v>0</v>
      </c>
      <c r="L318" s="22">
        <v>0</v>
      </c>
      <c r="M318" s="22">
        <v>59499</v>
      </c>
      <c r="N318" s="22">
        <v>0</v>
      </c>
      <c r="O318" s="22">
        <v>0</v>
      </c>
      <c r="P318" s="22">
        <v>0</v>
      </c>
      <c r="Q318" s="22">
        <v>0</v>
      </c>
      <c r="R318" s="22">
        <v>328840</v>
      </c>
    </row>
    <row r="319" spans="1:18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59032</v>
      </c>
      <c r="F319" s="22">
        <v>31910</v>
      </c>
      <c r="G319" s="22">
        <v>0</v>
      </c>
      <c r="H319" s="22">
        <v>0</v>
      </c>
      <c r="I319" s="22">
        <v>0</v>
      </c>
      <c r="J319" s="22">
        <v>-30941</v>
      </c>
      <c r="K319" s="22">
        <v>0</v>
      </c>
      <c r="L319" s="22">
        <v>0</v>
      </c>
      <c r="M319" s="22">
        <v>27123</v>
      </c>
      <c r="N319" s="22">
        <v>0</v>
      </c>
      <c r="O319" s="22">
        <v>0</v>
      </c>
      <c r="P319" s="22">
        <v>0</v>
      </c>
      <c r="Q319" s="22">
        <v>0</v>
      </c>
      <c r="R319" s="22">
        <v>87125</v>
      </c>
    </row>
    <row r="320" spans="1:18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165659</v>
      </c>
      <c r="F320" s="22">
        <v>9930</v>
      </c>
      <c r="G320" s="22">
        <v>-203405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61602</v>
      </c>
      <c r="N320" s="22">
        <v>0</v>
      </c>
      <c r="O320" s="22">
        <v>0</v>
      </c>
      <c r="P320" s="22">
        <v>0</v>
      </c>
      <c r="Q320" s="22">
        <v>0</v>
      </c>
      <c r="R320" s="22">
        <v>33786</v>
      </c>
    </row>
    <row r="321" spans="1:18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59499</v>
      </c>
      <c r="F321" s="22">
        <v>19686</v>
      </c>
      <c r="G321" s="22">
        <v>0</v>
      </c>
      <c r="H321" s="22">
        <v>0</v>
      </c>
      <c r="I321" s="22">
        <v>0</v>
      </c>
      <c r="J321" s="22">
        <v>-79183</v>
      </c>
      <c r="K321" s="22">
        <v>0</v>
      </c>
      <c r="L321" s="22">
        <v>0</v>
      </c>
      <c r="M321" s="22">
        <v>25306</v>
      </c>
      <c r="N321" s="22">
        <v>0</v>
      </c>
      <c r="O321" s="22">
        <v>0</v>
      </c>
      <c r="P321" s="22">
        <v>0</v>
      </c>
      <c r="Q321" s="22">
        <v>0</v>
      </c>
      <c r="R321" s="22">
        <v>25308</v>
      </c>
    </row>
    <row r="322" spans="1:18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301351</v>
      </c>
      <c r="F322" s="22">
        <v>17072</v>
      </c>
      <c r="G322" s="22">
        <v>-48875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43038</v>
      </c>
      <c r="N322" s="22">
        <v>0</v>
      </c>
      <c r="O322" s="22">
        <v>-6417</v>
      </c>
      <c r="P322" s="22">
        <v>0</v>
      </c>
      <c r="Q322" s="22">
        <v>0</v>
      </c>
      <c r="R322" s="22">
        <v>306169</v>
      </c>
    </row>
    <row r="323" spans="1:18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364039</v>
      </c>
      <c r="F323" s="22">
        <v>724010</v>
      </c>
      <c r="G323" s="22">
        <v>-80000</v>
      </c>
      <c r="H323" s="22">
        <v>0</v>
      </c>
      <c r="I323" s="22">
        <v>0</v>
      </c>
      <c r="J323" s="22">
        <v>-698246</v>
      </c>
      <c r="K323" s="22">
        <v>0</v>
      </c>
      <c r="L323" s="22">
        <v>0</v>
      </c>
      <c r="M323" s="22">
        <v>106621</v>
      </c>
      <c r="N323" s="22">
        <v>0</v>
      </c>
      <c r="O323" s="22">
        <v>0</v>
      </c>
      <c r="P323" s="22">
        <v>0</v>
      </c>
      <c r="Q323" s="22">
        <v>0</v>
      </c>
      <c r="R323" s="22">
        <v>416424</v>
      </c>
    </row>
    <row r="324" spans="1:18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100000</v>
      </c>
      <c r="F324" s="22">
        <v>102944</v>
      </c>
      <c r="G324" s="22">
        <v>-28849</v>
      </c>
      <c r="H324" s="22">
        <v>0</v>
      </c>
      <c r="I324" s="22">
        <v>0</v>
      </c>
      <c r="J324" s="22">
        <v>-171430</v>
      </c>
      <c r="K324" s="22">
        <v>0</v>
      </c>
      <c r="L324" s="22">
        <v>0</v>
      </c>
      <c r="M324" s="22">
        <v>97334</v>
      </c>
      <c r="N324" s="22">
        <v>0</v>
      </c>
      <c r="O324" s="22">
        <v>0</v>
      </c>
      <c r="P324" s="22">
        <v>0</v>
      </c>
      <c r="Q324" s="22">
        <v>0</v>
      </c>
      <c r="R324" s="22">
        <v>99999</v>
      </c>
    </row>
    <row r="325" spans="1:18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152859</v>
      </c>
      <c r="F325" s="22">
        <v>58472</v>
      </c>
      <c r="G325" s="22">
        <v>0</v>
      </c>
      <c r="H325" s="22">
        <v>0</v>
      </c>
      <c r="I325" s="22">
        <v>0</v>
      </c>
      <c r="J325" s="22">
        <v>-72021</v>
      </c>
      <c r="K325" s="22">
        <v>0</v>
      </c>
      <c r="L325" s="22">
        <v>0</v>
      </c>
      <c r="M325" s="22">
        <v>26820</v>
      </c>
      <c r="N325" s="22">
        <v>0</v>
      </c>
      <c r="O325" s="22">
        <v>0</v>
      </c>
      <c r="P325" s="22">
        <v>0</v>
      </c>
      <c r="Q325" s="22">
        <v>0</v>
      </c>
      <c r="R325" s="22">
        <v>166130</v>
      </c>
    </row>
    <row r="326" spans="1:18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48668</v>
      </c>
      <c r="F326" s="22">
        <v>-47836</v>
      </c>
      <c r="G326" s="22">
        <v>-15002</v>
      </c>
      <c r="H326" s="22">
        <v>0</v>
      </c>
      <c r="I326" s="22">
        <v>0</v>
      </c>
      <c r="J326" s="22">
        <v>-6727</v>
      </c>
      <c r="K326" s="22">
        <v>0</v>
      </c>
      <c r="L326" s="22">
        <v>0</v>
      </c>
      <c r="M326" s="22">
        <v>84934</v>
      </c>
      <c r="N326" s="22">
        <v>0</v>
      </c>
      <c r="O326" s="22">
        <v>0</v>
      </c>
      <c r="P326" s="22">
        <v>0</v>
      </c>
      <c r="Q326" s="22">
        <v>0</v>
      </c>
      <c r="R326" s="22">
        <v>64037</v>
      </c>
    </row>
    <row r="327" spans="1:18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145327</v>
      </c>
      <c r="F327" s="22">
        <v>3086</v>
      </c>
      <c r="G327" s="22">
        <v>0</v>
      </c>
      <c r="H327" s="22">
        <v>27925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176338</v>
      </c>
    </row>
    <row r="328" spans="1:18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100198</v>
      </c>
      <c r="F328" s="22">
        <v>145793</v>
      </c>
      <c r="G328" s="22">
        <v>-75483</v>
      </c>
      <c r="H328" s="22">
        <v>0</v>
      </c>
      <c r="I328" s="22">
        <v>0</v>
      </c>
      <c r="J328" s="22">
        <v>-173571</v>
      </c>
      <c r="K328" s="22">
        <v>0</v>
      </c>
      <c r="L328" s="22">
        <v>217</v>
      </c>
      <c r="M328" s="22">
        <v>39817</v>
      </c>
      <c r="N328" s="22">
        <v>0</v>
      </c>
      <c r="O328" s="22">
        <v>0</v>
      </c>
      <c r="P328" s="22">
        <v>0</v>
      </c>
      <c r="Q328" s="22">
        <v>0</v>
      </c>
      <c r="R328" s="22">
        <v>36971</v>
      </c>
    </row>
    <row r="329" spans="1:18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614966</v>
      </c>
      <c r="F329" s="22">
        <v>28432</v>
      </c>
      <c r="G329" s="22">
        <v>-3500</v>
      </c>
      <c r="H329" s="22">
        <v>0</v>
      </c>
      <c r="I329" s="22">
        <v>0</v>
      </c>
      <c r="J329" s="22">
        <v>-12714</v>
      </c>
      <c r="K329" s="22">
        <v>0</v>
      </c>
      <c r="L329" s="22">
        <v>0</v>
      </c>
      <c r="M329" s="22">
        <v>47706</v>
      </c>
      <c r="N329" s="22">
        <v>0</v>
      </c>
      <c r="O329" s="22">
        <v>0</v>
      </c>
      <c r="P329" s="22">
        <v>0</v>
      </c>
      <c r="Q329" s="22">
        <v>0</v>
      </c>
      <c r="R329" s="22">
        <v>674890</v>
      </c>
    </row>
    <row r="330" spans="1:18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-177827</v>
      </c>
      <c r="F330" s="22">
        <v>-24555</v>
      </c>
      <c r="G330" s="22">
        <v>0</v>
      </c>
      <c r="H330" s="22">
        <v>0</v>
      </c>
      <c r="I330" s="22">
        <v>0</v>
      </c>
      <c r="J330" s="22">
        <v>-19399</v>
      </c>
      <c r="K330" s="22">
        <v>0</v>
      </c>
      <c r="L330" s="22">
        <v>0</v>
      </c>
      <c r="M330" s="22">
        <v>54891</v>
      </c>
      <c r="N330" s="22">
        <v>0</v>
      </c>
      <c r="O330" s="22">
        <v>0</v>
      </c>
      <c r="P330" s="22">
        <v>0</v>
      </c>
      <c r="Q330" s="22">
        <v>0</v>
      </c>
      <c r="R330" s="22">
        <v>-166890</v>
      </c>
    </row>
    <row r="331" spans="1:18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227770</v>
      </c>
      <c r="F331" s="22">
        <v>-63022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98887</v>
      </c>
      <c r="N331" s="22">
        <v>0</v>
      </c>
      <c r="O331" s="22">
        <v>0</v>
      </c>
      <c r="P331" s="22">
        <v>0</v>
      </c>
      <c r="Q331" s="22">
        <v>0</v>
      </c>
      <c r="R331" s="22">
        <v>263635</v>
      </c>
    </row>
    <row r="332" spans="1:18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234999</v>
      </c>
      <c r="F332" s="22">
        <v>-10759</v>
      </c>
      <c r="G332" s="22">
        <v>-113300</v>
      </c>
      <c r="H332" s="22">
        <v>0</v>
      </c>
      <c r="I332" s="22">
        <v>0</v>
      </c>
      <c r="J332" s="22">
        <v>-14000</v>
      </c>
      <c r="K332" s="22">
        <v>0</v>
      </c>
      <c r="L332" s="22">
        <v>0</v>
      </c>
      <c r="M332" s="22">
        <v>27966</v>
      </c>
      <c r="N332" s="22">
        <v>0</v>
      </c>
      <c r="O332" s="22">
        <v>0</v>
      </c>
      <c r="P332" s="22">
        <v>0</v>
      </c>
      <c r="Q332" s="22">
        <v>0</v>
      </c>
      <c r="R332" s="22">
        <v>124906</v>
      </c>
    </row>
    <row r="333" spans="1:18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170462</v>
      </c>
      <c r="F333" s="22">
        <v>-1889</v>
      </c>
      <c r="G333" s="22">
        <v>0</v>
      </c>
      <c r="H333" s="22">
        <v>19100</v>
      </c>
      <c r="I333" s="22">
        <v>0</v>
      </c>
      <c r="J333" s="22">
        <v>-49730</v>
      </c>
      <c r="K333" s="22">
        <v>0</v>
      </c>
      <c r="L333" s="22">
        <v>0</v>
      </c>
      <c r="M333" s="22">
        <v>1916</v>
      </c>
      <c r="N333" s="22">
        <v>0</v>
      </c>
      <c r="O333" s="22">
        <v>-6953</v>
      </c>
      <c r="P333" s="22">
        <v>0</v>
      </c>
      <c r="Q333" s="22">
        <v>0</v>
      </c>
      <c r="R333" s="22">
        <v>132906</v>
      </c>
    </row>
    <row r="334" spans="1:18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220821</v>
      </c>
      <c r="F334" s="22">
        <v>-29913</v>
      </c>
      <c r="G334" s="22">
        <v>-8600</v>
      </c>
      <c r="H334" s="22">
        <v>0</v>
      </c>
      <c r="I334" s="22">
        <v>0</v>
      </c>
      <c r="J334" s="22">
        <v>-260</v>
      </c>
      <c r="K334" s="22">
        <v>0</v>
      </c>
      <c r="L334" s="22">
        <v>0</v>
      </c>
      <c r="M334" s="22">
        <v>27456</v>
      </c>
      <c r="N334" s="22">
        <v>0</v>
      </c>
      <c r="O334" s="22">
        <v>0</v>
      </c>
      <c r="P334" s="22">
        <v>0</v>
      </c>
      <c r="Q334" s="22">
        <v>0</v>
      </c>
      <c r="R334" s="22">
        <v>209504</v>
      </c>
    </row>
    <row r="335" spans="1:18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20315</v>
      </c>
      <c r="F335" s="22">
        <v>-15559</v>
      </c>
      <c r="G335" s="22">
        <v>-14149</v>
      </c>
      <c r="H335" s="22">
        <v>161</v>
      </c>
      <c r="I335" s="22">
        <v>0</v>
      </c>
      <c r="J335" s="22">
        <v>-4520</v>
      </c>
      <c r="K335" s="22">
        <v>0</v>
      </c>
      <c r="L335" s="22">
        <v>0</v>
      </c>
      <c r="M335" s="22">
        <v>34067</v>
      </c>
      <c r="N335" s="22">
        <v>0</v>
      </c>
      <c r="O335" s="22">
        <v>0</v>
      </c>
      <c r="P335" s="22">
        <v>0</v>
      </c>
      <c r="Q335" s="22">
        <v>0</v>
      </c>
      <c r="R335" s="22">
        <v>20315</v>
      </c>
    </row>
    <row r="336" spans="1:18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63035</v>
      </c>
      <c r="F336" s="22">
        <v>19705</v>
      </c>
      <c r="G336" s="22">
        <v>0</v>
      </c>
      <c r="H336" s="22">
        <v>0</v>
      </c>
      <c r="I336" s="22">
        <v>0</v>
      </c>
      <c r="J336" s="22">
        <v>-15103</v>
      </c>
      <c r="K336" s="22">
        <v>0</v>
      </c>
      <c r="L336" s="22">
        <v>0</v>
      </c>
      <c r="M336" s="22">
        <v>29228</v>
      </c>
      <c r="N336" s="22">
        <v>0</v>
      </c>
      <c r="O336" s="22">
        <v>0</v>
      </c>
      <c r="P336" s="22">
        <v>0</v>
      </c>
      <c r="Q336" s="22">
        <v>0</v>
      </c>
      <c r="R336" s="22">
        <v>96865</v>
      </c>
    </row>
    <row r="337" spans="1:18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418295</v>
      </c>
      <c r="F337" s="22">
        <v>-16105</v>
      </c>
      <c r="G337" s="22">
        <v>-12000</v>
      </c>
      <c r="H337" s="22">
        <v>0</v>
      </c>
      <c r="I337" s="22">
        <v>0</v>
      </c>
      <c r="J337" s="22">
        <v>-37314</v>
      </c>
      <c r="K337" s="22">
        <v>0</v>
      </c>
      <c r="L337" s="22">
        <v>0</v>
      </c>
      <c r="M337" s="22">
        <v>59217</v>
      </c>
      <c r="N337" s="22">
        <v>0</v>
      </c>
      <c r="O337" s="22">
        <v>0</v>
      </c>
      <c r="P337" s="22">
        <v>0</v>
      </c>
      <c r="Q337" s="22">
        <v>0</v>
      </c>
      <c r="R337" s="22">
        <v>412093</v>
      </c>
    </row>
    <row r="338" spans="1:18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130962</v>
      </c>
      <c r="F338" s="22">
        <v>-4233</v>
      </c>
      <c r="G338" s="22">
        <v>0</v>
      </c>
      <c r="H338" s="22">
        <v>0</v>
      </c>
      <c r="I338" s="22"/>
      <c r="J338" s="22">
        <v>-41990</v>
      </c>
      <c r="K338" s="22">
        <v>0</v>
      </c>
      <c r="L338" s="22">
        <v>0</v>
      </c>
      <c r="M338" s="22">
        <v>41956</v>
      </c>
      <c r="N338" s="22"/>
      <c r="O338" s="22">
        <v>0</v>
      </c>
      <c r="P338" s="22"/>
      <c r="Q338" s="22">
        <v>0</v>
      </c>
      <c r="R338" s="22">
        <v>126695</v>
      </c>
    </row>
    <row r="339" spans="1:18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74373</v>
      </c>
      <c r="F339" s="22">
        <v>78158</v>
      </c>
      <c r="G339" s="22">
        <v>-52062</v>
      </c>
      <c r="H339" s="22">
        <v>12945</v>
      </c>
      <c r="I339" s="22">
        <v>0</v>
      </c>
      <c r="J339" s="22">
        <v>-71254</v>
      </c>
      <c r="K339" s="22">
        <v>0</v>
      </c>
      <c r="L339" s="22">
        <v>0</v>
      </c>
      <c r="M339" s="22">
        <v>34759</v>
      </c>
      <c r="N339" s="22">
        <v>0</v>
      </c>
      <c r="O339" s="22">
        <v>0</v>
      </c>
      <c r="P339" s="22">
        <v>0</v>
      </c>
      <c r="Q339" s="22">
        <v>0</v>
      </c>
      <c r="R339" s="22">
        <v>76919</v>
      </c>
    </row>
    <row r="340" spans="1:18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13035</v>
      </c>
      <c r="F340" s="22">
        <v>-14174</v>
      </c>
      <c r="G340" s="22">
        <v>0</v>
      </c>
      <c r="H340" s="22">
        <v>-2760</v>
      </c>
      <c r="I340" s="22">
        <v>0</v>
      </c>
      <c r="J340" s="22">
        <v>-5930</v>
      </c>
      <c r="K340" s="22">
        <v>0</v>
      </c>
      <c r="L340" s="22">
        <v>0</v>
      </c>
      <c r="M340" s="22">
        <v>24330</v>
      </c>
      <c r="N340" s="22">
        <v>0</v>
      </c>
      <c r="O340" s="22">
        <v>0</v>
      </c>
      <c r="P340" s="22">
        <v>0</v>
      </c>
      <c r="Q340" s="22">
        <v>0</v>
      </c>
      <c r="R340" s="22">
        <v>14501</v>
      </c>
    </row>
    <row r="341" spans="1:18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322203</v>
      </c>
      <c r="F341" s="22">
        <v>-557144</v>
      </c>
      <c r="G341" s="22">
        <v>0</v>
      </c>
      <c r="H341" s="22">
        <v>0</v>
      </c>
      <c r="I341" s="22"/>
      <c r="J341" s="22">
        <v>-8000</v>
      </c>
      <c r="K341" s="22">
        <v>0</v>
      </c>
      <c r="L341" s="22">
        <v>0</v>
      </c>
      <c r="M341" s="22">
        <v>113244</v>
      </c>
      <c r="N341" s="22"/>
      <c r="O341" s="22">
        <v>0</v>
      </c>
      <c r="P341" s="22"/>
      <c r="Q341" s="22">
        <v>0</v>
      </c>
      <c r="R341" s="22">
        <v>-129697</v>
      </c>
    </row>
    <row r="342" spans="1:18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5122561</v>
      </c>
      <c r="F342" s="22">
        <v>135048</v>
      </c>
      <c r="G342" s="22">
        <v>0</v>
      </c>
      <c r="H342" s="22">
        <v>0</v>
      </c>
      <c r="I342" s="22">
        <v>0</v>
      </c>
      <c r="J342" s="22">
        <v>-5594</v>
      </c>
      <c r="K342" s="22">
        <v>0</v>
      </c>
      <c r="L342" s="22">
        <v>0</v>
      </c>
      <c r="M342" s="22">
        <v>171469</v>
      </c>
      <c r="N342" s="22">
        <v>0</v>
      </c>
      <c r="O342" s="22">
        <v>0</v>
      </c>
      <c r="P342" s="22">
        <v>0</v>
      </c>
      <c r="Q342" s="22">
        <v>0</v>
      </c>
      <c r="R342" s="22">
        <v>5423484</v>
      </c>
    </row>
    <row r="343" spans="1:18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432966</v>
      </c>
      <c r="F343" s="22">
        <v>16755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449721</v>
      </c>
    </row>
    <row r="344" spans="1:18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-57480</v>
      </c>
      <c r="F344" s="22">
        <v>326115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268635</v>
      </c>
    </row>
    <row r="345" spans="1:18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24051</v>
      </c>
      <c r="F345" s="22">
        <v>3867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27918</v>
      </c>
    </row>
    <row r="346" spans="1:18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0</v>
      </c>
      <c r="F346" s="22">
        <v>-101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-101</v>
      </c>
    </row>
    <row r="347" spans="1:18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1937857</v>
      </c>
      <c r="F347" s="22">
        <v>1777034</v>
      </c>
      <c r="G347" s="22">
        <v>0</v>
      </c>
      <c r="H347" s="22">
        <v>-1000000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2714891</v>
      </c>
    </row>
    <row r="348" spans="1:18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0</v>
      </c>
      <c r="F348" s="22">
        <v>294499</v>
      </c>
      <c r="G348" s="22">
        <v>0</v>
      </c>
      <c r="H348" s="22">
        <v>-82885</v>
      </c>
      <c r="I348" s="22">
        <v>0</v>
      </c>
      <c r="J348" s="22">
        <v>-384480</v>
      </c>
      <c r="K348" s="22">
        <v>0</v>
      </c>
      <c r="L348" s="22">
        <v>34169</v>
      </c>
      <c r="M348" s="22">
        <v>138697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</row>
    <row r="349" spans="1:18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20996677</v>
      </c>
      <c r="F349" s="22">
        <v>8208423</v>
      </c>
      <c r="G349" s="22">
        <v>-2837452</v>
      </c>
      <c r="H349" s="22">
        <v>0</v>
      </c>
      <c r="I349" s="22">
        <v>0</v>
      </c>
      <c r="J349" s="22">
        <v>-13927985</v>
      </c>
      <c r="K349" s="22">
        <v>0</v>
      </c>
      <c r="L349" s="22">
        <v>449668</v>
      </c>
      <c r="M349" s="22">
        <v>7845891</v>
      </c>
      <c r="N349" s="22">
        <v>0</v>
      </c>
      <c r="O349" s="22">
        <v>0</v>
      </c>
      <c r="P349" s="22">
        <v>0</v>
      </c>
      <c r="Q349" s="22">
        <v>0</v>
      </c>
      <c r="R349" s="22">
        <v>20735222</v>
      </c>
    </row>
    <row r="350" spans="1:18" x14ac:dyDescent="0.25">
      <c r="A350" s="22" t="s">
        <v>122</v>
      </c>
      <c r="B350" s="22" t="s">
        <v>823</v>
      </c>
      <c r="C350" s="22" t="s">
        <v>824</v>
      </c>
      <c r="D350" s="22" t="s">
        <v>825</v>
      </c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</row>
    <row r="351" spans="1:18" x14ac:dyDescent="0.25">
      <c r="A351" s="22"/>
      <c r="B351" s="22"/>
      <c r="C351" s="22"/>
      <c r="D351" s="22" t="s">
        <v>826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5EAB2-135A-4C5D-B406-4EBCE720E7C1}">
  <dimension ref="A1:R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837</v>
      </c>
      <c r="D1" s="20" t="s">
        <v>866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839</v>
      </c>
      <c r="F2" s="21" t="s">
        <v>840</v>
      </c>
      <c r="G2" s="21" t="s">
        <v>841</v>
      </c>
      <c r="H2" s="21" t="s">
        <v>842</v>
      </c>
      <c r="I2" s="21" t="s">
        <v>843</v>
      </c>
      <c r="J2" s="21" t="s">
        <v>844</v>
      </c>
      <c r="K2" s="21" t="s">
        <v>845</v>
      </c>
      <c r="L2" s="21" t="s">
        <v>846</v>
      </c>
      <c r="M2" s="21" t="s">
        <v>17</v>
      </c>
      <c r="N2" s="21" t="s">
        <v>847</v>
      </c>
      <c r="O2" s="21" t="s">
        <v>848</v>
      </c>
      <c r="P2" s="21" t="s">
        <v>849</v>
      </c>
      <c r="Q2" s="21" t="s">
        <v>850</v>
      </c>
      <c r="R2" s="21" t="s">
        <v>851</v>
      </c>
    </row>
    <row r="3" spans="1:18" x14ac:dyDescent="0.25">
      <c r="A3" s="21"/>
      <c r="B3" s="21"/>
      <c r="C3" s="21"/>
      <c r="D3" s="21" t="s">
        <v>88</v>
      </c>
      <c r="E3" s="21" t="s">
        <v>852</v>
      </c>
      <c r="F3" s="21" t="s">
        <v>853</v>
      </c>
      <c r="G3" s="21" t="s">
        <v>854</v>
      </c>
      <c r="H3" s="21" t="s">
        <v>855</v>
      </c>
      <c r="I3" s="21" t="s">
        <v>856</v>
      </c>
      <c r="J3" s="21" t="s">
        <v>857</v>
      </c>
      <c r="K3" s="21" t="s">
        <v>858</v>
      </c>
      <c r="L3" s="21" t="s">
        <v>859</v>
      </c>
      <c r="M3" s="21" t="s">
        <v>860</v>
      </c>
      <c r="N3" s="21" t="s">
        <v>861</v>
      </c>
      <c r="O3" s="21" t="s">
        <v>862</v>
      </c>
      <c r="P3" s="21" t="s">
        <v>863</v>
      </c>
      <c r="Q3" s="21" t="s">
        <v>864</v>
      </c>
      <c r="R3" s="21" t="s">
        <v>865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67602866</v>
      </c>
      <c r="F4" s="22">
        <v>0</v>
      </c>
      <c r="G4" s="22">
        <v>23589088</v>
      </c>
      <c r="H4" s="22">
        <v>5288794</v>
      </c>
      <c r="I4" s="22">
        <v>-15387537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81093211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13236888</v>
      </c>
      <c r="F5" s="22">
        <v>0</v>
      </c>
      <c r="G5" s="22">
        <v>3202352</v>
      </c>
      <c r="H5" s="22">
        <v>-1258622</v>
      </c>
      <c r="I5" s="22">
        <v>-2981056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12199562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4382043000</v>
      </c>
      <c r="F6" s="22">
        <v>0</v>
      </c>
      <c r="G6" s="22">
        <v>806497000</v>
      </c>
      <c r="H6" s="22">
        <v>-150931000</v>
      </c>
      <c r="I6" s="22">
        <v>-405766000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13051000</v>
      </c>
      <c r="R6" s="22">
        <v>4644894000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35136947</v>
      </c>
      <c r="F7" s="22">
        <v>0</v>
      </c>
      <c r="G7" s="22">
        <v>13459485</v>
      </c>
      <c r="H7" s="22">
        <v>-736281</v>
      </c>
      <c r="I7" s="22">
        <v>-2717924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45142227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16361077</v>
      </c>
      <c r="F8" s="22">
        <v>0</v>
      </c>
      <c r="G8" s="22">
        <v>7107505</v>
      </c>
      <c r="H8" s="22">
        <v>-1668869</v>
      </c>
      <c r="I8" s="22">
        <v>-963067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20836646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21747477</v>
      </c>
      <c r="F9" s="22">
        <v>0</v>
      </c>
      <c r="G9" s="22">
        <v>14445102</v>
      </c>
      <c r="H9" s="22">
        <v>-2666748</v>
      </c>
      <c r="I9" s="22">
        <v>-8973347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24552484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3873575000</v>
      </c>
      <c r="F10" s="22">
        <v>0</v>
      </c>
      <c r="G10" s="22">
        <v>609956000</v>
      </c>
      <c r="H10" s="22">
        <v>-86486000</v>
      </c>
      <c r="I10" s="22">
        <v>-454956000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29290000</v>
      </c>
      <c r="R10" s="22">
        <v>3971379000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40704794</v>
      </c>
      <c r="F11" s="22">
        <v>0</v>
      </c>
      <c r="G11" s="22">
        <v>14103500</v>
      </c>
      <c r="H11" s="22">
        <v>-3750753</v>
      </c>
      <c r="I11" s="22">
        <v>-10997839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40059702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110990249</v>
      </c>
      <c r="F12" s="22">
        <v>0</v>
      </c>
      <c r="G12" s="22">
        <v>1924681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10091835</v>
      </c>
      <c r="R12" s="22">
        <v>123006765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8681031</v>
      </c>
      <c r="F13" s="22">
        <v>0</v>
      </c>
      <c r="G13" s="22">
        <v>-3457250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5223781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56372349</v>
      </c>
      <c r="F14" s="22">
        <v>0</v>
      </c>
      <c r="G14" s="22">
        <v>26974273</v>
      </c>
      <c r="H14" s="22">
        <v>-7560610</v>
      </c>
      <c r="I14" s="22">
        <v>-22813847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52972165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145618000</v>
      </c>
      <c r="F15" s="22">
        <v>0</v>
      </c>
      <c r="G15" s="22">
        <v>11335000</v>
      </c>
      <c r="H15" s="22">
        <v>1060000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158013000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8505593</v>
      </c>
      <c r="F16" s="22">
        <v>0</v>
      </c>
      <c r="G16" s="22">
        <v>12636560</v>
      </c>
      <c r="H16" s="22">
        <v>0</v>
      </c>
      <c r="I16" s="22">
        <v>-3801545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17340608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364399000</v>
      </c>
      <c r="F17" s="22">
        <v>0</v>
      </c>
      <c r="G17" s="22">
        <v>90526000</v>
      </c>
      <c r="H17" s="22">
        <v>-165403000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289522000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215270215</v>
      </c>
      <c r="F18" s="22">
        <v>0</v>
      </c>
      <c r="G18" s="22">
        <v>78217414</v>
      </c>
      <c r="H18" s="22">
        <v>-31978355</v>
      </c>
      <c r="I18" s="22">
        <v>-50680092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210829182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13946481</v>
      </c>
      <c r="F19" s="22">
        <v>0</v>
      </c>
      <c r="G19" s="22">
        <v>-19961777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-6015296</v>
      </c>
    </row>
    <row r="20" spans="1:1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83986522</v>
      </c>
      <c r="F20" s="22">
        <v>0</v>
      </c>
      <c r="G20" s="22">
        <v>50119188</v>
      </c>
      <c r="H20" s="22">
        <v>-2185029</v>
      </c>
      <c r="I20" s="22">
        <v>-15675798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116244883</v>
      </c>
    </row>
    <row r="21" spans="1:1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5663815</v>
      </c>
      <c r="F21" s="22">
        <v>0</v>
      </c>
      <c r="G21" s="22">
        <v>4911771</v>
      </c>
      <c r="H21" s="22">
        <v>-3763568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6812018</v>
      </c>
    </row>
    <row r="22" spans="1:18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1838276</v>
      </c>
      <c r="F22" s="22">
        <v>0</v>
      </c>
      <c r="G22" s="22">
        <v>458983</v>
      </c>
      <c r="H22" s="22">
        <v>-1360558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936701</v>
      </c>
    </row>
    <row r="23" spans="1:18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3624919</v>
      </c>
      <c r="F23" s="22">
        <v>0</v>
      </c>
      <c r="G23" s="22">
        <v>260840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3885759</v>
      </c>
    </row>
    <row r="24" spans="1:18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22066910</v>
      </c>
      <c r="F24" s="22">
        <v>0</v>
      </c>
      <c r="G24" s="22">
        <v>6245863</v>
      </c>
      <c r="H24" s="22">
        <v>-885514</v>
      </c>
      <c r="I24" s="22">
        <v>-166205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27261054</v>
      </c>
    </row>
    <row r="25" spans="1:18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191470626</v>
      </c>
      <c r="F25" s="22">
        <v>0</v>
      </c>
      <c r="G25" s="22">
        <v>72374925</v>
      </c>
      <c r="H25" s="22">
        <v>-11352323</v>
      </c>
      <c r="I25" s="22">
        <v>-29128254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223364974</v>
      </c>
    </row>
    <row r="26" spans="1:18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701616101</v>
      </c>
      <c r="F26" s="22">
        <v>0</v>
      </c>
      <c r="G26" s="22">
        <v>473849582</v>
      </c>
      <c r="H26" s="22">
        <v>-42168232</v>
      </c>
      <c r="I26" s="22">
        <v>-338488065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794809386</v>
      </c>
    </row>
    <row r="27" spans="1:18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892797</v>
      </c>
      <c r="F27" s="22">
        <v>0</v>
      </c>
      <c r="G27" s="22">
        <v>123321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1016118</v>
      </c>
    </row>
    <row r="28" spans="1:18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19729898</v>
      </c>
      <c r="F28" s="22">
        <v>0</v>
      </c>
      <c r="G28" s="22">
        <v>1745276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21475174</v>
      </c>
    </row>
    <row r="29" spans="1:18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12984456</v>
      </c>
      <c r="F29" s="22">
        <v>0</v>
      </c>
      <c r="G29" s="22">
        <v>2077668</v>
      </c>
      <c r="H29" s="22">
        <v>-107878</v>
      </c>
      <c r="I29" s="22">
        <v>-1764568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13189678</v>
      </c>
    </row>
    <row r="30" spans="1:18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18820794</v>
      </c>
      <c r="F30" s="22">
        <v>0</v>
      </c>
      <c r="G30" s="22">
        <v>3074470</v>
      </c>
      <c r="H30" s="22">
        <v>-222171</v>
      </c>
      <c r="I30" s="22">
        <v>-2247930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19425163</v>
      </c>
    </row>
    <row r="31" spans="1:18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33886652</v>
      </c>
      <c r="F31" s="22">
        <v>0</v>
      </c>
      <c r="G31" s="22">
        <v>8013384</v>
      </c>
      <c r="H31" s="22">
        <v>-3870935</v>
      </c>
      <c r="I31" s="22">
        <v>-5657835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32371266</v>
      </c>
    </row>
    <row r="32" spans="1:18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6469581</v>
      </c>
      <c r="F32" s="22">
        <v>0</v>
      </c>
      <c r="G32" s="22">
        <v>0</v>
      </c>
      <c r="H32" s="22">
        <v>1282706</v>
      </c>
      <c r="I32" s="22">
        <v>-813867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6938420</v>
      </c>
    </row>
    <row r="33" spans="1:18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19303814</v>
      </c>
      <c r="F33" s="22">
        <v>0</v>
      </c>
      <c r="G33" s="22">
        <v>948744</v>
      </c>
      <c r="H33" s="22">
        <v>-1578</v>
      </c>
      <c r="I33" s="22">
        <v>-1346531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6</v>
      </c>
      <c r="R33" s="22">
        <v>18904455</v>
      </c>
    </row>
    <row r="34" spans="1:18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50934075</v>
      </c>
      <c r="F34" s="22">
        <v>0</v>
      </c>
      <c r="G34" s="22">
        <v>9462181</v>
      </c>
      <c r="H34" s="22">
        <v>4083723</v>
      </c>
      <c r="I34" s="22">
        <v>-6251958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58228021</v>
      </c>
    </row>
    <row r="35" spans="1:18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33492550</v>
      </c>
      <c r="F35" s="22">
        <v>0</v>
      </c>
      <c r="G35" s="22">
        <v>10423961</v>
      </c>
      <c r="H35" s="22">
        <v>-1518906</v>
      </c>
      <c r="I35" s="22">
        <v>-6212106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36185499</v>
      </c>
    </row>
    <row r="36" spans="1:18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12844281</v>
      </c>
      <c r="F36" s="22">
        <v>0</v>
      </c>
      <c r="G36" s="22">
        <v>3438257</v>
      </c>
      <c r="H36" s="22">
        <v>-979975</v>
      </c>
      <c r="I36" s="22">
        <v>-867864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14434699</v>
      </c>
    </row>
    <row r="37" spans="1:18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1885376</v>
      </c>
      <c r="F37" s="22">
        <v>0</v>
      </c>
      <c r="G37" s="22">
        <v>0</v>
      </c>
      <c r="H37" s="22">
        <v>24298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1909674</v>
      </c>
    </row>
    <row r="38" spans="1:18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34048639</v>
      </c>
      <c r="F38" s="22">
        <v>0</v>
      </c>
      <c r="G38" s="22">
        <v>11446647</v>
      </c>
      <c r="H38" s="22">
        <v>0</v>
      </c>
      <c r="I38" s="22">
        <v>-1902945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43592341</v>
      </c>
    </row>
    <row r="39" spans="1:18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57999791</v>
      </c>
      <c r="F39" s="22">
        <v>0</v>
      </c>
      <c r="G39" s="22">
        <v>16486033</v>
      </c>
      <c r="H39" s="22">
        <v>-2025000</v>
      </c>
      <c r="I39" s="22">
        <v>-8298965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64161859</v>
      </c>
    </row>
    <row r="40" spans="1:18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58258821</v>
      </c>
      <c r="F40" s="22">
        <v>0</v>
      </c>
      <c r="G40" s="22">
        <v>27039776</v>
      </c>
      <c r="H40" s="22">
        <v>0</v>
      </c>
      <c r="I40" s="22">
        <v>-5546786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-653098</v>
      </c>
      <c r="R40" s="22">
        <v>79098713</v>
      </c>
    </row>
    <row r="41" spans="1:18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7110904</v>
      </c>
      <c r="F41" s="22">
        <v>0</v>
      </c>
      <c r="G41" s="22">
        <v>1311008</v>
      </c>
      <c r="H41" s="22">
        <v>-266619</v>
      </c>
      <c r="I41" s="22">
        <v>-924146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7231147</v>
      </c>
    </row>
    <row r="42" spans="1:18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24897880</v>
      </c>
      <c r="F42" s="22">
        <v>0</v>
      </c>
      <c r="G42" s="22">
        <v>3977586</v>
      </c>
      <c r="H42" s="22">
        <v>-170113</v>
      </c>
      <c r="I42" s="22">
        <v>-666393</v>
      </c>
      <c r="J42" s="22">
        <v>0</v>
      </c>
      <c r="K42" s="22">
        <v>0</v>
      </c>
      <c r="L42" s="22">
        <v>666393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28705353</v>
      </c>
    </row>
    <row r="43" spans="1:18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11643848</v>
      </c>
      <c r="F43" s="22">
        <v>0</v>
      </c>
      <c r="G43" s="22">
        <v>4183510</v>
      </c>
      <c r="H43" s="22">
        <v>-2252868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13574490</v>
      </c>
    </row>
    <row r="44" spans="1:18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9506630</v>
      </c>
      <c r="F44" s="22">
        <v>0</v>
      </c>
      <c r="G44" s="22">
        <v>396773</v>
      </c>
      <c r="H44" s="22">
        <v>-232538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9670865</v>
      </c>
    </row>
    <row r="45" spans="1:18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106302375</v>
      </c>
      <c r="F45" s="22">
        <v>0</v>
      </c>
      <c r="G45" s="22">
        <v>35130372</v>
      </c>
      <c r="H45" s="22">
        <v>-5485543</v>
      </c>
      <c r="I45" s="22">
        <v>-31114751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1510759</v>
      </c>
      <c r="R45" s="22">
        <v>106343212</v>
      </c>
    </row>
    <row r="46" spans="1:18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148607199</v>
      </c>
      <c r="F46" s="22">
        <v>0</v>
      </c>
      <c r="G46" s="22">
        <v>33859713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182466912</v>
      </c>
    </row>
    <row r="47" spans="1:18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38547769</v>
      </c>
      <c r="F47" s="22">
        <v>0</v>
      </c>
      <c r="G47" s="22">
        <v>-1850944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36696825</v>
      </c>
    </row>
    <row r="48" spans="1:18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45155387</v>
      </c>
      <c r="F48" s="22">
        <v>0</v>
      </c>
      <c r="G48" s="22">
        <v>26454240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71609627</v>
      </c>
    </row>
    <row r="49" spans="1:18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9780096</v>
      </c>
      <c r="F49" s="22">
        <v>0</v>
      </c>
      <c r="G49" s="22">
        <v>0</v>
      </c>
      <c r="H49" s="22">
        <v>-891960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8888136</v>
      </c>
    </row>
    <row r="50" spans="1:18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74115219</v>
      </c>
      <c r="F50" s="22">
        <v>0</v>
      </c>
      <c r="G50" s="22">
        <v>-245551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73869668</v>
      </c>
    </row>
    <row r="51" spans="1:18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15756621</v>
      </c>
      <c r="F51" s="22">
        <v>0</v>
      </c>
      <c r="G51" s="22">
        <v>2404980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18161601</v>
      </c>
    </row>
    <row r="52" spans="1:18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40440571</v>
      </c>
      <c r="F52" s="22">
        <v>0</v>
      </c>
      <c r="G52" s="22">
        <v>10238383</v>
      </c>
      <c r="H52" s="22">
        <v>-4196375</v>
      </c>
      <c r="I52" s="22">
        <v>-1437880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45044699</v>
      </c>
    </row>
    <row r="53" spans="1:18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17680832</v>
      </c>
      <c r="F53" s="22">
        <v>0</v>
      </c>
      <c r="G53" s="22">
        <v>2661033</v>
      </c>
      <c r="H53" s="22">
        <v>0</v>
      </c>
      <c r="I53" s="22">
        <v>-5110858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15231007</v>
      </c>
    </row>
    <row r="54" spans="1:18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15843468</v>
      </c>
      <c r="F54" s="22">
        <v>0</v>
      </c>
      <c r="G54" s="22">
        <v>8831442</v>
      </c>
      <c r="H54" s="22">
        <v>-593020</v>
      </c>
      <c r="I54" s="22">
        <v>-1813242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22268648</v>
      </c>
    </row>
    <row r="55" spans="1:18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15090637</v>
      </c>
      <c r="F55" s="22">
        <v>0</v>
      </c>
      <c r="G55" s="22">
        <v>2241640</v>
      </c>
      <c r="H55" s="22">
        <v>-2212829</v>
      </c>
      <c r="I55" s="22">
        <v>-1252566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13866882</v>
      </c>
    </row>
    <row r="56" spans="1:18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39415395</v>
      </c>
      <c r="F56" s="22">
        <v>0</v>
      </c>
      <c r="G56" s="22">
        <v>10183251</v>
      </c>
      <c r="H56" s="22">
        <v>-2083143</v>
      </c>
      <c r="I56" s="22">
        <v>-7877250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-121919</v>
      </c>
      <c r="R56" s="22">
        <v>39516334</v>
      </c>
    </row>
    <row r="57" spans="1:18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60824375</v>
      </c>
      <c r="F57" s="22">
        <v>0</v>
      </c>
      <c r="G57" s="22">
        <v>35889223</v>
      </c>
      <c r="H57" s="22">
        <v>-15415334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81298264</v>
      </c>
    </row>
    <row r="58" spans="1:18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36474621</v>
      </c>
      <c r="F58" s="22">
        <v>0</v>
      </c>
      <c r="G58" s="22">
        <v>2523500</v>
      </c>
      <c r="H58" s="22">
        <v>0</v>
      </c>
      <c r="I58" s="22">
        <v>-1074215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37923906</v>
      </c>
    </row>
    <row r="59" spans="1:18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37524692</v>
      </c>
      <c r="F59" s="22">
        <v>0</v>
      </c>
      <c r="G59" s="22">
        <v>17640221</v>
      </c>
      <c r="H59" s="22">
        <v>0</v>
      </c>
      <c r="I59" s="22">
        <v>-10743031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44421882</v>
      </c>
    </row>
    <row r="60" spans="1:18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5000000</v>
      </c>
      <c r="F60" s="22">
        <v>0</v>
      </c>
      <c r="G60" s="22">
        <v>4660000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9660000</v>
      </c>
    </row>
    <row r="61" spans="1:18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18306357</v>
      </c>
      <c r="F61" s="22">
        <v>0</v>
      </c>
      <c r="G61" s="22">
        <v>3804767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22111124</v>
      </c>
    </row>
    <row r="62" spans="1:18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60748397</v>
      </c>
      <c r="F62" s="22">
        <v>0</v>
      </c>
      <c r="G62" s="22">
        <v>0</v>
      </c>
      <c r="H62" s="22">
        <v>12859397</v>
      </c>
      <c r="I62" s="22">
        <v>-7165037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66442757</v>
      </c>
    </row>
    <row r="63" spans="1:18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7243473</v>
      </c>
      <c r="F63" s="22">
        <v>0</v>
      </c>
      <c r="G63" s="22">
        <v>533014</v>
      </c>
      <c r="H63" s="22">
        <v>0</v>
      </c>
      <c r="I63" s="22">
        <v>-1087000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6689487</v>
      </c>
    </row>
    <row r="64" spans="1:18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12895293</v>
      </c>
      <c r="F64" s="22">
        <v>0</v>
      </c>
      <c r="G64" s="22">
        <v>1285186</v>
      </c>
      <c r="H64" s="22">
        <v>236187</v>
      </c>
      <c r="I64" s="22">
        <v>-1939490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12477176</v>
      </c>
    </row>
    <row r="65" spans="1:18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15761384</v>
      </c>
      <c r="F65" s="22">
        <v>0</v>
      </c>
      <c r="G65" s="22">
        <v>-2421994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13339390</v>
      </c>
    </row>
    <row r="66" spans="1:18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22066506</v>
      </c>
      <c r="F66" s="22">
        <v>0</v>
      </c>
      <c r="G66" s="22">
        <v>1662297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23728803</v>
      </c>
    </row>
    <row r="67" spans="1:18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1930853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1930853</v>
      </c>
    </row>
    <row r="68" spans="1:18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30207092</v>
      </c>
      <c r="F68" s="22">
        <v>0</v>
      </c>
      <c r="G68" s="22">
        <v>3173550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33380642</v>
      </c>
    </row>
    <row r="69" spans="1:18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50706081</v>
      </c>
      <c r="F69" s="22">
        <v>0</v>
      </c>
      <c r="G69" s="22">
        <v>21889519</v>
      </c>
      <c r="H69" s="22">
        <v>-5788949</v>
      </c>
      <c r="I69" s="22">
        <v>-4982143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61824508</v>
      </c>
    </row>
    <row r="70" spans="1:18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78672696</v>
      </c>
      <c r="F70" s="22">
        <v>0</v>
      </c>
      <c r="G70" s="22">
        <v>163686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78836382</v>
      </c>
    </row>
    <row r="71" spans="1:18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8744287</v>
      </c>
      <c r="F71" s="22">
        <v>0</v>
      </c>
      <c r="G71" s="22">
        <v>2584116</v>
      </c>
      <c r="H71" s="22">
        <v>-33000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11295403</v>
      </c>
    </row>
    <row r="72" spans="1:18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7134153</v>
      </c>
      <c r="F72" s="22">
        <v>0</v>
      </c>
      <c r="G72" s="22">
        <v>2166707</v>
      </c>
      <c r="H72" s="22">
        <v>-38776</v>
      </c>
      <c r="I72" s="22">
        <v>-232500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9029584</v>
      </c>
    </row>
    <row r="73" spans="1:18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7707879</v>
      </c>
      <c r="F73" s="22">
        <v>0</v>
      </c>
      <c r="G73" s="22">
        <v>908732</v>
      </c>
      <c r="H73" s="22">
        <v>-20000</v>
      </c>
      <c r="I73" s="22">
        <v>-58229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8538382</v>
      </c>
    </row>
    <row r="74" spans="1:18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4021141</v>
      </c>
      <c r="F74" s="22">
        <v>0</v>
      </c>
      <c r="G74" s="22">
        <v>2727352</v>
      </c>
      <c r="H74" s="22">
        <v>-2438194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4310299</v>
      </c>
    </row>
    <row r="75" spans="1:18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5074404</v>
      </c>
      <c r="F75" s="22">
        <v>0</v>
      </c>
      <c r="G75" s="22">
        <v>35000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5109404</v>
      </c>
    </row>
    <row r="76" spans="1:18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13455968</v>
      </c>
      <c r="F76" s="22">
        <v>0</v>
      </c>
      <c r="G76" s="22">
        <v>2695071</v>
      </c>
      <c r="H76" s="22">
        <v>-3111568</v>
      </c>
      <c r="I76" s="22">
        <v>-2177001</v>
      </c>
      <c r="J76" s="22">
        <v>0</v>
      </c>
      <c r="K76" s="22">
        <v>0</v>
      </c>
      <c r="L76" s="22">
        <v>317001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11179471</v>
      </c>
    </row>
    <row r="77" spans="1:18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17195321</v>
      </c>
      <c r="F77" s="22">
        <v>0</v>
      </c>
      <c r="G77" s="22">
        <v>3580486</v>
      </c>
      <c r="H77" s="22">
        <v>-932787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19843020</v>
      </c>
    </row>
    <row r="78" spans="1:18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11984685</v>
      </c>
      <c r="F78" s="22">
        <v>0</v>
      </c>
      <c r="G78" s="22">
        <v>8185208</v>
      </c>
      <c r="H78" s="22">
        <v>0</v>
      </c>
      <c r="I78" s="22">
        <v>-2157281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18012612</v>
      </c>
    </row>
    <row r="79" spans="1:18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4576242</v>
      </c>
      <c r="F79" s="22">
        <v>0</v>
      </c>
      <c r="G79" s="22">
        <v>1285243</v>
      </c>
      <c r="H79" s="22">
        <v>-508603</v>
      </c>
      <c r="I79" s="22">
        <v>-353229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4999653</v>
      </c>
    </row>
    <row r="80" spans="1:18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10835836</v>
      </c>
      <c r="F80" s="22">
        <v>0</v>
      </c>
      <c r="G80" s="22">
        <v>1601795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12437631</v>
      </c>
    </row>
    <row r="81" spans="1:18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41153034</v>
      </c>
      <c r="F81" s="22">
        <v>0</v>
      </c>
      <c r="G81" s="22">
        <v>6298438</v>
      </c>
      <c r="H81" s="22">
        <v>-1023593</v>
      </c>
      <c r="I81" s="22">
        <v>-2220809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44207070</v>
      </c>
    </row>
    <row r="82" spans="1:18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27883798</v>
      </c>
      <c r="F82" s="22">
        <v>0</v>
      </c>
      <c r="G82" s="22">
        <v>9738958</v>
      </c>
      <c r="H82" s="22">
        <v>-5095630</v>
      </c>
      <c r="I82" s="22">
        <v>-3133399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29393727</v>
      </c>
    </row>
    <row r="83" spans="1:18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16143102</v>
      </c>
      <c r="F83" s="22">
        <v>0</v>
      </c>
      <c r="G83" s="22">
        <v>5011162</v>
      </c>
      <c r="H83" s="22">
        <v>-1112613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20041651</v>
      </c>
    </row>
    <row r="84" spans="1:18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12864008</v>
      </c>
      <c r="F84" s="22">
        <v>0</v>
      </c>
      <c r="G84" s="22">
        <v>595489</v>
      </c>
      <c r="H84" s="22">
        <v>-4051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13455446</v>
      </c>
    </row>
    <row r="85" spans="1:18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7472436</v>
      </c>
      <c r="F85" s="22">
        <v>0</v>
      </c>
      <c r="G85" s="22">
        <v>1638134</v>
      </c>
      <c r="H85" s="22">
        <v>-523649</v>
      </c>
      <c r="I85" s="22">
        <v>-387362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8199559</v>
      </c>
    </row>
    <row r="86" spans="1:18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29989379</v>
      </c>
      <c r="F86" s="22">
        <v>0</v>
      </c>
      <c r="G86" s="22">
        <v>-3951982</v>
      </c>
      <c r="H86" s="22">
        <v>4551761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30589158</v>
      </c>
    </row>
    <row r="87" spans="1:18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57512714</v>
      </c>
      <c r="F87" s="22">
        <v>0</v>
      </c>
      <c r="G87" s="22">
        <v>0</v>
      </c>
      <c r="H87" s="22">
        <v>-340647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57172067</v>
      </c>
    </row>
    <row r="88" spans="1:18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3073303</v>
      </c>
      <c r="F88" s="22">
        <v>0</v>
      </c>
      <c r="G88" s="22">
        <v>4072650</v>
      </c>
      <c r="H88" s="22">
        <v>-58125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7087828</v>
      </c>
    </row>
    <row r="89" spans="1:18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12451053</v>
      </c>
      <c r="F89" s="22">
        <v>0</v>
      </c>
      <c r="G89" s="22">
        <v>3700423</v>
      </c>
      <c r="H89" s="22">
        <v>-6080929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10070547</v>
      </c>
    </row>
    <row r="90" spans="1:18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61408197</v>
      </c>
      <c r="F90" s="22">
        <v>0</v>
      </c>
      <c r="G90" s="22">
        <v>13861773</v>
      </c>
      <c r="H90" s="22">
        <v>-1224738</v>
      </c>
      <c r="I90" s="22">
        <v>-11274686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47187978</v>
      </c>
      <c r="R90" s="22">
        <v>109958524</v>
      </c>
    </row>
    <row r="91" spans="1:18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5644957</v>
      </c>
      <c r="F91" s="22">
        <v>0</v>
      </c>
      <c r="G91" s="22">
        <v>663028</v>
      </c>
      <c r="H91" s="22">
        <v>-4385</v>
      </c>
      <c r="I91" s="22">
        <v>-511104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5792496</v>
      </c>
    </row>
    <row r="92" spans="1:18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6555681</v>
      </c>
      <c r="F92" s="22">
        <v>0</v>
      </c>
      <c r="G92" s="22">
        <v>8411555</v>
      </c>
      <c r="H92" s="22">
        <v>-566755</v>
      </c>
      <c r="I92" s="22">
        <v>-8656406</v>
      </c>
      <c r="J92" s="22">
        <v>0</v>
      </c>
      <c r="K92" s="22">
        <v>0</v>
      </c>
      <c r="L92" s="22">
        <v>502112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6246187</v>
      </c>
    </row>
    <row r="93" spans="1:18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4491367</v>
      </c>
      <c r="F93" s="22">
        <v>0</v>
      </c>
      <c r="G93" s="22">
        <v>1422034</v>
      </c>
      <c r="H93" s="22">
        <v>-82097</v>
      </c>
      <c r="I93" s="22">
        <v>-1903111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3928193</v>
      </c>
    </row>
    <row r="94" spans="1:18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592099</v>
      </c>
      <c r="F94" s="22">
        <v>0</v>
      </c>
      <c r="G94" s="22">
        <v>0</v>
      </c>
      <c r="H94" s="22">
        <v>-57713</v>
      </c>
      <c r="I94" s="22">
        <v>-34474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499912</v>
      </c>
    </row>
    <row r="95" spans="1:18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949634</v>
      </c>
      <c r="F95" s="22">
        <v>0</v>
      </c>
      <c r="G95" s="22">
        <v>-244921</v>
      </c>
      <c r="H95" s="22">
        <v>656520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1361233</v>
      </c>
    </row>
    <row r="96" spans="1:18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18409313</v>
      </c>
      <c r="F96" s="22">
        <v>0</v>
      </c>
      <c r="G96" s="22">
        <v>5904598</v>
      </c>
      <c r="H96" s="22">
        <v>-1141132</v>
      </c>
      <c r="I96" s="22">
        <v>-7881037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3312941</v>
      </c>
      <c r="R96" s="22">
        <v>18604683</v>
      </c>
    </row>
    <row r="97" spans="1:18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1060094</v>
      </c>
      <c r="F97" s="22">
        <v>0</v>
      </c>
      <c r="G97" s="22">
        <v>777298</v>
      </c>
      <c r="H97" s="22">
        <v>0</v>
      </c>
      <c r="I97" s="22">
        <v>-94491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1742901</v>
      </c>
    </row>
    <row r="98" spans="1:18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1215291</v>
      </c>
      <c r="F98" s="22">
        <v>0</v>
      </c>
      <c r="G98" s="22">
        <v>488759</v>
      </c>
      <c r="H98" s="22">
        <v>-18730</v>
      </c>
      <c r="I98" s="22">
        <v>-60000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-15989</v>
      </c>
      <c r="R98" s="22">
        <v>1609331</v>
      </c>
    </row>
    <row r="99" spans="1:18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19401458</v>
      </c>
      <c r="F99" s="22">
        <v>0</v>
      </c>
      <c r="G99" s="22">
        <v>6930124</v>
      </c>
      <c r="H99" s="22">
        <v>0</v>
      </c>
      <c r="I99" s="22">
        <v>-2897786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-1306768</v>
      </c>
      <c r="R99" s="22">
        <v>22127028</v>
      </c>
    </row>
    <row r="100" spans="1:18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1125637</v>
      </c>
      <c r="F100" s="22">
        <v>0</v>
      </c>
      <c r="G100" s="22">
        <v>30000</v>
      </c>
      <c r="H100" s="22">
        <v>-257994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897643</v>
      </c>
    </row>
    <row r="101" spans="1:18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27253022</v>
      </c>
      <c r="F101" s="22">
        <v>0</v>
      </c>
      <c r="G101" s="22">
        <v>1752623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29005645</v>
      </c>
    </row>
    <row r="102" spans="1:18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1633443</v>
      </c>
      <c r="F102" s="22">
        <v>0</v>
      </c>
      <c r="G102" s="22">
        <v>837283</v>
      </c>
      <c r="H102" s="22">
        <v>-171243</v>
      </c>
      <c r="I102" s="22">
        <v>-742042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1557441</v>
      </c>
    </row>
    <row r="103" spans="1:18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1245001</v>
      </c>
      <c r="F103" s="22">
        <v>0</v>
      </c>
      <c r="G103" s="22">
        <v>-179118</v>
      </c>
      <c r="H103" s="22">
        <v>29800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1095683</v>
      </c>
    </row>
    <row r="104" spans="1:18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881581</v>
      </c>
      <c r="F104" s="22">
        <v>0</v>
      </c>
      <c r="G104" s="22">
        <v>35959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917540</v>
      </c>
    </row>
    <row r="105" spans="1:18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7652264</v>
      </c>
      <c r="F105" s="22">
        <v>0</v>
      </c>
      <c r="G105" s="22">
        <v>152664</v>
      </c>
      <c r="H105" s="22">
        <v>361363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8166291</v>
      </c>
    </row>
    <row r="106" spans="1:18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2083226</v>
      </c>
      <c r="F106" s="22">
        <v>0</v>
      </c>
      <c r="G106" s="22">
        <v>623398</v>
      </c>
      <c r="H106" s="22">
        <v>-140334</v>
      </c>
      <c r="I106" s="22">
        <v>-1061085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1505205</v>
      </c>
    </row>
    <row r="107" spans="1:18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23827445</v>
      </c>
      <c r="F107" s="22">
        <v>0</v>
      </c>
      <c r="G107" s="22">
        <v>13488746</v>
      </c>
      <c r="H107" s="22">
        <v>-1828574</v>
      </c>
      <c r="I107" s="22">
        <v>-9051055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26436562</v>
      </c>
    </row>
    <row r="108" spans="1:18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2165806</v>
      </c>
      <c r="F108" s="22">
        <v>0</v>
      </c>
      <c r="G108" s="22">
        <v>1231811</v>
      </c>
      <c r="H108" s="22">
        <v>-226180</v>
      </c>
      <c r="I108" s="22">
        <v>-776055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2395382</v>
      </c>
    </row>
    <row r="109" spans="1:18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1089046</v>
      </c>
      <c r="F109" s="22">
        <v>0</v>
      </c>
      <c r="G109" s="22">
        <v>698705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1787751</v>
      </c>
    </row>
    <row r="110" spans="1:18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203000</v>
      </c>
      <c r="F110" s="22">
        <v>0</v>
      </c>
      <c r="G110" s="22">
        <v>137000</v>
      </c>
      <c r="H110" s="22">
        <v>-36000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304000</v>
      </c>
    </row>
    <row r="111" spans="1:18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1378332</v>
      </c>
      <c r="F111" s="22">
        <v>0</v>
      </c>
      <c r="G111" s="22">
        <v>379801</v>
      </c>
      <c r="H111" s="22">
        <v>-46598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1711535</v>
      </c>
    </row>
    <row r="112" spans="1:18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10594180</v>
      </c>
      <c r="F112" s="22">
        <v>0</v>
      </c>
      <c r="G112" s="22">
        <v>2542879</v>
      </c>
      <c r="H112" s="22">
        <v>-44320</v>
      </c>
      <c r="I112" s="22">
        <v>-1334981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11757758</v>
      </c>
    </row>
    <row r="113" spans="1:18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6056576</v>
      </c>
      <c r="F113" s="22">
        <v>0</v>
      </c>
      <c r="G113" s="22">
        <v>0</v>
      </c>
      <c r="H113" s="22">
        <v>132847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6189423</v>
      </c>
    </row>
    <row r="114" spans="1:18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62511255</v>
      </c>
      <c r="F114" s="22">
        <v>0</v>
      </c>
      <c r="G114" s="22">
        <v>16958800</v>
      </c>
      <c r="H114" s="22">
        <v>-269280</v>
      </c>
      <c r="I114" s="22">
        <v>-10714574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68486201</v>
      </c>
    </row>
    <row r="115" spans="1:18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1694816</v>
      </c>
      <c r="F115" s="22">
        <v>0</v>
      </c>
      <c r="G115" s="22">
        <v>151255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1846071</v>
      </c>
    </row>
    <row r="116" spans="1:18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1621917</v>
      </c>
      <c r="F116" s="22">
        <v>0</v>
      </c>
      <c r="G116" s="22">
        <v>811748</v>
      </c>
      <c r="H116" s="22">
        <v>-6667</v>
      </c>
      <c r="I116" s="22">
        <v>-194100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2232898</v>
      </c>
    </row>
    <row r="117" spans="1:18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976165</v>
      </c>
      <c r="F117" s="22">
        <v>0</v>
      </c>
      <c r="G117" s="22">
        <v>11265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987430</v>
      </c>
    </row>
    <row r="118" spans="1:18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6706942</v>
      </c>
      <c r="F118" s="22">
        <v>0</v>
      </c>
      <c r="G118" s="22">
        <v>2952954</v>
      </c>
      <c r="H118" s="22">
        <v>-231095</v>
      </c>
      <c r="I118" s="22">
        <v>-835979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8592822</v>
      </c>
    </row>
    <row r="119" spans="1:18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2998378</v>
      </c>
      <c r="F119" s="22">
        <v>0</v>
      </c>
      <c r="G119" s="22">
        <v>0</v>
      </c>
      <c r="H119" s="22">
        <v>980967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3979345</v>
      </c>
    </row>
    <row r="120" spans="1:18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3992484</v>
      </c>
      <c r="F120" s="22">
        <v>0</v>
      </c>
      <c r="G120" s="22">
        <v>333495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4325979</v>
      </c>
    </row>
    <row r="121" spans="1:18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10712478</v>
      </c>
      <c r="F121" s="22">
        <v>0</v>
      </c>
      <c r="G121" s="22">
        <v>491022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11203500</v>
      </c>
    </row>
    <row r="122" spans="1:18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1530584</v>
      </c>
      <c r="F122" s="22">
        <v>0</v>
      </c>
      <c r="G122" s="22">
        <v>141000</v>
      </c>
      <c r="H122" s="22">
        <v>0</v>
      </c>
      <c r="I122" s="22">
        <v>-304943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1366641</v>
      </c>
    </row>
    <row r="123" spans="1:18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11216390</v>
      </c>
      <c r="F123" s="22">
        <v>0</v>
      </c>
      <c r="G123" s="22">
        <v>6456699</v>
      </c>
      <c r="H123" s="22">
        <v>-2749647</v>
      </c>
      <c r="I123" s="22">
        <v>-2987402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11936040</v>
      </c>
    </row>
    <row r="124" spans="1:18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999521</v>
      </c>
      <c r="F124" s="22">
        <v>0</v>
      </c>
      <c r="G124" s="22">
        <v>453920</v>
      </c>
      <c r="H124" s="22">
        <v>-858485</v>
      </c>
      <c r="I124" s="22">
        <v>-42896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552060</v>
      </c>
    </row>
    <row r="125" spans="1:18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4671204</v>
      </c>
      <c r="F125" s="22">
        <v>0</v>
      </c>
      <c r="G125" s="22">
        <v>1720789</v>
      </c>
      <c r="H125" s="22">
        <v>-749741</v>
      </c>
      <c r="I125" s="22">
        <v>-337625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5304627</v>
      </c>
    </row>
    <row r="126" spans="1:18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3295584</v>
      </c>
      <c r="F126" s="22">
        <v>0</v>
      </c>
      <c r="G126" s="22">
        <v>357795</v>
      </c>
      <c r="H126" s="22">
        <v>-190410</v>
      </c>
      <c r="I126" s="22">
        <v>-260369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3202600</v>
      </c>
    </row>
    <row r="127" spans="1:18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7479578</v>
      </c>
      <c r="F127" s="22">
        <v>0</v>
      </c>
      <c r="G127" s="22">
        <v>361188</v>
      </c>
      <c r="H127" s="22">
        <v>0</v>
      </c>
      <c r="I127" s="22">
        <v>-295279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7545487</v>
      </c>
    </row>
    <row r="128" spans="1:18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14386266</v>
      </c>
      <c r="F128" s="22">
        <v>0</v>
      </c>
      <c r="G128" s="22">
        <v>445000</v>
      </c>
      <c r="H128" s="22">
        <v>-502729</v>
      </c>
      <c r="I128" s="22">
        <v>-1578841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12749696</v>
      </c>
    </row>
    <row r="129" spans="1:18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2065632</v>
      </c>
      <c r="F129" s="22">
        <v>0</v>
      </c>
      <c r="G129" s="22">
        <v>735000</v>
      </c>
      <c r="H129" s="22">
        <v>-11396</v>
      </c>
      <c r="I129" s="22">
        <v>-808172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1981064</v>
      </c>
    </row>
    <row r="130" spans="1:18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2984497</v>
      </c>
      <c r="F130" s="22">
        <v>0</v>
      </c>
      <c r="G130" s="22">
        <v>659890</v>
      </c>
      <c r="H130" s="22">
        <v>-798169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2846218</v>
      </c>
    </row>
    <row r="131" spans="1:18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5672283</v>
      </c>
      <c r="F131" s="22">
        <v>0</v>
      </c>
      <c r="G131" s="22">
        <v>8859595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-5468108</v>
      </c>
      <c r="R131" s="22">
        <v>9063770</v>
      </c>
    </row>
    <row r="132" spans="1:18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399433</v>
      </c>
      <c r="F132" s="22">
        <v>0</v>
      </c>
      <c r="G132" s="22">
        <v>-2000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397433</v>
      </c>
    </row>
    <row r="133" spans="1:18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2126805</v>
      </c>
      <c r="F133" s="22">
        <v>0</v>
      </c>
      <c r="G133" s="22">
        <v>0</v>
      </c>
      <c r="H133" s="22">
        <v>0</v>
      </c>
      <c r="I133" s="22">
        <v>-700000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1426805</v>
      </c>
    </row>
    <row r="134" spans="1:18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335717</v>
      </c>
      <c r="F134" s="22">
        <v>0</v>
      </c>
      <c r="G134" s="22">
        <v>128946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464663</v>
      </c>
    </row>
    <row r="135" spans="1:18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6332373</v>
      </c>
      <c r="F135" s="22">
        <v>0</v>
      </c>
      <c r="G135" s="22">
        <v>1445619</v>
      </c>
      <c r="H135" s="22">
        <v>-780492</v>
      </c>
      <c r="I135" s="22">
        <v>-826582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6170918</v>
      </c>
    </row>
    <row r="136" spans="1:18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4110179</v>
      </c>
      <c r="F136" s="22">
        <v>0</v>
      </c>
      <c r="G136" s="22">
        <v>0</v>
      </c>
      <c r="H136" s="22">
        <v>-3766150</v>
      </c>
      <c r="I136" s="22">
        <v>-4594914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-4250885</v>
      </c>
    </row>
    <row r="137" spans="1:18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9725509</v>
      </c>
      <c r="F137" s="22">
        <v>0</v>
      </c>
      <c r="G137" s="22">
        <v>3126510</v>
      </c>
      <c r="H137" s="22">
        <v>-151636</v>
      </c>
      <c r="I137" s="22">
        <v>-2842389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9857994</v>
      </c>
    </row>
    <row r="138" spans="1:18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8552838</v>
      </c>
      <c r="F138" s="22">
        <v>0</v>
      </c>
      <c r="G138" s="22">
        <v>6620799</v>
      </c>
      <c r="H138" s="22">
        <v>-2022498</v>
      </c>
      <c r="I138" s="22">
        <v>-1659730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11491409</v>
      </c>
    </row>
    <row r="139" spans="1:18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11699712</v>
      </c>
      <c r="F139" s="22">
        <v>0</v>
      </c>
      <c r="G139" s="22">
        <v>1023031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12722743</v>
      </c>
    </row>
    <row r="140" spans="1:18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359719</v>
      </c>
      <c r="F140" s="22"/>
      <c r="G140" s="22">
        <v>149751</v>
      </c>
      <c r="H140" s="22">
        <v>-5000</v>
      </c>
      <c r="I140" s="22">
        <v>-70772</v>
      </c>
      <c r="J140" s="22"/>
      <c r="K140" s="22"/>
      <c r="L140" s="22">
        <v>0</v>
      </c>
      <c r="M140" s="22"/>
      <c r="N140" s="22"/>
      <c r="O140" s="22"/>
      <c r="P140" s="22"/>
      <c r="Q140" s="22">
        <v>0</v>
      </c>
      <c r="R140" s="22">
        <v>433698</v>
      </c>
    </row>
    <row r="141" spans="1:18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1017286</v>
      </c>
      <c r="F141" s="22">
        <v>0</v>
      </c>
      <c r="G141" s="22">
        <v>0</v>
      </c>
      <c r="H141" s="22">
        <v>-140269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877017</v>
      </c>
    </row>
    <row r="142" spans="1:18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2958010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2958010</v>
      </c>
    </row>
    <row r="143" spans="1:18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1454684</v>
      </c>
      <c r="F143" s="22">
        <v>0</v>
      </c>
      <c r="G143" s="22">
        <v>165200</v>
      </c>
      <c r="H143" s="22">
        <v>-67920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1551964</v>
      </c>
    </row>
    <row r="144" spans="1:18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116891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116891</v>
      </c>
    </row>
    <row r="145" spans="1:18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2489893</v>
      </c>
      <c r="F145" s="22">
        <v>0</v>
      </c>
      <c r="G145" s="22">
        <v>758</v>
      </c>
      <c r="H145" s="22">
        <v>-10000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2480651</v>
      </c>
    </row>
    <row r="146" spans="1:18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555763</v>
      </c>
      <c r="F146" s="22">
        <v>0</v>
      </c>
      <c r="G146" s="22">
        <v>26080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581843</v>
      </c>
    </row>
    <row r="147" spans="1:18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969218</v>
      </c>
      <c r="F147" s="22">
        <v>0</v>
      </c>
      <c r="G147" s="22">
        <v>140000</v>
      </c>
      <c r="H147" s="22">
        <v>-2667</v>
      </c>
      <c r="I147" s="22">
        <v>-51180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1055371</v>
      </c>
    </row>
    <row r="148" spans="1:18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942690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942690</v>
      </c>
    </row>
    <row r="149" spans="1:18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2805361</v>
      </c>
      <c r="F149" s="22">
        <v>0</v>
      </c>
      <c r="G149" s="22">
        <v>647131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3452492</v>
      </c>
    </row>
    <row r="150" spans="1:18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7828579</v>
      </c>
      <c r="F150" s="22">
        <v>0</v>
      </c>
      <c r="G150" s="22">
        <v>202225</v>
      </c>
      <c r="H150" s="22">
        <v>0</v>
      </c>
      <c r="I150" s="22">
        <v>-968018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7062786</v>
      </c>
    </row>
    <row r="151" spans="1:18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213609</v>
      </c>
      <c r="F151" s="22">
        <v>0</v>
      </c>
      <c r="G151" s="22">
        <v>100000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313609</v>
      </c>
    </row>
    <row r="152" spans="1:18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3437302</v>
      </c>
      <c r="F152" s="22">
        <v>0</v>
      </c>
      <c r="G152" s="22">
        <v>932217</v>
      </c>
      <c r="H152" s="22">
        <v>-2095</v>
      </c>
      <c r="I152" s="22">
        <v>-423343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3944081</v>
      </c>
    </row>
    <row r="153" spans="1:18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37725078</v>
      </c>
      <c r="F153" s="22">
        <v>0</v>
      </c>
      <c r="G153" s="22">
        <v>8117934</v>
      </c>
      <c r="H153" s="22">
        <v>-926389</v>
      </c>
      <c r="I153" s="22">
        <v>-5505714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39410909</v>
      </c>
    </row>
    <row r="154" spans="1:18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7084837</v>
      </c>
      <c r="F154" s="22">
        <v>0</v>
      </c>
      <c r="G154" s="22">
        <v>1177375</v>
      </c>
      <c r="H154" s="22">
        <v>-164232</v>
      </c>
      <c r="I154" s="22">
        <v>-1154064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6943916</v>
      </c>
    </row>
    <row r="155" spans="1:18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476693</v>
      </c>
      <c r="F155" s="22">
        <v>0</v>
      </c>
      <c r="G155" s="22">
        <v>563845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1040538</v>
      </c>
    </row>
    <row r="156" spans="1:18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202600</v>
      </c>
      <c r="F156" s="22">
        <v>0</v>
      </c>
      <c r="G156" s="22">
        <v>25000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227600</v>
      </c>
    </row>
    <row r="157" spans="1:18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11680162</v>
      </c>
      <c r="F157" s="22">
        <v>0</v>
      </c>
      <c r="G157" s="22">
        <v>2794558</v>
      </c>
      <c r="H157" s="22">
        <v>0</v>
      </c>
      <c r="I157" s="22">
        <v>-1737067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12737653</v>
      </c>
    </row>
    <row r="158" spans="1:18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1263195</v>
      </c>
      <c r="F158" s="22">
        <v>0</v>
      </c>
      <c r="G158" s="22">
        <v>464507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1727702</v>
      </c>
    </row>
    <row r="159" spans="1:18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1759182</v>
      </c>
      <c r="F159" s="22">
        <v>0</v>
      </c>
      <c r="G159" s="22">
        <v>60500</v>
      </c>
      <c r="H159" s="22">
        <v>0</v>
      </c>
      <c r="I159" s="22">
        <v>-388747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1430935</v>
      </c>
    </row>
    <row r="160" spans="1:18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12751944</v>
      </c>
      <c r="F160" s="22">
        <v>0</v>
      </c>
      <c r="G160" s="22">
        <v>1735947</v>
      </c>
      <c r="H160" s="22">
        <v>-113689</v>
      </c>
      <c r="I160" s="22">
        <v>-1198762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13175440</v>
      </c>
    </row>
    <row r="161" spans="1:18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8691907</v>
      </c>
      <c r="F161" s="22">
        <v>0</v>
      </c>
      <c r="G161" s="22">
        <v>899940</v>
      </c>
      <c r="H161" s="22">
        <v>-807756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8784091</v>
      </c>
    </row>
    <row r="162" spans="1:18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5635423</v>
      </c>
      <c r="F162" s="22">
        <v>0</v>
      </c>
      <c r="G162" s="22">
        <v>1745392</v>
      </c>
      <c r="H162" s="22">
        <v>-392825</v>
      </c>
      <c r="I162" s="22">
        <v>-1202221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5785769</v>
      </c>
    </row>
    <row r="163" spans="1:18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2346136</v>
      </c>
      <c r="F163" s="22">
        <v>0</v>
      </c>
      <c r="G163" s="22">
        <v>127916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2474052</v>
      </c>
    </row>
    <row r="164" spans="1:18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463263</v>
      </c>
      <c r="F164" s="22">
        <v>0</v>
      </c>
      <c r="G164" s="22">
        <v>0</v>
      </c>
      <c r="H164" s="22">
        <v>-13989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449274</v>
      </c>
    </row>
    <row r="165" spans="1:18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8488889</v>
      </c>
      <c r="F165" s="22">
        <v>0</v>
      </c>
      <c r="G165" s="22">
        <v>2911642</v>
      </c>
      <c r="H165" s="22">
        <v>-360942</v>
      </c>
      <c r="I165" s="22">
        <v>-5174509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5865080</v>
      </c>
    </row>
    <row r="166" spans="1:18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1595130</v>
      </c>
      <c r="F166" s="22">
        <v>0</v>
      </c>
      <c r="G166" s="22">
        <v>604288</v>
      </c>
      <c r="H166" s="22">
        <v>-99331</v>
      </c>
      <c r="I166" s="22">
        <v>-364688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1735399</v>
      </c>
    </row>
    <row r="167" spans="1:18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1436004</v>
      </c>
      <c r="F167" s="22">
        <v>0</v>
      </c>
      <c r="G167" s="22">
        <v>170000</v>
      </c>
      <c r="H167" s="22">
        <v>50000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1656004</v>
      </c>
    </row>
    <row r="168" spans="1:18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3669766</v>
      </c>
      <c r="F168" s="22">
        <v>0</v>
      </c>
      <c r="G168" s="22">
        <v>8786646</v>
      </c>
      <c r="H168" s="22">
        <v>-337008</v>
      </c>
      <c r="I168" s="22">
        <v>-6873268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5246136</v>
      </c>
    </row>
    <row r="169" spans="1:18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2004069</v>
      </c>
      <c r="F169" s="22">
        <v>0</v>
      </c>
      <c r="G169" s="22">
        <v>296613</v>
      </c>
      <c r="H169" s="22">
        <v>0</v>
      </c>
      <c r="I169" s="22">
        <v>-83058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2217624</v>
      </c>
    </row>
    <row r="170" spans="1:18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9532303</v>
      </c>
      <c r="F170" s="22">
        <v>0</v>
      </c>
      <c r="G170" s="22">
        <v>89511</v>
      </c>
      <c r="H170" s="22">
        <v>-658035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644687</v>
      </c>
      <c r="R170" s="22">
        <v>9608466</v>
      </c>
    </row>
    <row r="171" spans="1:18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11261966</v>
      </c>
      <c r="F171" s="22">
        <v>0</v>
      </c>
      <c r="G171" s="22">
        <v>287755</v>
      </c>
      <c r="H171" s="22">
        <v>0</v>
      </c>
      <c r="I171" s="22">
        <v>-646433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10903288</v>
      </c>
    </row>
    <row r="172" spans="1:18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706323</v>
      </c>
      <c r="F172" s="22">
        <v>0</v>
      </c>
      <c r="G172" s="22">
        <v>0</v>
      </c>
      <c r="H172" s="22">
        <v>-10000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696323</v>
      </c>
    </row>
    <row r="173" spans="1:18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2202594</v>
      </c>
      <c r="F173" s="22">
        <v>0</v>
      </c>
      <c r="G173" s="22">
        <v>500000</v>
      </c>
      <c r="H173" s="22">
        <v>-21693</v>
      </c>
      <c r="I173" s="22">
        <v>-476058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2204843</v>
      </c>
    </row>
    <row r="174" spans="1:18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1591805</v>
      </c>
      <c r="F174" s="22">
        <v>0</v>
      </c>
      <c r="G174" s="22">
        <v>79639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1671444</v>
      </c>
    </row>
    <row r="175" spans="1:18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741221</v>
      </c>
      <c r="F175" s="22">
        <v>0</v>
      </c>
      <c r="G175" s="22">
        <v>45500</v>
      </c>
      <c r="H175" s="22">
        <v>-55962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730759</v>
      </c>
    </row>
    <row r="176" spans="1:18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4370582</v>
      </c>
      <c r="F176" s="22">
        <v>0</v>
      </c>
      <c r="G176" s="22">
        <v>2931489</v>
      </c>
      <c r="H176" s="22">
        <v>-695167</v>
      </c>
      <c r="I176" s="22">
        <v>-1107945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5498959</v>
      </c>
    </row>
    <row r="177" spans="1:18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22505422</v>
      </c>
      <c r="F177" s="22">
        <v>0</v>
      </c>
      <c r="G177" s="22">
        <v>4768232</v>
      </c>
      <c r="H177" s="22">
        <v>-1798991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25474663</v>
      </c>
    </row>
    <row r="178" spans="1:18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10026371</v>
      </c>
      <c r="F178" s="22">
        <v>0</v>
      </c>
      <c r="G178" s="22">
        <v>1245408</v>
      </c>
      <c r="H178" s="22">
        <v>-75284</v>
      </c>
      <c r="I178" s="22">
        <v>-1579437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9617058</v>
      </c>
    </row>
    <row r="179" spans="1:18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3994834</v>
      </c>
      <c r="F179" s="22">
        <v>0</v>
      </c>
      <c r="G179" s="22">
        <v>1423509</v>
      </c>
      <c r="H179" s="22">
        <v>-433713</v>
      </c>
      <c r="I179" s="22">
        <v>-594575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4390055</v>
      </c>
    </row>
    <row r="180" spans="1:18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1982826</v>
      </c>
      <c r="F180" s="22">
        <v>0</v>
      </c>
      <c r="G180" s="22">
        <v>0</v>
      </c>
      <c r="H180" s="22">
        <v>528168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2510994</v>
      </c>
    </row>
    <row r="181" spans="1:18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18431649</v>
      </c>
      <c r="F181" s="22">
        <v>0</v>
      </c>
      <c r="G181" s="22">
        <v>6532339</v>
      </c>
      <c r="H181" s="22">
        <v>-805867</v>
      </c>
      <c r="I181" s="22">
        <v>-2911458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21246663</v>
      </c>
    </row>
    <row r="182" spans="1:18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11713599</v>
      </c>
      <c r="F182" s="22">
        <v>0</v>
      </c>
      <c r="G182" s="22">
        <v>2832922</v>
      </c>
      <c r="H182" s="22">
        <v>-1028122</v>
      </c>
      <c r="I182" s="22">
        <v>-3450139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10068260</v>
      </c>
    </row>
    <row r="183" spans="1:18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2749699</v>
      </c>
      <c r="F183" s="22">
        <v>0</v>
      </c>
      <c r="G183" s="22">
        <v>1385962</v>
      </c>
      <c r="H183" s="22">
        <v>-95675</v>
      </c>
      <c r="I183" s="22">
        <v>-559293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3480693</v>
      </c>
    </row>
    <row r="184" spans="1:18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2173854</v>
      </c>
      <c r="F184" s="22">
        <v>0</v>
      </c>
      <c r="G184" s="22">
        <v>1231605</v>
      </c>
      <c r="H184" s="22">
        <v>-1189107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2216352</v>
      </c>
    </row>
    <row r="185" spans="1:18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831458</v>
      </c>
      <c r="F185" s="22">
        <v>0</v>
      </c>
      <c r="G185" s="22">
        <v>22000</v>
      </c>
      <c r="H185" s="22">
        <v>0</v>
      </c>
      <c r="I185" s="22">
        <v>-62898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790560</v>
      </c>
    </row>
    <row r="186" spans="1:18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1685281</v>
      </c>
      <c r="F186" s="22">
        <v>0</v>
      </c>
      <c r="G186" s="22">
        <v>211528</v>
      </c>
      <c r="H186" s="22">
        <v>0</v>
      </c>
      <c r="I186" s="22">
        <v>-502339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1394470</v>
      </c>
    </row>
    <row r="187" spans="1:18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3794060</v>
      </c>
      <c r="F187" s="22">
        <v>0</v>
      </c>
      <c r="G187" s="22">
        <v>278505</v>
      </c>
      <c r="H187" s="22">
        <v>-349018</v>
      </c>
      <c r="I187" s="22">
        <v>-492637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3230910</v>
      </c>
    </row>
    <row r="188" spans="1:18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2924054</v>
      </c>
      <c r="F188" s="22">
        <v>0</v>
      </c>
      <c r="G188" s="22">
        <v>622533</v>
      </c>
      <c r="H188" s="22">
        <v>-5227</v>
      </c>
      <c r="I188" s="22">
        <v>-28399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3512961</v>
      </c>
    </row>
    <row r="189" spans="1:18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1064610</v>
      </c>
      <c r="F189" s="22">
        <v>0</v>
      </c>
      <c r="G189" s="22">
        <v>0</v>
      </c>
      <c r="H189" s="22">
        <v>42413</v>
      </c>
      <c r="I189" s="22">
        <v>-89850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1017173</v>
      </c>
    </row>
    <row r="190" spans="1:18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5884087</v>
      </c>
      <c r="F190" s="22">
        <v>0</v>
      </c>
      <c r="G190" s="22">
        <v>348481</v>
      </c>
      <c r="H190" s="22">
        <v>-358645</v>
      </c>
      <c r="I190" s="22">
        <v>-33000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5840923</v>
      </c>
    </row>
    <row r="191" spans="1:18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6721358</v>
      </c>
      <c r="F191" s="22">
        <v>0</v>
      </c>
      <c r="G191" s="22">
        <v>4055172</v>
      </c>
      <c r="H191" s="22">
        <v>-545525</v>
      </c>
      <c r="I191" s="22">
        <v>-3114037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7116968</v>
      </c>
    </row>
    <row r="192" spans="1:18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296179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296179</v>
      </c>
    </row>
    <row r="193" spans="1:18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638021</v>
      </c>
      <c r="F193" s="22">
        <v>0</v>
      </c>
      <c r="G193" s="22">
        <v>596532</v>
      </c>
      <c r="H193" s="22">
        <v>-88207</v>
      </c>
      <c r="I193" s="22">
        <v>-256507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889839</v>
      </c>
    </row>
    <row r="194" spans="1:18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10432077</v>
      </c>
      <c r="F194" s="22">
        <v>0</v>
      </c>
      <c r="G194" s="22">
        <v>5597902</v>
      </c>
      <c r="H194" s="22">
        <v>-915578</v>
      </c>
      <c r="I194" s="22">
        <v>-1564875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13549526</v>
      </c>
    </row>
    <row r="195" spans="1:18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1462319</v>
      </c>
      <c r="F195" s="22">
        <v>0</v>
      </c>
      <c r="G195" s="22">
        <v>46458</v>
      </c>
      <c r="H195" s="22">
        <v>-183838</v>
      </c>
      <c r="I195" s="22">
        <v>-30073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1294866</v>
      </c>
    </row>
    <row r="196" spans="1:18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3496152</v>
      </c>
      <c r="F196" s="22">
        <v>0</v>
      </c>
      <c r="G196" s="22">
        <v>1270138</v>
      </c>
      <c r="H196" s="22">
        <v>-58000</v>
      </c>
      <c r="I196" s="22">
        <v>-503680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4204610</v>
      </c>
    </row>
    <row r="197" spans="1:18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24970970</v>
      </c>
      <c r="F197" s="22">
        <v>0</v>
      </c>
      <c r="G197" s="22">
        <v>6885524</v>
      </c>
      <c r="H197" s="22">
        <v>-2016447</v>
      </c>
      <c r="I197" s="22">
        <v>-1894390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27945657</v>
      </c>
    </row>
    <row r="198" spans="1:18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293132</v>
      </c>
      <c r="F198" s="22">
        <v>0</v>
      </c>
      <c r="G198" s="22">
        <v>0</v>
      </c>
      <c r="H198" s="22">
        <v>-903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292229</v>
      </c>
    </row>
    <row r="199" spans="1:18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992870</v>
      </c>
      <c r="F199" s="22">
        <v>0</v>
      </c>
      <c r="G199" s="22">
        <v>0</v>
      </c>
      <c r="H199" s="22">
        <v>30000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1022870</v>
      </c>
    </row>
    <row r="200" spans="1:18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803129</v>
      </c>
      <c r="F200" s="22">
        <v>0</v>
      </c>
      <c r="G200" s="22">
        <v>0</v>
      </c>
      <c r="H200" s="22">
        <v>232909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-103120</v>
      </c>
      <c r="R200" s="22">
        <v>932918</v>
      </c>
    </row>
    <row r="201" spans="1:18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146383</v>
      </c>
      <c r="F201" s="22">
        <v>0</v>
      </c>
      <c r="G201" s="22">
        <v>0</v>
      </c>
      <c r="H201" s="22">
        <v>-54000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92383</v>
      </c>
    </row>
    <row r="202" spans="1:18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69102</v>
      </c>
      <c r="F202" s="22">
        <v>0</v>
      </c>
      <c r="G202" s="22">
        <v>0</v>
      </c>
      <c r="H202" s="22">
        <v>-9102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60000</v>
      </c>
    </row>
    <row r="203" spans="1:18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1123652</v>
      </c>
      <c r="F203" s="22">
        <v>0</v>
      </c>
      <c r="G203" s="22">
        <v>23830</v>
      </c>
      <c r="H203" s="22">
        <v>0</v>
      </c>
      <c r="I203" s="22">
        <v>-163000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984482</v>
      </c>
    </row>
    <row r="204" spans="1:18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18360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18360</v>
      </c>
    </row>
    <row r="205" spans="1:18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610343</v>
      </c>
      <c r="F205" s="22">
        <v>0</v>
      </c>
      <c r="G205" s="22">
        <v>145672</v>
      </c>
      <c r="H205" s="22">
        <v>-14016</v>
      </c>
      <c r="I205" s="22">
        <v>-46852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695147</v>
      </c>
    </row>
    <row r="206" spans="1:18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81771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81771</v>
      </c>
    </row>
    <row r="207" spans="1:18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245983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245983</v>
      </c>
    </row>
    <row r="208" spans="1:18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152972</v>
      </c>
      <c r="F208" s="22">
        <v>0</v>
      </c>
      <c r="G208" s="22">
        <v>0</v>
      </c>
      <c r="H208" s="22">
        <v>-13948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139024</v>
      </c>
    </row>
    <row r="209" spans="1:18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142944</v>
      </c>
      <c r="F209" s="22">
        <v>0</v>
      </c>
      <c r="G209" s="22">
        <v>-10519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132425</v>
      </c>
    </row>
    <row r="210" spans="1:18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30000</v>
      </c>
      <c r="F210" s="22">
        <v>0</v>
      </c>
      <c r="G210" s="22">
        <v>6500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36500</v>
      </c>
    </row>
    <row r="211" spans="1:18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166224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166224</v>
      </c>
    </row>
    <row r="212" spans="1:18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2392651</v>
      </c>
      <c r="F212" s="22">
        <v>0</v>
      </c>
      <c r="G212" s="22">
        <v>50000</v>
      </c>
      <c r="H212" s="22">
        <v>0</v>
      </c>
      <c r="I212" s="22">
        <v>-934805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1507846</v>
      </c>
    </row>
    <row r="213" spans="1:18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784183</v>
      </c>
      <c r="F213" s="22">
        <v>0</v>
      </c>
      <c r="G213" s="22">
        <v>203503</v>
      </c>
      <c r="H213" s="22">
        <v>-108581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879105</v>
      </c>
    </row>
    <row r="214" spans="1:18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35000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35000</v>
      </c>
    </row>
    <row r="215" spans="1:18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484940</v>
      </c>
      <c r="F215" s="22">
        <v>0</v>
      </c>
      <c r="G215" s="22">
        <v>12950</v>
      </c>
      <c r="H215" s="22">
        <v>-23138</v>
      </c>
      <c r="I215" s="22">
        <v>-27072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447680</v>
      </c>
    </row>
    <row r="216" spans="1:18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66685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66685</v>
      </c>
    </row>
    <row r="217" spans="1:18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323280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323280</v>
      </c>
    </row>
    <row r="218" spans="1:18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</row>
    <row r="219" spans="1:18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696968</v>
      </c>
      <c r="F219" s="22">
        <v>0</v>
      </c>
      <c r="G219" s="22">
        <v>78128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775096</v>
      </c>
    </row>
    <row r="220" spans="1:18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70560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70560</v>
      </c>
    </row>
    <row r="221" spans="1:18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695235</v>
      </c>
      <c r="F221" s="22">
        <v>0</v>
      </c>
      <c r="G221" s="22">
        <v>128792</v>
      </c>
      <c r="H221" s="22">
        <v>-102886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721141</v>
      </c>
    </row>
    <row r="222" spans="1:18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122636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122636</v>
      </c>
    </row>
    <row r="223" spans="1:18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481879</v>
      </c>
      <c r="F223" s="22">
        <v>0</v>
      </c>
      <c r="G223" s="22">
        <v>36843</v>
      </c>
      <c r="H223" s="22">
        <v>-11068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507654</v>
      </c>
    </row>
    <row r="224" spans="1:18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</row>
    <row r="225" spans="1:18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144003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144003</v>
      </c>
    </row>
    <row r="226" spans="1:18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840130</v>
      </c>
      <c r="F226" s="22">
        <v>0</v>
      </c>
      <c r="G226" s="22">
        <v>904452</v>
      </c>
      <c r="H226" s="22">
        <v>0</v>
      </c>
      <c r="I226" s="22">
        <v>-217884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1526698</v>
      </c>
    </row>
    <row r="227" spans="1:18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</row>
    <row r="228" spans="1:18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262463</v>
      </c>
      <c r="F228" s="22">
        <v>0</v>
      </c>
      <c r="G228" s="22">
        <v>0</v>
      </c>
      <c r="H228" s="22">
        <v>-1187</v>
      </c>
      <c r="I228" s="22">
        <v>-17015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244261</v>
      </c>
    </row>
    <row r="229" spans="1:18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714808</v>
      </c>
      <c r="F229" s="22">
        <v>0</v>
      </c>
      <c r="G229" s="22">
        <v>115541</v>
      </c>
      <c r="H229" s="22">
        <v>-6326</v>
      </c>
      <c r="I229" s="22">
        <v>-6369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817654</v>
      </c>
    </row>
    <row r="230" spans="1:18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135241</v>
      </c>
      <c r="F230" s="22">
        <v>0</v>
      </c>
      <c r="G230" s="22">
        <v>21001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40786</v>
      </c>
      <c r="R230" s="22">
        <v>197028</v>
      </c>
    </row>
    <row r="231" spans="1:18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128766</v>
      </c>
      <c r="F231" s="22">
        <v>0</v>
      </c>
      <c r="G231" s="22">
        <v>0</v>
      </c>
      <c r="H231" s="22">
        <v>-58766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-25000</v>
      </c>
      <c r="R231" s="22">
        <v>45000</v>
      </c>
    </row>
    <row r="232" spans="1:18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158283</v>
      </c>
      <c r="F232" s="22">
        <v>0</v>
      </c>
      <c r="G232" s="22">
        <v>558717</v>
      </c>
      <c r="H232" s="22">
        <v>-2000</v>
      </c>
      <c r="I232" s="22">
        <v>-15000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700000</v>
      </c>
    </row>
    <row r="233" spans="1:18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767047</v>
      </c>
      <c r="F233" s="22">
        <v>0</v>
      </c>
      <c r="G233" s="22">
        <v>0</v>
      </c>
      <c r="H233" s="22">
        <v>-120557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646490</v>
      </c>
    </row>
    <row r="234" spans="1:18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</row>
    <row r="235" spans="1:18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118908</v>
      </c>
      <c r="F235" s="22">
        <v>0</v>
      </c>
      <c r="G235" s="22">
        <v>34490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153398</v>
      </c>
    </row>
    <row r="236" spans="1:18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570024</v>
      </c>
      <c r="F236" s="22">
        <v>0</v>
      </c>
      <c r="G236" s="22">
        <v>76389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646413</v>
      </c>
    </row>
    <row r="237" spans="1:18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132874</v>
      </c>
      <c r="F237" s="22">
        <v>0</v>
      </c>
      <c r="G237" s="22">
        <v>31918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164792</v>
      </c>
    </row>
    <row r="238" spans="1:18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249000</v>
      </c>
      <c r="F238" s="22">
        <v>0</v>
      </c>
      <c r="G238" s="22">
        <v>0</v>
      </c>
      <c r="H238" s="22">
        <v>-13683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235317</v>
      </c>
    </row>
    <row r="239" spans="1:18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541536</v>
      </c>
      <c r="F239" s="22">
        <v>0</v>
      </c>
      <c r="G239" s="22">
        <v>0</v>
      </c>
      <c r="H239" s="22">
        <v>31042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572578</v>
      </c>
    </row>
    <row r="240" spans="1:18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976553</v>
      </c>
      <c r="F240" s="22">
        <v>0</v>
      </c>
      <c r="G240" s="22">
        <v>311577</v>
      </c>
      <c r="H240" s="22">
        <v>-37676</v>
      </c>
      <c r="I240" s="22">
        <v>-222169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1028285</v>
      </c>
    </row>
    <row r="241" spans="1:18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102079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102079</v>
      </c>
    </row>
    <row r="242" spans="1:18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434712</v>
      </c>
      <c r="F242" s="22">
        <v>0</v>
      </c>
      <c r="G242" s="22">
        <v>45000</v>
      </c>
      <c r="H242" s="22">
        <v>-962</v>
      </c>
      <c r="I242" s="22">
        <v>-12000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466750</v>
      </c>
    </row>
    <row r="243" spans="1:18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195439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195439</v>
      </c>
    </row>
    <row r="244" spans="1:18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</row>
    <row r="245" spans="1:18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</row>
    <row r="246" spans="1:18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277785</v>
      </c>
      <c r="F246" s="22">
        <v>0</v>
      </c>
      <c r="G246" s="22">
        <v>0</v>
      </c>
      <c r="H246" s="22">
        <v>-17000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260785</v>
      </c>
    </row>
    <row r="247" spans="1:18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116474</v>
      </c>
      <c r="F247" s="22">
        <v>0</v>
      </c>
      <c r="G247" s="22">
        <v>6995</v>
      </c>
      <c r="H247" s="22">
        <v>-3916</v>
      </c>
      <c r="I247" s="22">
        <v>-3112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116441</v>
      </c>
    </row>
    <row r="248" spans="1:18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274111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840000</v>
      </c>
      <c r="R248" s="22">
        <v>1114111</v>
      </c>
    </row>
    <row r="249" spans="1:18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170374</v>
      </c>
      <c r="F249" s="22">
        <v>0</v>
      </c>
      <c r="G249" s="22">
        <v>36550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206924</v>
      </c>
    </row>
    <row r="250" spans="1:18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115475</v>
      </c>
      <c r="F250" s="22">
        <v>0</v>
      </c>
      <c r="G250" s="22">
        <v>7300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122775</v>
      </c>
    </row>
    <row r="251" spans="1:18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181399</v>
      </c>
      <c r="F251" s="22">
        <v>0</v>
      </c>
      <c r="G251" s="22">
        <v>125000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306399</v>
      </c>
    </row>
    <row r="252" spans="1:18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798311</v>
      </c>
      <c r="F252" s="22">
        <v>0</v>
      </c>
      <c r="G252" s="22">
        <v>139487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937798</v>
      </c>
    </row>
    <row r="253" spans="1:18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88594</v>
      </c>
      <c r="F253" s="22">
        <v>0</v>
      </c>
      <c r="G253" s="22">
        <v>0</v>
      </c>
      <c r="H253" s="22">
        <v>-88594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</row>
    <row r="254" spans="1:18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11904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11904</v>
      </c>
    </row>
    <row r="255" spans="1:18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703048</v>
      </c>
      <c r="F255" s="22">
        <v>0</v>
      </c>
      <c r="G255" s="22">
        <v>0</v>
      </c>
      <c r="H255" s="22">
        <v>-48390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654658</v>
      </c>
    </row>
    <row r="256" spans="1:18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31000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31000</v>
      </c>
    </row>
    <row r="257" spans="1:18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301006</v>
      </c>
      <c r="F257" s="22">
        <v>0</v>
      </c>
      <c r="G257" s="22">
        <v>16204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317210</v>
      </c>
    </row>
    <row r="258" spans="1:18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268665</v>
      </c>
      <c r="F258" s="22">
        <v>0</v>
      </c>
      <c r="G258" s="22">
        <v>1017345</v>
      </c>
      <c r="H258" s="22">
        <v>-177803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1108207</v>
      </c>
    </row>
    <row r="259" spans="1:18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313758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313758</v>
      </c>
    </row>
    <row r="260" spans="1:18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54613</v>
      </c>
      <c r="F260" s="22">
        <v>0</v>
      </c>
      <c r="G260" s="22">
        <v>73</v>
      </c>
      <c r="H260" s="22">
        <v>-1200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53486</v>
      </c>
    </row>
    <row r="261" spans="1:18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420964</v>
      </c>
      <c r="F261" s="22">
        <v>0</v>
      </c>
      <c r="G261" s="22">
        <v>-7036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413928</v>
      </c>
    </row>
    <row r="262" spans="1:18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53245</v>
      </c>
      <c r="F262" s="22">
        <v>0</v>
      </c>
      <c r="G262" s="22">
        <v>0</v>
      </c>
      <c r="H262" s="22">
        <v>-4330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48915</v>
      </c>
    </row>
    <row r="263" spans="1:18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641999</v>
      </c>
      <c r="F263" s="22">
        <v>0</v>
      </c>
      <c r="G263" s="22">
        <v>143737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785736</v>
      </c>
    </row>
    <row r="264" spans="1:18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510444</v>
      </c>
      <c r="F264" s="22">
        <v>0</v>
      </c>
      <c r="G264" s="22">
        <v>349690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860134</v>
      </c>
    </row>
    <row r="265" spans="1:18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</row>
    <row r="266" spans="1:18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350427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350427</v>
      </c>
    </row>
    <row r="267" spans="1:18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129228</v>
      </c>
      <c r="F267" s="22">
        <v>0</v>
      </c>
      <c r="G267" s="22">
        <v>0</v>
      </c>
      <c r="H267" s="22">
        <v>-129228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</row>
    <row r="268" spans="1:18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</row>
    <row r="269" spans="1:18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510988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510988</v>
      </c>
    </row>
    <row r="270" spans="1:18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3557158</v>
      </c>
      <c r="F270" s="22">
        <v>0</v>
      </c>
      <c r="G270" s="22">
        <v>1129344</v>
      </c>
      <c r="H270" s="22">
        <v>-893585</v>
      </c>
      <c r="I270" s="22">
        <v>-214099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3578818</v>
      </c>
    </row>
    <row r="271" spans="1:18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467018</v>
      </c>
      <c r="F271" s="22">
        <v>0</v>
      </c>
      <c r="G271" s="22">
        <v>150909</v>
      </c>
      <c r="H271" s="22">
        <v>-30738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587189</v>
      </c>
    </row>
    <row r="272" spans="1:18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</row>
    <row r="273" spans="1:18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185307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185307</v>
      </c>
    </row>
    <row r="274" spans="1:18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151845</v>
      </c>
      <c r="F274" s="22">
        <v>0</v>
      </c>
      <c r="G274" s="22">
        <v>0</v>
      </c>
      <c r="H274" s="22">
        <v>11423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163268</v>
      </c>
    </row>
    <row r="275" spans="1:18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4267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4267</v>
      </c>
    </row>
    <row r="276" spans="1:18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840000</v>
      </c>
      <c r="F276" s="22">
        <v>0</v>
      </c>
      <c r="G276" s="22">
        <v>481344</v>
      </c>
      <c r="H276" s="22">
        <v>0</v>
      </c>
      <c r="I276" s="22">
        <v>-200000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1121344</v>
      </c>
    </row>
    <row r="277" spans="1:18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61436</v>
      </c>
      <c r="F277" s="22">
        <v>0</v>
      </c>
      <c r="G277" s="22">
        <v>287308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348744</v>
      </c>
    </row>
    <row r="278" spans="1:18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291265</v>
      </c>
      <c r="F278" s="22">
        <v>0</v>
      </c>
      <c r="G278" s="22">
        <v>20984</v>
      </c>
      <c r="H278" s="22">
        <v>-11625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300624</v>
      </c>
    </row>
    <row r="279" spans="1:18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51852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51852</v>
      </c>
    </row>
    <row r="280" spans="1:18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126858</v>
      </c>
      <c r="F280" s="22">
        <v>0</v>
      </c>
      <c r="G280" s="22">
        <v>22547</v>
      </c>
      <c r="H280" s="22">
        <v>-6500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142905</v>
      </c>
    </row>
    <row r="281" spans="1:18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459604</v>
      </c>
      <c r="F281" s="22">
        <v>0</v>
      </c>
      <c r="G281" s="22">
        <v>758491</v>
      </c>
      <c r="H281" s="22">
        <v>-155532</v>
      </c>
      <c r="I281" s="22">
        <v>-20000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1042563</v>
      </c>
    </row>
    <row r="282" spans="1:18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</row>
    <row r="283" spans="1:18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</row>
    <row r="284" spans="1:18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123037</v>
      </c>
      <c r="F284" s="22">
        <v>0</v>
      </c>
      <c r="G284" s="22">
        <v>365782</v>
      </c>
      <c r="H284" s="22">
        <v>-4264</v>
      </c>
      <c r="I284" s="22">
        <v>-99256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385299</v>
      </c>
    </row>
    <row r="285" spans="1:18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139088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139088</v>
      </c>
    </row>
    <row r="286" spans="1:18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337818</v>
      </c>
      <c r="F286" s="22">
        <v>0</v>
      </c>
      <c r="G286" s="22">
        <v>53500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391318</v>
      </c>
    </row>
    <row r="287" spans="1:18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2967753</v>
      </c>
      <c r="F287" s="22">
        <v>0</v>
      </c>
      <c r="G287" s="22">
        <v>1532247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4500000</v>
      </c>
    </row>
    <row r="288" spans="1:18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25500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25500</v>
      </c>
    </row>
    <row r="289" spans="1:18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181520</v>
      </c>
      <c r="F289" s="22">
        <v>0</v>
      </c>
      <c r="G289" s="22">
        <v>-84795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96725</v>
      </c>
    </row>
    <row r="290" spans="1:18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141505</v>
      </c>
      <c r="F290" s="22">
        <v>0</v>
      </c>
      <c r="G290" s="22">
        <v>0</v>
      </c>
      <c r="H290" s="22">
        <v>-35246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106259</v>
      </c>
    </row>
    <row r="291" spans="1:18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</row>
    <row r="292" spans="1:18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176883</v>
      </c>
      <c r="F292" s="22">
        <v>0</v>
      </c>
      <c r="G292" s="22">
        <v>30000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206883</v>
      </c>
    </row>
    <row r="293" spans="1:18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1235198</v>
      </c>
      <c r="F293" s="22">
        <v>0</v>
      </c>
      <c r="G293" s="22">
        <v>231919</v>
      </c>
      <c r="H293" s="22">
        <v>-2500</v>
      </c>
      <c r="I293" s="22">
        <v>-7842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1456775</v>
      </c>
    </row>
    <row r="294" spans="1:18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</row>
    <row r="295" spans="1:18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24322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24322</v>
      </c>
    </row>
    <row r="296" spans="1:18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39296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39296</v>
      </c>
    </row>
    <row r="297" spans="1:18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41291</v>
      </c>
      <c r="F297" s="22">
        <v>0</v>
      </c>
      <c r="G297" s="22">
        <v>4054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45345</v>
      </c>
    </row>
    <row r="298" spans="1:18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388233</v>
      </c>
      <c r="F298" s="22">
        <v>0</v>
      </c>
      <c r="G298" s="22">
        <v>153054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541287</v>
      </c>
    </row>
    <row r="299" spans="1:18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220158</v>
      </c>
      <c r="F299" s="22">
        <v>0</v>
      </c>
      <c r="G299" s="22">
        <v>23161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243319</v>
      </c>
    </row>
    <row r="300" spans="1:18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207950</v>
      </c>
      <c r="F300" s="22">
        <v>0</v>
      </c>
      <c r="G300" s="22">
        <v>80000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287950</v>
      </c>
    </row>
    <row r="301" spans="1:18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764519</v>
      </c>
      <c r="F301" s="22">
        <v>0</v>
      </c>
      <c r="G301" s="22">
        <v>177028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941547</v>
      </c>
    </row>
    <row r="302" spans="1:18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588205</v>
      </c>
      <c r="F302" s="22"/>
      <c r="G302" s="22">
        <v>0</v>
      </c>
      <c r="H302" s="22">
        <v>-14335</v>
      </c>
      <c r="I302" s="22">
        <v>0</v>
      </c>
      <c r="J302" s="22"/>
      <c r="K302" s="22"/>
      <c r="L302" s="22">
        <v>0</v>
      </c>
      <c r="M302" s="22"/>
      <c r="N302" s="22"/>
      <c r="O302" s="22"/>
      <c r="P302" s="22"/>
      <c r="Q302" s="22">
        <v>0</v>
      </c>
      <c r="R302" s="22">
        <v>573870</v>
      </c>
    </row>
    <row r="303" spans="1:18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602260</v>
      </c>
      <c r="F303" s="22">
        <v>0</v>
      </c>
      <c r="G303" s="22">
        <v>20000</v>
      </c>
      <c r="H303" s="22">
        <v>0</v>
      </c>
      <c r="I303" s="22">
        <v>-26534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595726</v>
      </c>
    </row>
    <row r="304" spans="1:18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</row>
    <row r="305" spans="1:18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0</v>
      </c>
      <c r="F305" s="22"/>
      <c r="G305" s="22">
        <v>0</v>
      </c>
      <c r="H305" s="22">
        <v>0</v>
      </c>
      <c r="I305" s="22">
        <v>0</v>
      </c>
      <c r="J305" s="22"/>
      <c r="K305" s="22"/>
      <c r="L305" s="22">
        <v>0</v>
      </c>
      <c r="M305" s="22"/>
      <c r="N305" s="22"/>
      <c r="O305" s="22"/>
      <c r="P305" s="22"/>
      <c r="Q305" s="22">
        <v>0</v>
      </c>
      <c r="R305" s="22">
        <v>0</v>
      </c>
    </row>
    <row r="306" spans="1:18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396162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396162</v>
      </c>
    </row>
    <row r="307" spans="1:18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177951</v>
      </c>
      <c r="F307" s="22">
        <v>0</v>
      </c>
      <c r="G307" s="22">
        <v>14696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1</v>
      </c>
      <c r="R307" s="22">
        <v>192648</v>
      </c>
    </row>
    <row r="308" spans="1:18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1213288</v>
      </c>
      <c r="F308" s="22">
        <v>0</v>
      </c>
      <c r="G308" s="22">
        <v>116781</v>
      </c>
      <c r="H308" s="22">
        <v>-27500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1302569</v>
      </c>
    </row>
    <row r="309" spans="1:18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56326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56326</v>
      </c>
    </row>
    <row r="310" spans="1:18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410219</v>
      </c>
      <c r="F310" s="22">
        <v>0</v>
      </c>
      <c r="G310" s="22">
        <v>0</v>
      </c>
      <c r="H310" s="22">
        <v>-1186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409033</v>
      </c>
    </row>
    <row r="311" spans="1:18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255953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255953</v>
      </c>
    </row>
    <row r="312" spans="1:18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618914</v>
      </c>
      <c r="F312" s="22">
        <v>0</v>
      </c>
      <c r="G312" s="22">
        <v>100000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718914</v>
      </c>
    </row>
    <row r="313" spans="1:18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155864</v>
      </c>
      <c r="F313" s="22">
        <v>0</v>
      </c>
      <c r="G313" s="22">
        <v>0</v>
      </c>
      <c r="H313" s="22">
        <v>-155864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</row>
    <row r="314" spans="1:18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55708</v>
      </c>
      <c r="F314" s="22">
        <v>0</v>
      </c>
      <c r="G314" s="22">
        <v>0</v>
      </c>
      <c r="H314" s="22">
        <v>-8000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47708</v>
      </c>
    </row>
    <row r="315" spans="1:18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1667599</v>
      </c>
      <c r="F315" s="22">
        <v>0</v>
      </c>
      <c r="G315" s="22">
        <v>0</v>
      </c>
      <c r="H315" s="22">
        <v>-10000</v>
      </c>
      <c r="I315" s="22">
        <v>-53185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1604414</v>
      </c>
    </row>
    <row r="316" spans="1:18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269628</v>
      </c>
      <c r="F316" s="22">
        <v>0</v>
      </c>
      <c r="G316" s="22">
        <v>64500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334128</v>
      </c>
    </row>
    <row r="317" spans="1:18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22085</v>
      </c>
      <c r="F317" s="22">
        <v>0</v>
      </c>
      <c r="G317" s="22">
        <v>248137</v>
      </c>
      <c r="H317" s="22">
        <v>100000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370222</v>
      </c>
    </row>
    <row r="318" spans="1:18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188654</v>
      </c>
      <c r="F318" s="22">
        <v>0</v>
      </c>
      <c r="G318" s="22">
        <v>20000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208654</v>
      </c>
    </row>
    <row r="319" spans="1:18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128280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128280</v>
      </c>
    </row>
    <row r="320" spans="1:18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486239</v>
      </c>
      <c r="F320" s="22">
        <v>0</v>
      </c>
      <c r="G320" s="22">
        <v>203405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689644</v>
      </c>
    </row>
    <row r="321" spans="1:18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56818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56818</v>
      </c>
    </row>
    <row r="322" spans="1:18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267002</v>
      </c>
      <c r="F322" s="22">
        <v>0</v>
      </c>
      <c r="G322" s="22">
        <v>48875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315877</v>
      </c>
    </row>
    <row r="323" spans="1:18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873500</v>
      </c>
      <c r="F323" s="22">
        <v>0</v>
      </c>
      <c r="G323" s="22">
        <v>80000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953500</v>
      </c>
    </row>
    <row r="324" spans="1:18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88010</v>
      </c>
      <c r="F324" s="22">
        <v>0</v>
      </c>
      <c r="G324" s="22">
        <v>28849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116859</v>
      </c>
    </row>
    <row r="325" spans="1:18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31027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31027</v>
      </c>
    </row>
    <row r="326" spans="1:18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368476</v>
      </c>
      <c r="F326" s="22">
        <v>0</v>
      </c>
      <c r="G326" s="22">
        <v>15002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383478</v>
      </c>
    </row>
    <row r="327" spans="1:18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114425</v>
      </c>
      <c r="F327" s="22">
        <v>0</v>
      </c>
      <c r="G327" s="22">
        <v>0</v>
      </c>
      <c r="H327" s="22">
        <v>-27925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86500</v>
      </c>
    </row>
    <row r="328" spans="1:18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65190</v>
      </c>
      <c r="F328" s="22">
        <v>0</v>
      </c>
      <c r="G328" s="22">
        <v>75483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140673</v>
      </c>
    </row>
    <row r="329" spans="1:18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841445</v>
      </c>
      <c r="F329" s="22">
        <v>0</v>
      </c>
      <c r="G329" s="22">
        <v>3500</v>
      </c>
      <c r="H329" s="22">
        <v>0</v>
      </c>
      <c r="I329" s="22">
        <v>-5460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839485</v>
      </c>
    </row>
    <row r="330" spans="1:18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317980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317980</v>
      </c>
    </row>
    <row r="331" spans="1:18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478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478</v>
      </c>
    </row>
    <row r="332" spans="1:18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68298</v>
      </c>
      <c r="F332" s="22">
        <v>0</v>
      </c>
      <c r="G332" s="22">
        <v>113300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181598</v>
      </c>
    </row>
    <row r="333" spans="1:18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204873</v>
      </c>
      <c r="F333" s="22">
        <v>0</v>
      </c>
      <c r="G333" s="22">
        <v>0</v>
      </c>
      <c r="H333" s="22">
        <v>-19100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185773</v>
      </c>
    </row>
    <row r="334" spans="1:18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276974</v>
      </c>
      <c r="F334" s="22">
        <v>0</v>
      </c>
      <c r="G334" s="22">
        <v>8600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285574</v>
      </c>
    </row>
    <row r="335" spans="1:18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147390</v>
      </c>
      <c r="F335" s="22">
        <v>0</v>
      </c>
      <c r="G335" s="22">
        <v>14149</v>
      </c>
      <c r="H335" s="22">
        <v>-161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161378</v>
      </c>
    </row>
    <row r="336" spans="1:18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5500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5500</v>
      </c>
    </row>
    <row r="337" spans="1:18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45000</v>
      </c>
      <c r="F337" s="22">
        <v>0</v>
      </c>
      <c r="G337" s="22">
        <v>12000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57000</v>
      </c>
    </row>
    <row r="338" spans="1:18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153472</v>
      </c>
      <c r="F338" s="22"/>
      <c r="G338" s="22">
        <v>0</v>
      </c>
      <c r="H338" s="22">
        <v>0</v>
      </c>
      <c r="I338" s="22">
        <v>0</v>
      </c>
      <c r="J338" s="22"/>
      <c r="K338" s="22"/>
      <c r="L338" s="22">
        <v>0</v>
      </c>
      <c r="M338" s="22"/>
      <c r="N338" s="22"/>
      <c r="O338" s="22"/>
      <c r="P338" s="22"/>
      <c r="Q338" s="22">
        <v>0</v>
      </c>
      <c r="R338" s="22">
        <v>153472</v>
      </c>
    </row>
    <row r="339" spans="1:18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227878</v>
      </c>
      <c r="F339" s="22">
        <v>0</v>
      </c>
      <c r="G339" s="22">
        <v>52062</v>
      </c>
      <c r="H339" s="22">
        <v>-12945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266995</v>
      </c>
    </row>
    <row r="340" spans="1:18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350281</v>
      </c>
      <c r="F340" s="22">
        <v>0</v>
      </c>
      <c r="G340" s="22">
        <v>0</v>
      </c>
      <c r="H340" s="22">
        <v>2760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353041</v>
      </c>
    </row>
    <row r="341" spans="1:18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0</v>
      </c>
      <c r="F341" s="22"/>
      <c r="G341" s="22">
        <v>0</v>
      </c>
      <c r="H341" s="22">
        <v>0</v>
      </c>
      <c r="I341" s="22">
        <v>0</v>
      </c>
      <c r="J341" s="22"/>
      <c r="K341" s="22"/>
      <c r="L341" s="22">
        <v>0</v>
      </c>
      <c r="M341" s="22"/>
      <c r="N341" s="22"/>
      <c r="O341" s="22"/>
      <c r="P341" s="22"/>
      <c r="Q341" s="22">
        <v>0</v>
      </c>
      <c r="R341" s="22">
        <v>0</v>
      </c>
    </row>
    <row r="342" spans="1:18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</row>
    <row r="343" spans="1:18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</row>
    <row r="344" spans="1:18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</row>
    <row r="345" spans="1:18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</row>
    <row r="346" spans="1:18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</row>
    <row r="347" spans="1:18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2000000</v>
      </c>
      <c r="F347" s="22">
        <v>0</v>
      </c>
      <c r="G347" s="22">
        <v>0</v>
      </c>
      <c r="H347" s="22">
        <v>1000000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3000000</v>
      </c>
    </row>
    <row r="348" spans="1:18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2282980</v>
      </c>
      <c r="F348" s="22">
        <v>0</v>
      </c>
      <c r="G348" s="22">
        <v>0</v>
      </c>
      <c r="H348" s="22">
        <v>82885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2365865</v>
      </c>
    </row>
    <row r="349" spans="1:18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51107003</v>
      </c>
      <c r="F349" s="22">
        <v>0</v>
      </c>
      <c r="G349" s="22">
        <v>2837452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0</v>
      </c>
      <c r="P349" s="22">
        <v>0</v>
      </c>
      <c r="Q349" s="22">
        <v>0</v>
      </c>
      <c r="R349" s="22">
        <v>53944455</v>
      </c>
    </row>
    <row r="350" spans="1:18" x14ac:dyDescent="0.25">
      <c r="A350" s="22" t="s">
        <v>122</v>
      </c>
      <c r="B350" s="22" t="s">
        <v>823</v>
      </c>
      <c r="C350" s="22" t="s">
        <v>824</v>
      </c>
      <c r="D350" s="22" t="s">
        <v>825</v>
      </c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</row>
    <row r="351" spans="1:18" x14ac:dyDescent="0.25">
      <c r="A351" s="22"/>
      <c r="B351" s="22"/>
      <c r="C351" s="22"/>
      <c r="D351" s="22" t="s">
        <v>826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289BC-F838-4A82-86C4-D58413C347BC}">
  <dimension ref="A1:R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837</v>
      </c>
      <c r="D1" s="20" t="s">
        <v>867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839</v>
      </c>
      <c r="F2" s="21" t="s">
        <v>840</v>
      </c>
      <c r="G2" s="21" t="s">
        <v>841</v>
      </c>
      <c r="H2" s="21" t="s">
        <v>842</v>
      </c>
      <c r="I2" s="21" t="s">
        <v>843</v>
      </c>
      <c r="J2" s="21" t="s">
        <v>844</v>
      </c>
      <c r="K2" s="21" t="s">
        <v>845</v>
      </c>
      <c r="L2" s="21" t="s">
        <v>846</v>
      </c>
      <c r="M2" s="21" t="s">
        <v>17</v>
      </c>
      <c r="N2" s="21" t="s">
        <v>847</v>
      </c>
      <c r="O2" s="21" t="s">
        <v>848</v>
      </c>
      <c r="P2" s="21" t="s">
        <v>849</v>
      </c>
      <c r="Q2" s="21" t="s">
        <v>850</v>
      </c>
      <c r="R2" s="21" t="s">
        <v>851</v>
      </c>
    </row>
    <row r="3" spans="1:18" x14ac:dyDescent="0.25">
      <c r="A3" s="21"/>
      <c r="B3" s="21"/>
      <c r="C3" s="21"/>
      <c r="D3" s="21" t="s">
        <v>88</v>
      </c>
      <c r="E3" s="21" t="s">
        <v>852</v>
      </c>
      <c r="F3" s="21" t="s">
        <v>853</v>
      </c>
      <c r="G3" s="21" t="s">
        <v>854</v>
      </c>
      <c r="H3" s="21" t="s">
        <v>855</v>
      </c>
      <c r="I3" s="21" t="s">
        <v>856</v>
      </c>
      <c r="J3" s="21" t="s">
        <v>857</v>
      </c>
      <c r="K3" s="21" t="s">
        <v>858</v>
      </c>
      <c r="L3" s="21" t="s">
        <v>859</v>
      </c>
      <c r="M3" s="21" t="s">
        <v>860</v>
      </c>
      <c r="N3" s="21" t="s">
        <v>861</v>
      </c>
      <c r="O3" s="21" t="s">
        <v>862</v>
      </c>
      <c r="P3" s="21" t="s">
        <v>863</v>
      </c>
      <c r="Q3" s="21" t="s">
        <v>864</v>
      </c>
      <c r="R3" s="21" t="s">
        <v>865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525200599</v>
      </c>
      <c r="F4" s="22">
        <v>0</v>
      </c>
      <c r="G4" s="22">
        <v>0</v>
      </c>
      <c r="H4" s="22">
        <v>0</v>
      </c>
      <c r="I4" s="22">
        <v>15387537</v>
      </c>
      <c r="J4" s="22">
        <v>18914812</v>
      </c>
      <c r="K4" s="22">
        <v>30090720</v>
      </c>
      <c r="L4" s="22">
        <v>-603272</v>
      </c>
      <c r="M4" s="22">
        <v>-20030878</v>
      </c>
      <c r="N4" s="22">
        <v>0</v>
      </c>
      <c r="O4" s="22">
        <v>5151335</v>
      </c>
      <c r="P4" s="22">
        <v>0</v>
      </c>
      <c r="Q4" s="22">
        <v>0</v>
      </c>
      <c r="R4" s="22">
        <v>574110854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113380675</v>
      </c>
      <c r="F5" s="22">
        <v>0</v>
      </c>
      <c r="G5" s="22">
        <v>0</v>
      </c>
      <c r="H5" s="22">
        <v>0</v>
      </c>
      <c r="I5" s="22">
        <v>2981056</v>
      </c>
      <c r="J5" s="22">
        <v>2354713</v>
      </c>
      <c r="K5" s="22">
        <v>51522</v>
      </c>
      <c r="L5" s="22">
        <v>-1166295</v>
      </c>
      <c r="M5" s="22">
        <v>-5746360</v>
      </c>
      <c r="N5" s="22">
        <v>0</v>
      </c>
      <c r="O5" s="22">
        <v>731744</v>
      </c>
      <c r="P5" s="22">
        <v>0</v>
      </c>
      <c r="Q5" s="22">
        <v>0</v>
      </c>
      <c r="R5" s="22">
        <v>112587055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10675408000</v>
      </c>
      <c r="F6" s="22">
        <v>0</v>
      </c>
      <c r="G6" s="22">
        <v>0</v>
      </c>
      <c r="H6" s="22">
        <v>0</v>
      </c>
      <c r="I6" s="22">
        <v>405766000</v>
      </c>
      <c r="J6" s="22">
        <v>481151000</v>
      </c>
      <c r="K6" s="22">
        <v>183277000</v>
      </c>
      <c r="L6" s="22">
        <v>-33248000</v>
      </c>
      <c r="M6" s="22">
        <v>-576318000</v>
      </c>
      <c r="N6" s="22">
        <v>-222441</v>
      </c>
      <c r="O6" s="22">
        <v>488016000</v>
      </c>
      <c r="P6" s="22">
        <v>222441</v>
      </c>
      <c r="Q6" s="22">
        <v>-74818000</v>
      </c>
      <c r="R6" s="22">
        <v>11549234000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209963949</v>
      </c>
      <c r="F7" s="22">
        <v>0</v>
      </c>
      <c r="G7" s="22">
        <v>0</v>
      </c>
      <c r="H7" s="22">
        <v>0</v>
      </c>
      <c r="I7" s="22">
        <v>2717924</v>
      </c>
      <c r="J7" s="22">
        <v>11924704</v>
      </c>
      <c r="K7" s="22">
        <v>-19772318</v>
      </c>
      <c r="L7" s="22">
        <v>-293616</v>
      </c>
      <c r="M7" s="22">
        <v>-7544826</v>
      </c>
      <c r="N7" s="22">
        <v>-334582</v>
      </c>
      <c r="O7" s="22">
        <v>1344958</v>
      </c>
      <c r="P7" s="22">
        <v>334582</v>
      </c>
      <c r="Q7" s="22">
        <v>0</v>
      </c>
      <c r="R7" s="22">
        <v>198340775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99991654</v>
      </c>
      <c r="F8" s="22">
        <v>0</v>
      </c>
      <c r="G8" s="22">
        <v>0</v>
      </c>
      <c r="H8" s="22">
        <v>0</v>
      </c>
      <c r="I8" s="22">
        <v>963067</v>
      </c>
      <c r="J8" s="22">
        <v>4473719</v>
      </c>
      <c r="K8" s="22">
        <v>5737961</v>
      </c>
      <c r="L8" s="22">
        <v>-364827</v>
      </c>
      <c r="M8" s="22">
        <v>-5700103</v>
      </c>
      <c r="N8" s="22">
        <v>-730045</v>
      </c>
      <c r="O8" s="22">
        <v>929290</v>
      </c>
      <c r="P8" s="22">
        <v>730045</v>
      </c>
      <c r="Q8" s="22">
        <v>-5631909</v>
      </c>
      <c r="R8" s="22">
        <v>100398852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204381795</v>
      </c>
      <c r="F9" s="22">
        <v>0</v>
      </c>
      <c r="G9" s="22">
        <v>0</v>
      </c>
      <c r="H9" s="22">
        <v>0</v>
      </c>
      <c r="I9" s="22">
        <v>8973347</v>
      </c>
      <c r="J9" s="22">
        <v>15730176</v>
      </c>
      <c r="K9" s="22">
        <v>8068011</v>
      </c>
      <c r="L9" s="22">
        <v>-265900</v>
      </c>
      <c r="M9" s="22">
        <v>-6370888</v>
      </c>
      <c r="N9" s="22">
        <v>0</v>
      </c>
      <c r="O9" s="22">
        <v>1432521</v>
      </c>
      <c r="P9" s="22">
        <v>0</v>
      </c>
      <c r="Q9" s="22">
        <v>0</v>
      </c>
      <c r="R9" s="22">
        <v>231949062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8858197000</v>
      </c>
      <c r="F10" s="22">
        <v>0</v>
      </c>
      <c r="G10" s="22">
        <v>0</v>
      </c>
      <c r="H10" s="22">
        <v>0</v>
      </c>
      <c r="I10" s="22">
        <v>454956000</v>
      </c>
      <c r="J10" s="22">
        <v>241637000</v>
      </c>
      <c r="K10" s="22">
        <v>343327000</v>
      </c>
      <c r="L10" s="22">
        <v>-20872000</v>
      </c>
      <c r="M10" s="22">
        <v>-491104000</v>
      </c>
      <c r="N10" s="22">
        <v>-318871000</v>
      </c>
      <c r="O10" s="22">
        <v>181372000</v>
      </c>
      <c r="P10" s="22">
        <v>318871000</v>
      </c>
      <c r="Q10" s="22">
        <v>30153000</v>
      </c>
      <c r="R10" s="22">
        <v>9597666000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338019228</v>
      </c>
      <c r="F11" s="22">
        <v>0</v>
      </c>
      <c r="G11" s="22">
        <v>0</v>
      </c>
      <c r="H11" s="22">
        <v>0</v>
      </c>
      <c r="I11" s="22">
        <v>10997839</v>
      </c>
      <c r="J11" s="22">
        <v>9105388</v>
      </c>
      <c r="K11" s="22">
        <v>39748321</v>
      </c>
      <c r="L11" s="22">
        <v>-1091418</v>
      </c>
      <c r="M11" s="22">
        <v>-11578142</v>
      </c>
      <c r="N11" s="22">
        <v>0</v>
      </c>
      <c r="O11" s="22">
        <v>-2407887</v>
      </c>
      <c r="P11" s="22">
        <v>0</v>
      </c>
      <c r="Q11" s="22">
        <v>0</v>
      </c>
      <c r="R11" s="22">
        <v>382793329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445331938</v>
      </c>
      <c r="F12" s="22">
        <v>0</v>
      </c>
      <c r="G12" s="22">
        <v>0</v>
      </c>
      <c r="H12" s="22">
        <v>0</v>
      </c>
      <c r="I12" s="22">
        <v>0</v>
      </c>
      <c r="J12" s="22">
        <v>27912372</v>
      </c>
      <c r="K12" s="22">
        <v>4137862</v>
      </c>
      <c r="L12" s="22">
        <v>-168847</v>
      </c>
      <c r="M12" s="22">
        <v>-22139800</v>
      </c>
      <c r="N12" s="22">
        <v>0</v>
      </c>
      <c r="O12" s="22">
        <v>7508920</v>
      </c>
      <c r="P12" s="22">
        <v>0</v>
      </c>
      <c r="Q12" s="22">
        <v>0</v>
      </c>
      <c r="R12" s="22">
        <v>462582445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116491693</v>
      </c>
      <c r="F13" s="22">
        <v>0</v>
      </c>
      <c r="G13" s="22">
        <v>0</v>
      </c>
      <c r="H13" s="22">
        <v>0</v>
      </c>
      <c r="I13" s="22">
        <v>0</v>
      </c>
      <c r="J13" s="22">
        <v>14605105</v>
      </c>
      <c r="K13" s="22">
        <v>8025303</v>
      </c>
      <c r="L13" s="22">
        <v>-99802</v>
      </c>
      <c r="M13" s="22">
        <v>-4925648</v>
      </c>
      <c r="N13" s="22">
        <v>0</v>
      </c>
      <c r="O13" s="22">
        <v>1888431</v>
      </c>
      <c r="P13" s="22">
        <v>0</v>
      </c>
      <c r="Q13" s="22">
        <v>0</v>
      </c>
      <c r="R13" s="22">
        <v>135985082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563809889</v>
      </c>
      <c r="F14" s="22">
        <v>0</v>
      </c>
      <c r="G14" s="22">
        <v>0</v>
      </c>
      <c r="H14" s="22">
        <v>0</v>
      </c>
      <c r="I14" s="22">
        <v>22813847</v>
      </c>
      <c r="J14" s="22">
        <v>10944967</v>
      </c>
      <c r="K14" s="22">
        <v>50140899</v>
      </c>
      <c r="L14" s="22">
        <v>-959112</v>
      </c>
      <c r="M14" s="22">
        <v>-18396647</v>
      </c>
      <c r="N14" s="22">
        <v>-3900000</v>
      </c>
      <c r="O14" s="22">
        <v>2621045</v>
      </c>
      <c r="P14" s="22">
        <v>3900000</v>
      </c>
      <c r="Q14" s="22">
        <v>-3900000</v>
      </c>
      <c r="R14" s="22">
        <v>627074888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1170775000</v>
      </c>
      <c r="F15" s="22">
        <v>0</v>
      </c>
      <c r="G15" s="22">
        <v>0</v>
      </c>
      <c r="H15" s="22">
        <v>0</v>
      </c>
      <c r="I15" s="22">
        <v>0</v>
      </c>
      <c r="J15" s="22">
        <v>105375000</v>
      </c>
      <c r="K15" s="22">
        <v>26639000</v>
      </c>
      <c r="L15" s="22">
        <v>-6216000</v>
      </c>
      <c r="M15" s="22">
        <v>-42475000</v>
      </c>
      <c r="N15" s="22">
        <v>-27923000</v>
      </c>
      <c r="O15" s="22">
        <v>8815000</v>
      </c>
      <c r="P15" s="22">
        <v>27923000</v>
      </c>
      <c r="Q15" s="22">
        <v>0</v>
      </c>
      <c r="R15" s="22">
        <v>1262913000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408864529</v>
      </c>
      <c r="F16" s="22">
        <v>0</v>
      </c>
      <c r="G16" s="22">
        <v>0</v>
      </c>
      <c r="H16" s="22">
        <v>0</v>
      </c>
      <c r="I16" s="22">
        <v>3801545</v>
      </c>
      <c r="J16" s="22">
        <v>24120986</v>
      </c>
      <c r="K16" s="22">
        <v>11312186</v>
      </c>
      <c r="L16" s="22">
        <v>-1231481</v>
      </c>
      <c r="M16" s="22">
        <v>-18788979</v>
      </c>
      <c r="N16" s="22">
        <v>-4350000</v>
      </c>
      <c r="O16" s="22">
        <v>1339117</v>
      </c>
      <c r="P16" s="22">
        <v>4350000</v>
      </c>
      <c r="Q16" s="22">
        <v>0</v>
      </c>
      <c r="R16" s="22">
        <v>429417903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923261000</v>
      </c>
      <c r="F17" s="22">
        <v>0</v>
      </c>
      <c r="G17" s="22">
        <v>0</v>
      </c>
      <c r="H17" s="22">
        <v>0</v>
      </c>
      <c r="I17" s="22">
        <v>0</v>
      </c>
      <c r="J17" s="22">
        <v>147044000</v>
      </c>
      <c r="K17" s="22">
        <v>371000</v>
      </c>
      <c r="L17" s="22">
        <v>-1477000</v>
      </c>
      <c r="M17" s="22">
        <v>-66530000</v>
      </c>
      <c r="N17" s="22">
        <v>0</v>
      </c>
      <c r="O17" s="22">
        <v>21014000</v>
      </c>
      <c r="P17" s="22">
        <v>0</v>
      </c>
      <c r="Q17" s="22">
        <v>-55388000</v>
      </c>
      <c r="R17" s="22">
        <v>968295000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1584312196</v>
      </c>
      <c r="F18" s="22">
        <v>0</v>
      </c>
      <c r="G18" s="22">
        <v>0</v>
      </c>
      <c r="H18" s="22">
        <v>0</v>
      </c>
      <c r="I18" s="22">
        <v>50680092</v>
      </c>
      <c r="J18" s="22">
        <v>51025621</v>
      </c>
      <c r="K18" s="22">
        <v>9389278</v>
      </c>
      <c r="L18" s="22">
        <v>-831907</v>
      </c>
      <c r="M18" s="22">
        <v>-58576639</v>
      </c>
      <c r="N18" s="22">
        <v>-30290000</v>
      </c>
      <c r="O18" s="22">
        <v>16590973</v>
      </c>
      <c r="P18" s="22">
        <v>30290000</v>
      </c>
      <c r="Q18" s="22">
        <v>-68</v>
      </c>
      <c r="R18" s="22">
        <v>1652589546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379275056</v>
      </c>
      <c r="F19" s="22">
        <v>0</v>
      </c>
      <c r="G19" s="22">
        <v>0</v>
      </c>
      <c r="H19" s="22">
        <v>0</v>
      </c>
      <c r="I19" s="22">
        <v>0</v>
      </c>
      <c r="J19" s="22">
        <v>23881609</v>
      </c>
      <c r="K19" s="22">
        <v>27333460</v>
      </c>
      <c r="L19" s="22">
        <v>-328455</v>
      </c>
      <c r="M19" s="22">
        <v>-12026320</v>
      </c>
      <c r="N19" s="22">
        <v>0</v>
      </c>
      <c r="O19" s="22">
        <v>1163752</v>
      </c>
      <c r="P19" s="22">
        <v>0</v>
      </c>
      <c r="Q19" s="22">
        <v>0</v>
      </c>
      <c r="R19" s="22">
        <v>419299102</v>
      </c>
    </row>
    <row r="20" spans="1:1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805093407</v>
      </c>
      <c r="F20" s="22">
        <v>0</v>
      </c>
      <c r="G20" s="22">
        <v>0</v>
      </c>
      <c r="H20" s="22">
        <v>0</v>
      </c>
      <c r="I20" s="22">
        <v>15675798</v>
      </c>
      <c r="J20" s="22">
        <v>15231724</v>
      </c>
      <c r="K20" s="22">
        <v>13025304</v>
      </c>
      <c r="L20" s="22">
        <v>-767646</v>
      </c>
      <c r="M20" s="22">
        <v>-21644363</v>
      </c>
      <c r="N20" s="22">
        <v>0</v>
      </c>
      <c r="O20" s="22">
        <v>3754743</v>
      </c>
      <c r="P20" s="22">
        <v>0</v>
      </c>
      <c r="Q20" s="22">
        <v>-177</v>
      </c>
      <c r="R20" s="22">
        <v>830368790</v>
      </c>
    </row>
    <row r="21" spans="1:1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102259823</v>
      </c>
      <c r="F21" s="22">
        <v>0</v>
      </c>
      <c r="G21" s="22">
        <v>0</v>
      </c>
      <c r="H21" s="22">
        <v>0</v>
      </c>
      <c r="I21" s="22">
        <v>0</v>
      </c>
      <c r="J21" s="22">
        <v>5191195</v>
      </c>
      <c r="K21" s="22">
        <v>0</v>
      </c>
      <c r="L21" s="22">
        <v>-236146</v>
      </c>
      <c r="M21" s="22">
        <v>-5109555</v>
      </c>
      <c r="N21" s="22">
        <v>0</v>
      </c>
      <c r="O21" s="22">
        <v>3281631</v>
      </c>
      <c r="P21" s="22">
        <v>0</v>
      </c>
      <c r="Q21" s="22">
        <v>0</v>
      </c>
      <c r="R21" s="22">
        <v>105386948</v>
      </c>
    </row>
    <row r="22" spans="1:18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93061918</v>
      </c>
      <c r="F22" s="22">
        <v>0</v>
      </c>
      <c r="G22" s="22">
        <v>0</v>
      </c>
      <c r="H22" s="22">
        <v>0</v>
      </c>
      <c r="I22" s="22">
        <v>0</v>
      </c>
      <c r="J22" s="22">
        <v>4253807</v>
      </c>
      <c r="K22" s="22">
        <v>313180</v>
      </c>
      <c r="L22" s="22">
        <v>-83348</v>
      </c>
      <c r="M22" s="22">
        <v>-3777035</v>
      </c>
      <c r="N22" s="22">
        <v>0</v>
      </c>
      <c r="O22" s="22">
        <v>454008</v>
      </c>
      <c r="P22" s="22">
        <v>0</v>
      </c>
      <c r="Q22" s="22">
        <v>0</v>
      </c>
      <c r="R22" s="22">
        <v>94222530</v>
      </c>
    </row>
    <row r="23" spans="1:18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53551096</v>
      </c>
      <c r="F23" s="22">
        <v>0</v>
      </c>
      <c r="G23" s="22">
        <v>0</v>
      </c>
      <c r="H23" s="22">
        <v>0</v>
      </c>
      <c r="I23" s="22">
        <v>0</v>
      </c>
      <c r="J23" s="22">
        <v>2050358</v>
      </c>
      <c r="K23" s="22">
        <v>0</v>
      </c>
      <c r="L23" s="22">
        <v>286</v>
      </c>
      <c r="M23" s="22">
        <v>-2150173</v>
      </c>
      <c r="N23" s="22">
        <v>0</v>
      </c>
      <c r="O23" s="22">
        <v>776215</v>
      </c>
      <c r="P23" s="22">
        <v>0</v>
      </c>
      <c r="Q23" s="22">
        <v>-41273</v>
      </c>
      <c r="R23" s="22">
        <v>54186509</v>
      </c>
    </row>
    <row r="24" spans="1:18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168320908</v>
      </c>
      <c r="F24" s="22">
        <v>0</v>
      </c>
      <c r="G24" s="22">
        <v>0</v>
      </c>
      <c r="H24" s="22">
        <v>0</v>
      </c>
      <c r="I24" s="22">
        <v>166205</v>
      </c>
      <c r="J24" s="22">
        <v>9105805</v>
      </c>
      <c r="K24" s="22">
        <v>718363</v>
      </c>
      <c r="L24" s="22">
        <v>-834783</v>
      </c>
      <c r="M24" s="22">
        <v>-8922961</v>
      </c>
      <c r="N24" s="22">
        <v>0</v>
      </c>
      <c r="O24" s="22">
        <v>1669369</v>
      </c>
      <c r="P24" s="22">
        <v>0</v>
      </c>
      <c r="Q24" s="22">
        <v>0</v>
      </c>
      <c r="R24" s="22">
        <v>170222906</v>
      </c>
    </row>
    <row r="25" spans="1:18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1507003182</v>
      </c>
      <c r="F25" s="22">
        <v>0</v>
      </c>
      <c r="G25" s="22">
        <v>0</v>
      </c>
      <c r="H25" s="22">
        <v>0</v>
      </c>
      <c r="I25" s="22">
        <v>29128254</v>
      </c>
      <c r="J25" s="22">
        <v>55134768</v>
      </c>
      <c r="K25" s="22">
        <v>60324828</v>
      </c>
      <c r="L25" s="22">
        <v>-723720</v>
      </c>
      <c r="M25" s="22">
        <v>-51152999</v>
      </c>
      <c r="N25" s="22">
        <v>-4600000</v>
      </c>
      <c r="O25" s="22">
        <v>11878097</v>
      </c>
      <c r="P25" s="22">
        <v>4600000</v>
      </c>
      <c r="Q25" s="22">
        <v>0</v>
      </c>
      <c r="R25" s="22">
        <v>1611592410</v>
      </c>
    </row>
    <row r="26" spans="1:18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3284331561</v>
      </c>
      <c r="F26" s="22">
        <v>0</v>
      </c>
      <c r="G26" s="22">
        <v>0</v>
      </c>
      <c r="H26" s="22">
        <v>0</v>
      </c>
      <c r="I26" s="22">
        <v>338488065</v>
      </c>
      <c r="J26" s="22">
        <v>35087423</v>
      </c>
      <c r="K26" s="22">
        <v>44431178</v>
      </c>
      <c r="L26" s="22">
        <v>-9829722</v>
      </c>
      <c r="M26" s="22">
        <v>-88348612</v>
      </c>
      <c r="N26" s="22">
        <v>-8452491</v>
      </c>
      <c r="O26" s="22">
        <v>19264056</v>
      </c>
      <c r="P26" s="22">
        <v>8452491</v>
      </c>
      <c r="Q26" s="22">
        <v>0</v>
      </c>
      <c r="R26" s="22">
        <v>3623423949</v>
      </c>
    </row>
    <row r="27" spans="1:18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9002857</v>
      </c>
      <c r="F27" s="22">
        <v>0</v>
      </c>
      <c r="G27" s="22">
        <v>0</v>
      </c>
      <c r="H27" s="22">
        <v>0</v>
      </c>
      <c r="I27" s="22">
        <v>0</v>
      </c>
      <c r="J27" s="22">
        <v>121665</v>
      </c>
      <c r="K27" s="22">
        <v>15000</v>
      </c>
      <c r="L27" s="22">
        <v>0</v>
      </c>
      <c r="M27" s="22">
        <v>-266250</v>
      </c>
      <c r="N27" s="22">
        <v>0</v>
      </c>
      <c r="O27" s="22">
        <v>0</v>
      </c>
      <c r="P27" s="22">
        <v>0</v>
      </c>
      <c r="Q27" s="22">
        <v>0</v>
      </c>
      <c r="R27" s="22">
        <v>8873272</v>
      </c>
    </row>
    <row r="28" spans="1:18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85204881</v>
      </c>
      <c r="F28" s="22">
        <v>0</v>
      </c>
      <c r="G28" s="22">
        <v>0</v>
      </c>
      <c r="H28" s="22">
        <v>0</v>
      </c>
      <c r="I28" s="22">
        <v>0</v>
      </c>
      <c r="J28" s="22">
        <v>4630955</v>
      </c>
      <c r="K28" s="22">
        <v>0</v>
      </c>
      <c r="L28" s="22">
        <v>-440406</v>
      </c>
      <c r="M28" s="22">
        <v>-6305920</v>
      </c>
      <c r="N28" s="22">
        <v>0</v>
      </c>
      <c r="O28" s="22">
        <v>0</v>
      </c>
      <c r="P28" s="22">
        <v>0</v>
      </c>
      <c r="Q28" s="22">
        <v>0</v>
      </c>
      <c r="R28" s="22">
        <v>83089510</v>
      </c>
    </row>
    <row r="29" spans="1:18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44853576</v>
      </c>
      <c r="F29" s="22">
        <v>0</v>
      </c>
      <c r="G29" s="22">
        <v>0</v>
      </c>
      <c r="H29" s="22">
        <v>0</v>
      </c>
      <c r="I29" s="22">
        <v>1764568</v>
      </c>
      <c r="J29" s="22">
        <v>6363333</v>
      </c>
      <c r="K29" s="22">
        <v>32416</v>
      </c>
      <c r="L29" s="22">
        <v>-332270</v>
      </c>
      <c r="M29" s="22">
        <v>-2795737</v>
      </c>
      <c r="N29" s="22">
        <v>0</v>
      </c>
      <c r="O29" s="22">
        <v>0</v>
      </c>
      <c r="P29" s="22">
        <v>0</v>
      </c>
      <c r="Q29" s="22">
        <v>0</v>
      </c>
      <c r="R29" s="22">
        <v>49885886</v>
      </c>
    </row>
    <row r="30" spans="1:18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40348793</v>
      </c>
      <c r="F30" s="22">
        <v>0</v>
      </c>
      <c r="G30" s="22">
        <v>0</v>
      </c>
      <c r="H30" s="22">
        <v>0</v>
      </c>
      <c r="I30" s="22">
        <v>2247930</v>
      </c>
      <c r="J30" s="22">
        <v>2761069</v>
      </c>
      <c r="K30" s="22">
        <v>0</v>
      </c>
      <c r="L30" s="22">
        <v>-557568</v>
      </c>
      <c r="M30" s="22">
        <v>-2713962</v>
      </c>
      <c r="N30" s="22">
        <v>0</v>
      </c>
      <c r="O30" s="22">
        <v>0</v>
      </c>
      <c r="P30" s="22">
        <v>0</v>
      </c>
      <c r="Q30" s="22">
        <v>0</v>
      </c>
      <c r="R30" s="22">
        <v>42086262</v>
      </c>
    </row>
    <row r="31" spans="1:18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272234002</v>
      </c>
      <c r="F31" s="22">
        <v>0</v>
      </c>
      <c r="G31" s="22">
        <v>0</v>
      </c>
      <c r="H31" s="22">
        <v>0</v>
      </c>
      <c r="I31" s="22">
        <v>5657835</v>
      </c>
      <c r="J31" s="22">
        <v>4738711</v>
      </c>
      <c r="K31" s="22">
        <v>0</v>
      </c>
      <c r="L31" s="22">
        <v>-953105</v>
      </c>
      <c r="M31" s="22">
        <v>-7559645</v>
      </c>
      <c r="N31" s="22">
        <v>0</v>
      </c>
      <c r="O31" s="22">
        <v>675333</v>
      </c>
      <c r="P31" s="22">
        <v>0</v>
      </c>
      <c r="Q31" s="22">
        <v>0</v>
      </c>
      <c r="R31" s="22">
        <v>274793131</v>
      </c>
    </row>
    <row r="32" spans="1:18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71037917</v>
      </c>
      <c r="F32" s="22">
        <v>0</v>
      </c>
      <c r="G32" s="22">
        <v>0</v>
      </c>
      <c r="H32" s="22">
        <v>0</v>
      </c>
      <c r="I32" s="22">
        <v>813867</v>
      </c>
      <c r="J32" s="22">
        <v>1314434</v>
      </c>
      <c r="K32" s="22">
        <v>605974</v>
      </c>
      <c r="L32" s="22">
        <v>0</v>
      </c>
      <c r="M32" s="22">
        <v>-1849833</v>
      </c>
      <c r="N32" s="22">
        <v>0</v>
      </c>
      <c r="O32" s="22">
        <v>612987</v>
      </c>
      <c r="P32" s="22">
        <v>0</v>
      </c>
      <c r="Q32" s="22">
        <v>0</v>
      </c>
      <c r="R32" s="22">
        <v>72535346</v>
      </c>
    </row>
    <row r="33" spans="1:18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39565983</v>
      </c>
      <c r="F33" s="22">
        <v>0</v>
      </c>
      <c r="G33" s="22">
        <v>0</v>
      </c>
      <c r="H33" s="22">
        <v>0</v>
      </c>
      <c r="I33" s="22">
        <v>1346531</v>
      </c>
      <c r="J33" s="22">
        <v>1206323</v>
      </c>
      <c r="K33" s="22">
        <v>7000</v>
      </c>
      <c r="L33" s="22">
        <v>-193682</v>
      </c>
      <c r="M33" s="22">
        <v>-2621667</v>
      </c>
      <c r="N33" s="22">
        <v>0</v>
      </c>
      <c r="O33" s="22">
        <v>0</v>
      </c>
      <c r="P33" s="22">
        <v>0</v>
      </c>
      <c r="Q33" s="22">
        <v>0</v>
      </c>
      <c r="R33" s="22">
        <v>39310488</v>
      </c>
    </row>
    <row r="34" spans="1:18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197146566</v>
      </c>
      <c r="F34" s="22">
        <v>0</v>
      </c>
      <c r="G34" s="22">
        <v>0</v>
      </c>
      <c r="H34" s="22">
        <v>0</v>
      </c>
      <c r="I34" s="22">
        <v>6251958</v>
      </c>
      <c r="J34" s="22">
        <v>30322075</v>
      </c>
      <c r="K34" s="22">
        <v>2017812</v>
      </c>
      <c r="L34" s="22">
        <v>-1613989</v>
      </c>
      <c r="M34" s="22">
        <v>-13816954</v>
      </c>
      <c r="N34" s="22">
        <v>0</v>
      </c>
      <c r="O34" s="22">
        <v>196710</v>
      </c>
      <c r="P34" s="22">
        <v>0</v>
      </c>
      <c r="Q34" s="22">
        <v>0</v>
      </c>
      <c r="R34" s="22">
        <v>220504178</v>
      </c>
    </row>
    <row r="35" spans="1:18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168034870</v>
      </c>
      <c r="F35" s="22">
        <v>0</v>
      </c>
      <c r="G35" s="22">
        <v>0</v>
      </c>
      <c r="H35" s="22">
        <v>0</v>
      </c>
      <c r="I35" s="22">
        <v>6212106</v>
      </c>
      <c r="J35" s="22">
        <v>4281319</v>
      </c>
      <c r="K35" s="22">
        <v>0</v>
      </c>
      <c r="L35" s="22">
        <v>-960032</v>
      </c>
      <c r="M35" s="22">
        <v>-6811133</v>
      </c>
      <c r="N35" s="22">
        <v>0</v>
      </c>
      <c r="O35" s="22">
        <v>347852</v>
      </c>
      <c r="P35" s="22">
        <v>0</v>
      </c>
      <c r="Q35" s="22">
        <v>0</v>
      </c>
      <c r="R35" s="22">
        <v>171104982</v>
      </c>
    </row>
    <row r="36" spans="1:18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53436641</v>
      </c>
      <c r="F36" s="22">
        <v>0</v>
      </c>
      <c r="G36" s="22">
        <v>0</v>
      </c>
      <c r="H36" s="22">
        <v>0</v>
      </c>
      <c r="I36" s="22">
        <v>867864</v>
      </c>
      <c r="J36" s="22">
        <v>6375148</v>
      </c>
      <c r="K36" s="22">
        <v>576408</v>
      </c>
      <c r="L36" s="22">
        <v>-176918</v>
      </c>
      <c r="M36" s="22">
        <v>-4597978</v>
      </c>
      <c r="N36" s="22">
        <v>0</v>
      </c>
      <c r="O36" s="22">
        <v>720645</v>
      </c>
      <c r="P36" s="22">
        <v>0</v>
      </c>
      <c r="Q36" s="22">
        <v>0</v>
      </c>
      <c r="R36" s="22">
        <v>57201810</v>
      </c>
    </row>
    <row r="37" spans="1:18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35603445</v>
      </c>
      <c r="F37" s="22">
        <v>0</v>
      </c>
      <c r="G37" s="22">
        <v>0</v>
      </c>
      <c r="H37" s="22">
        <v>0</v>
      </c>
      <c r="I37" s="22">
        <v>0</v>
      </c>
      <c r="J37" s="22">
        <v>2269171</v>
      </c>
      <c r="K37" s="22">
        <v>0</v>
      </c>
      <c r="L37" s="22">
        <v>-644704</v>
      </c>
      <c r="M37" s="22">
        <v>-2395602</v>
      </c>
      <c r="N37" s="22">
        <v>0</v>
      </c>
      <c r="O37" s="22">
        <v>0</v>
      </c>
      <c r="P37" s="22">
        <v>0</v>
      </c>
      <c r="Q37" s="22">
        <v>0</v>
      </c>
      <c r="R37" s="22">
        <v>34832310</v>
      </c>
    </row>
    <row r="38" spans="1:18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70116033</v>
      </c>
      <c r="F38" s="22">
        <v>0</v>
      </c>
      <c r="G38" s="22">
        <v>0</v>
      </c>
      <c r="H38" s="22">
        <v>0</v>
      </c>
      <c r="I38" s="22">
        <v>1902945</v>
      </c>
      <c r="J38" s="22">
        <v>0</v>
      </c>
      <c r="K38" s="22">
        <v>0</v>
      </c>
      <c r="L38" s="22">
        <v>-139135</v>
      </c>
      <c r="M38" s="22">
        <v>-3236579</v>
      </c>
      <c r="N38" s="22">
        <v>0</v>
      </c>
      <c r="O38" s="22">
        <v>0</v>
      </c>
      <c r="P38" s="22">
        <v>0</v>
      </c>
      <c r="Q38" s="22">
        <v>0</v>
      </c>
      <c r="R38" s="22">
        <v>68643264</v>
      </c>
    </row>
    <row r="39" spans="1:18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355905157</v>
      </c>
      <c r="F39" s="22">
        <v>0</v>
      </c>
      <c r="G39" s="22">
        <v>0</v>
      </c>
      <c r="H39" s="22">
        <v>0</v>
      </c>
      <c r="I39" s="22">
        <v>8298965</v>
      </c>
      <c r="J39" s="22">
        <v>11315815</v>
      </c>
      <c r="K39" s="22">
        <v>1787018</v>
      </c>
      <c r="L39" s="22">
        <v>-1318426</v>
      </c>
      <c r="M39" s="22">
        <v>-18764352</v>
      </c>
      <c r="N39" s="22">
        <v>0</v>
      </c>
      <c r="O39" s="22">
        <v>0</v>
      </c>
      <c r="P39" s="22">
        <v>0</v>
      </c>
      <c r="Q39" s="22">
        <v>0</v>
      </c>
      <c r="R39" s="22">
        <v>357224177</v>
      </c>
    </row>
    <row r="40" spans="1:18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132031210</v>
      </c>
      <c r="F40" s="22">
        <v>0</v>
      </c>
      <c r="G40" s="22">
        <v>0</v>
      </c>
      <c r="H40" s="22">
        <v>0</v>
      </c>
      <c r="I40" s="22">
        <v>5546786</v>
      </c>
      <c r="J40" s="22">
        <v>7532938</v>
      </c>
      <c r="K40" s="22">
        <v>0</v>
      </c>
      <c r="L40" s="22">
        <v>-1727343</v>
      </c>
      <c r="M40" s="22">
        <v>-5288181</v>
      </c>
      <c r="N40" s="22">
        <v>0</v>
      </c>
      <c r="O40" s="22">
        <v>653098</v>
      </c>
      <c r="P40" s="22">
        <v>0</v>
      </c>
      <c r="Q40" s="22">
        <v>0</v>
      </c>
      <c r="R40" s="22">
        <v>138748508</v>
      </c>
    </row>
    <row r="41" spans="1:18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17774128</v>
      </c>
      <c r="F41" s="22">
        <v>0</v>
      </c>
      <c r="G41" s="22">
        <v>0</v>
      </c>
      <c r="H41" s="22">
        <v>0</v>
      </c>
      <c r="I41" s="22">
        <v>924146</v>
      </c>
      <c r="J41" s="22">
        <v>1301548</v>
      </c>
      <c r="K41" s="22">
        <v>0</v>
      </c>
      <c r="L41" s="22">
        <v>-192060</v>
      </c>
      <c r="M41" s="22">
        <v>-1000810</v>
      </c>
      <c r="N41" s="22">
        <v>0</v>
      </c>
      <c r="O41" s="22">
        <v>0</v>
      </c>
      <c r="P41" s="22">
        <v>0</v>
      </c>
      <c r="Q41" s="22">
        <v>0</v>
      </c>
      <c r="R41" s="22">
        <v>18806952</v>
      </c>
    </row>
    <row r="42" spans="1:18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75275425</v>
      </c>
      <c r="F42" s="22">
        <v>0</v>
      </c>
      <c r="G42" s="22">
        <v>0</v>
      </c>
      <c r="H42" s="22">
        <v>0</v>
      </c>
      <c r="I42" s="22">
        <v>666393</v>
      </c>
      <c r="J42" s="22">
        <v>2598013</v>
      </c>
      <c r="K42" s="22">
        <v>0</v>
      </c>
      <c r="L42" s="22">
        <v>-798209</v>
      </c>
      <c r="M42" s="22">
        <v>-3939597</v>
      </c>
      <c r="N42" s="22">
        <v>0</v>
      </c>
      <c r="O42" s="22">
        <v>18619</v>
      </c>
      <c r="P42" s="22">
        <v>0</v>
      </c>
      <c r="Q42" s="22">
        <v>0</v>
      </c>
      <c r="R42" s="22">
        <v>73820644</v>
      </c>
    </row>
    <row r="43" spans="1:18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207535722</v>
      </c>
      <c r="F43" s="22">
        <v>0</v>
      </c>
      <c r="G43" s="22">
        <v>0</v>
      </c>
      <c r="H43" s="22">
        <v>0</v>
      </c>
      <c r="I43" s="22">
        <v>0</v>
      </c>
      <c r="J43" s="22">
        <v>12850106</v>
      </c>
      <c r="K43" s="22">
        <v>2302530</v>
      </c>
      <c r="L43" s="22">
        <v>-2703670</v>
      </c>
      <c r="M43" s="22">
        <v>-13971563</v>
      </c>
      <c r="N43" s="22">
        <v>0</v>
      </c>
      <c r="O43" s="22">
        <v>3905280</v>
      </c>
      <c r="P43" s="22">
        <v>0</v>
      </c>
      <c r="Q43" s="22">
        <v>0</v>
      </c>
      <c r="R43" s="22">
        <v>209918405</v>
      </c>
    </row>
    <row r="44" spans="1:18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69860553</v>
      </c>
      <c r="F44" s="22">
        <v>0</v>
      </c>
      <c r="G44" s="22">
        <v>0</v>
      </c>
      <c r="H44" s="22">
        <v>0</v>
      </c>
      <c r="I44" s="22">
        <v>0</v>
      </c>
      <c r="J44" s="22">
        <v>3154288</v>
      </c>
      <c r="K44" s="22">
        <v>0</v>
      </c>
      <c r="L44" s="22">
        <v>-80522</v>
      </c>
      <c r="M44" s="22">
        <v>-2000558</v>
      </c>
      <c r="N44" s="22">
        <v>0</v>
      </c>
      <c r="O44" s="22">
        <v>10847</v>
      </c>
      <c r="P44" s="22">
        <v>0</v>
      </c>
      <c r="Q44" s="22">
        <v>0</v>
      </c>
      <c r="R44" s="22">
        <v>70944608</v>
      </c>
    </row>
    <row r="45" spans="1:18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332808640</v>
      </c>
      <c r="F45" s="22">
        <v>0</v>
      </c>
      <c r="G45" s="22">
        <v>0</v>
      </c>
      <c r="H45" s="22">
        <v>0</v>
      </c>
      <c r="I45" s="22">
        <v>31114751</v>
      </c>
      <c r="J45" s="22">
        <v>8821680</v>
      </c>
      <c r="K45" s="22">
        <v>10270188</v>
      </c>
      <c r="L45" s="22">
        <v>-904685</v>
      </c>
      <c r="M45" s="22">
        <v>-19749445</v>
      </c>
      <c r="N45" s="22">
        <v>0</v>
      </c>
      <c r="O45" s="22">
        <v>3222293</v>
      </c>
      <c r="P45" s="22">
        <v>0</v>
      </c>
      <c r="Q45" s="22">
        <v>0</v>
      </c>
      <c r="R45" s="22">
        <v>365583422</v>
      </c>
    </row>
    <row r="46" spans="1:18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210295972</v>
      </c>
      <c r="F46" s="22">
        <v>0</v>
      </c>
      <c r="G46" s="22">
        <v>0</v>
      </c>
      <c r="H46" s="22">
        <v>0</v>
      </c>
      <c r="I46" s="22">
        <v>0</v>
      </c>
      <c r="J46" s="22">
        <v>29184958</v>
      </c>
      <c r="K46" s="22">
        <v>0</v>
      </c>
      <c r="L46" s="22">
        <v>-1164842</v>
      </c>
      <c r="M46" s="22">
        <v>-18143892</v>
      </c>
      <c r="N46" s="22">
        <v>0</v>
      </c>
      <c r="O46" s="22">
        <v>29570</v>
      </c>
      <c r="P46" s="22">
        <v>0</v>
      </c>
      <c r="Q46" s="22">
        <v>-29570</v>
      </c>
      <c r="R46" s="22">
        <v>220172196</v>
      </c>
    </row>
    <row r="47" spans="1:18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100141677</v>
      </c>
      <c r="F47" s="22">
        <v>0</v>
      </c>
      <c r="G47" s="22">
        <v>0</v>
      </c>
      <c r="H47" s="22">
        <v>0</v>
      </c>
      <c r="I47" s="22">
        <v>0</v>
      </c>
      <c r="J47" s="22">
        <v>12384630</v>
      </c>
      <c r="K47" s="22">
        <v>0</v>
      </c>
      <c r="L47" s="22">
        <v>-1019488</v>
      </c>
      <c r="M47" s="22">
        <v>-4752422</v>
      </c>
      <c r="N47" s="22">
        <v>0</v>
      </c>
      <c r="O47" s="22">
        <v>1857326</v>
      </c>
      <c r="P47" s="22">
        <v>0</v>
      </c>
      <c r="Q47" s="22">
        <v>0</v>
      </c>
      <c r="R47" s="22">
        <v>108611723</v>
      </c>
    </row>
    <row r="48" spans="1:18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291649497</v>
      </c>
      <c r="F48" s="22">
        <v>0</v>
      </c>
      <c r="G48" s="22">
        <v>0</v>
      </c>
      <c r="H48" s="22">
        <v>0</v>
      </c>
      <c r="I48" s="22">
        <v>0</v>
      </c>
      <c r="J48" s="22">
        <v>13441651</v>
      </c>
      <c r="K48" s="22">
        <v>0</v>
      </c>
      <c r="L48" s="22">
        <v>-445475</v>
      </c>
      <c r="M48" s="22">
        <v>-11600138</v>
      </c>
      <c r="N48" s="22">
        <v>0</v>
      </c>
      <c r="O48" s="22">
        <v>6110612</v>
      </c>
      <c r="P48" s="22">
        <v>0</v>
      </c>
      <c r="Q48" s="22">
        <v>0</v>
      </c>
      <c r="R48" s="22">
        <v>299156147</v>
      </c>
    </row>
    <row r="49" spans="1:18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46507093</v>
      </c>
      <c r="F49" s="22">
        <v>0</v>
      </c>
      <c r="G49" s="22">
        <v>0</v>
      </c>
      <c r="H49" s="22">
        <v>0</v>
      </c>
      <c r="I49" s="22">
        <v>0</v>
      </c>
      <c r="J49" s="22">
        <v>4057652</v>
      </c>
      <c r="K49" s="22">
        <v>146100</v>
      </c>
      <c r="L49" s="22">
        <v>-159988</v>
      </c>
      <c r="M49" s="22">
        <v>-5063703</v>
      </c>
      <c r="N49" s="22">
        <v>0</v>
      </c>
      <c r="O49" s="22">
        <v>458186</v>
      </c>
      <c r="P49" s="22">
        <v>0</v>
      </c>
      <c r="Q49" s="22">
        <v>0</v>
      </c>
      <c r="R49" s="22">
        <v>45945340</v>
      </c>
    </row>
    <row r="50" spans="1:18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322083540</v>
      </c>
      <c r="F50" s="22">
        <v>0</v>
      </c>
      <c r="G50" s="22">
        <v>0</v>
      </c>
      <c r="H50" s="22">
        <v>0</v>
      </c>
      <c r="I50" s="22">
        <v>0</v>
      </c>
      <c r="J50" s="22">
        <v>16756991</v>
      </c>
      <c r="K50" s="22">
        <v>2944568</v>
      </c>
      <c r="L50" s="22">
        <v>-256580</v>
      </c>
      <c r="M50" s="22">
        <v>-22043770</v>
      </c>
      <c r="N50" s="22">
        <v>0</v>
      </c>
      <c r="O50" s="22">
        <v>0</v>
      </c>
      <c r="P50" s="22">
        <v>0</v>
      </c>
      <c r="Q50" s="22">
        <v>0</v>
      </c>
      <c r="R50" s="22">
        <v>319484749</v>
      </c>
    </row>
    <row r="51" spans="1:18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39369873</v>
      </c>
      <c r="F51" s="22">
        <v>0</v>
      </c>
      <c r="G51" s="22">
        <v>0</v>
      </c>
      <c r="H51" s="22">
        <v>0</v>
      </c>
      <c r="I51" s="22">
        <v>0</v>
      </c>
      <c r="J51" s="22">
        <v>7314396</v>
      </c>
      <c r="K51" s="22">
        <v>9554</v>
      </c>
      <c r="L51" s="22">
        <v>-620108</v>
      </c>
      <c r="M51" s="22">
        <v>-2365734</v>
      </c>
      <c r="N51" s="22">
        <v>0</v>
      </c>
      <c r="O51" s="22">
        <v>0</v>
      </c>
      <c r="P51" s="22">
        <v>0</v>
      </c>
      <c r="Q51" s="22">
        <v>0</v>
      </c>
      <c r="R51" s="22">
        <v>43707981</v>
      </c>
    </row>
    <row r="52" spans="1:18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230696758</v>
      </c>
      <c r="F52" s="22">
        <v>0</v>
      </c>
      <c r="G52" s="22">
        <v>0</v>
      </c>
      <c r="H52" s="22">
        <v>0</v>
      </c>
      <c r="I52" s="22">
        <v>1437880</v>
      </c>
      <c r="J52" s="22">
        <v>25790892</v>
      </c>
      <c r="K52" s="22">
        <v>12289885</v>
      </c>
      <c r="L52" s="22">
        <v>-140493</v>
      </c>
      <c r="M52" s="22">
        <v>-13046262</v>
      </c>
      <c r="N52" s="22">
        <v>19200000</v>
      </c>
      <c r="O52" s="22">
        <v>881878</v>
      </c>
      <c r="P52" s="22">
        <v>-19200000</v>
      </c>
      <c r="Q52" s="22">
        <v>-671508</v>
      </c>
      <c r="R52" s="22">
        <v>257239030</v>
      </c>
    </row>
    <row r="53" spans="1:18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97117485</v>
      </c>
      <c r="F53" s="22">
        <v>0</v>
      </c>
      <c r="G53" s="22">
        <v>0</v>
      </c>
      <c r="H53" s="22">
        <v>0</v>
      </c>
      <c r="I53" s="22">
        <v>5110858</v>
      </c>
      <c r="J53" s="22">
        <v>5098253</v>
      </c>
      <c r="K53" s="22">
        <v>0</v>
      </c>
      <c r="L53" s="22">
        <v>-11488</v>
      </c>
      <c r="M53" s="22">
        <v>-6577952</v>
      </c>
      <c r="N53" s="22">
        <v>0</v>
      </c>
      <c r="O53" s="22">
        <v>74532</v>
      </c>
      <c r="P53" s="22">
        <v>0</v>
      </c>
      <c r="Q53" s="22">
        <v>0</v>
      </c>
      <c r="R53" s="22">
        <v>100811688</v>
      </c>
    </row>
    <row r="54" spans="1:18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113224917</v>
      </c>
      <c r="F54" s="22">
        <v>0</v>
      </c>
      <c r="G54" s="22">
        <v>0</v>
      </c>
      <c r="H54" s="22">
        <v>0</v>
      </c>
      <c r="I54" s="22">
        <v>1813242</v>
      </c>
      <c r="J54" s="22">
        <v>5908531</v>
      </c>
      <c r="K54" s="22">
        <v>0</v>
      </c>
      <c r="L54" s="22">
        <v>-819129</v>
      </c>
      <c r="M54" s="22">
        <v>-7077279</v>
      </c>
      <c r="N54" s="22">
        <v>0</v>
      </c>
      <c r="O54" s="22">
        <v>680563</v>
      </c>
      <c r="P54" s="22">
        <v>0</v>
      </c>
      <c r="Q54" s="22">
        <v>-190000</v>
      </c>
      <c r="R54" s="22">
        <v>113540845</v>
      </c>
    </row>
    <row r="55" spans="1:18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18245437</v>
      </c>
      <c r="F55" s="22">
        <v>0</v>
      </c>
      <c r="G55" s="22">
        <v>0</v>
      </c>
      <c r="H55" s="22">
        <v>0</v>
      </c>
      <c r="I55" s="22">
        <v>1252566</v>
      </c>
      <c r="J55" s="22">
        <v>3593117</v>
      </c>
      <c r="K55" s="22">
        <v>1602610</v>
      </c>
      <c r="L55" s="22">
        <v>-678509</v>
      </c>
      <c r="M55" s="22">
        <v>-1346865</v>
      </c>
      <c r="N55" s="22">
        <v>0</v>
      </c>
      <c r="O55" s="22">
        <v>0</v>
      </c>
      <c r="P55" s="22">
        <v>0</v>
      </c>
      <c r="Q55" s="22">
        <v>-488534</v>
      </c>
      <c r="R55" s="22">
        <v>22179822</v>
      </c>
    </row>
    <row r="56" spans="1:18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145571535</v>
      </c>
      <c r="F56" s="22">
        <v>0</v>
      </c>
      <c r="G56" s="22">
        <v>0</v>
      </c>
      <c r="H56" s="22">
        <v>0</v>
      </c>
      <c r="I56" s="22">
        <v>7877250</v>
      </c>
      <c r="J56" s="22">
        <v>8324059</v>
      </c>
      <c r="K56" s="22">
        <v>0</v>
      </c>
      <c r="L56" s="22">
        <v>-654184</v>
      </c>
      <c r="M56" s="22">
        <v>-13017480</v>
      </c>
      <c r="N56" s="22">
        <v>-1654211</v>
      </c>
      <c r="O56" s="22">
        <v>0</v>
      </c>
      <c r="P56" s="22">
        <v>1654211</v>
      </c>
      <c r="Q56" s="22">
        <v>0</v>
      </c>
      <c r="R56" s="22">
        <v>148101180</v>
      </c>
    </row>
    <row r="57" spans="1:18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182094799</v>
      </c>
      <c r="F57" s="22">
        <v>0</v>
      </c>
      <c r="G57" s="22">
        <v>0</v>
      </c>
      <c r="H57" s="22">
        <v>0</v>
      </c>
      <c r="I57" s="22">
        <v>0</v>
      </c>
      <c r="J57" s="22">
        <v>12383431</v>
      </c>
      <c r="K57" s="22">
        <v>13407</v>
      </c>
      <c r="L57" s="22">
        <v>-498716</v>
      </c>
      <c r="M57" s="22">
        <v>-5744761</v>
      </c>
      <c r="N57" s="22">
        <v>-6000000</v>
      </c>
      <c r="O57" s="22">
        <v>3777393</v>
      </c>
      <c r="P57" s="22">
        <v>6000000</v>
      </c>
      <c r="Q57" s="22">
        <v>0</v>
      </c>
      <c r="R57" s="22">
        <v>192025553</v>
      </c>
    </row>
    <row r="58" spans="1:18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49692960</v>
      </c>
      <c r="F58" s="22">
        <v>0</v>
      </c>
      <c r="G58" s="22">
        <v>0</v>
      </c>
      <c r="H58" s="22">
        <v>0</v>
      </c>
      <c r="I58" s="22">
        <v>1074215</v>
      </c>
      <c r="J58" s="22">
        <v>5811116</v>
      </c>
      <c r="K58" s="22">
        <v>0</v>
      </c>
      <c r="L58" s="22">
        <v>0</v>
      </c>
      <c r="M58" s="22">
        <v>-2841844</v>
      </c>
      <c r="N58" s="22">
        <v>0</v>
      </c>
      <c r="O58" s="22">
        <v>559456</v>
      </c>
      <c r="P58" s="22">
        <v>0</v>
      </c>
      <c r="Q58" s="22">
        <v>0</v>
      </c>
      <c r="R58" s="22">
        <v>54295903</v>
      </c>
    </row>
    <row r="59" spans="1:18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109597677</v>
      </c>
      <c r="F59" s="22">
        <v>0</v>
      </c>
      <c r="G59" s="22">
        <v>0</v>
      </c>
      <c r="H59" s="22">
        <v>0</v>
      </c>
      <c r="I59" s="22">
        <v>10743031</v>
      </c>
      <c r="J59" s="22">
        <v>6579899</v>
      </c>
      <c r="K59" s="22">
        <v>0</v>
      </c>
      <c r="L59" s="22">
        <v>-811653</v>
      </c>
      <c r="M59" s="22">
        <v>-7069965</v>
      </c>
      <c r="N59" s="22">
        <v>0</v>
      </c>
      <c r="O59" s="22">
        <v>909309</v>
      </c>
      <c r="P59" s="22">
        <v>0</v>
      </c>
      <c r="Q59" s="22">
        <v>0</v>
      </c>
      <c r="R59" s="22">
        <v>119948298</v>
      </c>
    </row>
    <row r="60" spans="1:18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300419115</v>
      </c>
      <c r="F60" s="22">
        <v>0</v>
      </c>
      <c r="G60" s="22">
        <v>0</v>
      </c>
      <c r="H60" s="22">
        <v>0</v>
      </c>
      <c r="I60" s="22">
        <v>0</v>
      </c>
      <c r="J60" s="22">
        <v>8745574</v>
      </c>
      <c r="K60" s="22">
        <v>0</v>
      </c>
      <c r="L60" s="22">
        <v>-1686663</v>
      </c>
      <c r="M60" s="22">
        <v>-13856508</v>
      </c>
      <c r="N60" s="22">
        <v>0</v>
      </c>
      <c r="O60" s="22">
        <v>496052</v>
      </c>
      <c r="P60" s="22">
        <v>0</v>
      </c>
      <c r="Q60" s="22">
        <v>0</v>
      </c>
      <c r="R60" s="22">
        <v>294117570</v>
      </c>
    </row>
    <row r="61" spans="1:18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47237517</v>
      </c>
      <c r="F61" s="22">
        <v>0</v>
      </c>
      <c r="G61" s="22">
        <v>0</v>
      </c>
      <c r="H61" s="22">
        <v>0</v>
      </c>
      <c r="I61" s="22">
        <v>0</v>
      </c>
      <c r="J61" s="22">
        <v>2649400</v>
      </c>
      <c r="K61" s="22">
        <v>0</v>
      </c>
      <c r="L61" s="22">
        <v>-313226</v>
      </c>
      <c r="M61" s="22">
        <v>-1776697</v>
      </c>
      <c r="N61" s="22">
        <v>0</v>
      </c>
      <c r="O61" s="22">
        <v>0</v>
      </c>
      <c r="P61" s="22">
        <v>0</v>
      </c>
      <c r="Q61" s="22">
        <v>0</v>
      </c>
      <c r="R61" s="22">
        <v>47796994</v>
      </c>
    </row>
    <row r="62" spans="1:18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371631317</v>
      </c>
      <c r="F62" s="22">
        <v>0</v>
      </c>
      <c r="G62" s="22">
        <v>0</v>
      </c>
      <c r="H62" s="22">
        <v>0</v>
      </c>
      <c r="I62" s="22">
        <v>7165037</v>
      </c>
      <c r="J62" s="22">
        <v>24031349</v>
      </c>
      <c r="K62" s="22">
        <v>33702011</v>
      </c>
      <c r="L62" s="22">
        <v>-1186624</v>
      </c>
      <c r="M62" s="22">
        <v>-13912138</v>
      </c>
      <c r="N62" s="22">
        <v>-7250000</v>
      </c>
      <c r="O62" s="22">
        <v>772522</v>
      </c>
      <c r="P62" s="22">
        <v>5268899</v>
      </c>
      <c r="Q62" s="22">
        <v>1981101</v>
      </c>
      <c r="R62" s="22">
        <v>422203474</v>
      </c>
    </row>
    <row r="63" spans="1:18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9232013</v>
      </c>
      <c r="F63" s="22">
        <v>0</v>
      </c>
      <c r="G63" s="22">
        <v>0</v>
      </c>
      <c r="H63" s="22">
        <v>0</v>
      </c>
      <c r="I63" s="22">
        <v>1087000</v>
      </c>
      <c r="J63" s="22">
        <v>976929</v>
      </c>
      <c r="K63" s="22">
        <v>132369</v>
      </c>
      <c r="L63" s="22">
        <v>-133563</v>
      </c>
      <c r="M63" s="22">
        <v>-538160</v>
      </c>
      <c r="N63" s="22">
        <v>0</v>
      </c>
      <c r="O63" s="22">
        <v>0</v>
      </c>
      <c r="P63" s="22">
        <v>0</v>
      </c>
      <c r="Q63" s="22">
        <v>0</v>
      </c>
      <c r="R63" s="22">
        <v>10756588</v>
      </c>
    </row>
    <row r="64" spans="1:18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47694514</v>
      </c>
      <c r="F64" s="22">
        <v>0</v>
      </c>
      <c r="G64" s="22">
        <v>0</v>
      </c>
      <c r="H64" s="22">
        <v>0</v>
      </c>
      <c r="I64" s="22">
        <v>1939490</v>
      </c>
      <c r="J64" s="22">
        <v>4564800</v>
      </c>
      <c r="K64" s="22">
        <v>0</v>
      </c>
      <c r="L64" s="22">
        <v>-210763</v>
      </c>
      <c r="M64" s="22">
        <v>-3165618</v>
      </c>
      <c r="N64" s="22">
        <v>0</v>
      </c>
      <c r="O64" s="22">
        <v>511134</v>
      </c>
      <c r="P64" s="22">
        <v>0</v>
      </c>
      <c r="Q64" s="22">
        <v>-107197</v>
      </c>
      <c r="R64" s="22">
        <v>51226360</v>
      </c>
    </row>
    <row r="65" spans="1:18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70573075</v>
      </c>
      <c r="F65" s="22">
        <v>0</v>
      </c>
      <c r="G65" s="22">
        <v>0</v>
      </c>
      <c r="H65" s="22">
        <v>0</v>
      </c>
      <c r="I65" s="22">
        <v>0</v>
      </c>
      <c r="J65" s="22">
        <v>14383075</v>
      </c>
      <c r="K65" s="22">
        <v>0</v>
      </c>
      <c r="L65" s="22">
        <v>-1891221</v>
      </c>
      <c r="M65" s="22">
        <v>-3031182</v>
      </c>
      <c r="N65" s="22">
        <v>0</v>
      </c>
      <c r="O65" s="22">
        <v>0</v>
      </c>
      <c r="P65" s="22">
        <v>0</v>
      </c>
      <c r="Q65" s="22">
        <v>0</v>
      </c>
      <c r="R65" s="22">
        <v>80033747</v>
      </c>
    </row>
    <row r="66" spans="1:18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111402610</v>
      </c>
      <c r="F66" s="22">
        <v>0</v>
      </c>
      <c r="G66" s="22">
        <v>0</v>
      </c>
      <c r="H66" s="22">
        <v>0</v>
      </c>
      <c r="I66" s="22">
        <v>0</v>
      </c>
      <c r="J66" s="22">
        <v>15177013</v>
      </c>
      <c r="K66" s="22">
        <v>0</v>
      </c>
      <c r="L66" s="22">
        <v>-1741685</v>
      </c>
      <c r="M66" s="22">
        <v>-5044433</v>
      </c>
      <c r="N66" s="22">
        <v>0</v>
      </c>
      <c r="O66" s="22">
        <v>0</v>
      </c>
      <c r="P66" s="22">
        <v>0</v>
      </c>
      <c r="Q66" s="22">
        <v>0</v>
      </c>
      <c r="R66" s="22">
        <v>119793505</v>
      </c>
    </row>
    <row r="67" spans="1:18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9309056</v>
      </c>
      <c r="F67" s="22">
        <v>0</v>
      </c>
      <c r="G67" s="22">
        <v>0</v>
      </c>
      <c r="H67" s="22">
        <v>0</v>
      </c>
      <c r="I67" s="22">
        <v>0</v>
      </c>
      <c r="J67" s="22">
        <v>535073</v>
      </c>
      <c r="K67" s="22">
        <v>0</v>
      </c>
      <c r="L67" s="22">
        <v>-344948</v>
      </c>
      <c r="M67" s="22">
        <v>-281135</v>
      </c>
      <c r="N67" s="22">
        <v>0</v>
      </c>
      <c r="O67" s="22">
        <v>0</v>
      </c>
      <c r="P67" s="22">
        <v>0</v>
      </c>
      <c r="Q67" s="22">
        <v>0</v>
      </c>
      <c r="R67" s="22">
        <v>9218046</v>
      </c>
    </row>
    <row r="68" spans="1:18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618986773</v>
      </c>
      <c r="F68" s="22">
        <v>0</v>
      </c>
      <c r="G68" s="22">
        <v>0</v>
      </c>
      <c r="H68" s="22">
        <v>0</v>
      </c>
      <c r="I68" s="22">
        <v>0</v>
      </c>
      <c r="J68" s="22">
        <v>18451894</v>
      </c>
      <c r="K68" s="22">
        <v>2182233</v>
      </c>
      <c r="L68" s="22">
        <v>-1921611</v>
      </c>
      <c r="M68" s="22">
        <v>-30308574</v>
      </c>
      <c r="N68" s="22">
        <v>0</v>
      </c>
      <c r="O68" s="22">
        <v>754678</v>
      </c>
      <c r="P68" s="22">
        <v>0</v>
      </c>
      <c r="Q68" s="22">
        <v>0</v>
      </c>
      <c r="R68" s="22">
        <v>608145393</v>
      </c>
    </row>
    <row r="69" spans="1:18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432779887</v>
      </c>
      <c r="F69" s="22">
        <v>0</v>
      </c>
      <c r="G69" s="22">
        <v>0</v>
      </c>
      <c r="H69" s="22">
        <v>0</v>
      </c>
      <c r="I69" s="22">
        <v>4982143</v>
      </c>
      <c r="J69" s="22">
        <v>8087014</v>
      </c>
      <c r="K69" s="22">
        <v>3903851</v>
      </c>
      <c r="L69" s="22">
        <v>-61419</v>
      </c>
      <c r="M69" s="22">
        <v>-19359124</v>
      </c>
      <c r="N69" s="22">
        <v>0</v>
      </c>
      <c r="O69" s="22">
        <v>4984951</v>
      </c>
      <c r="P69" s="22">
        <v>0</v>
      </c>
      <c r="Q69" s="22">
        <v>0</v>
      </c>
      <c r="R69" s="22">
        <v>435317303</v>
      </c>
    </row>
    <row r="70" spans="1:18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91497789</v>
      </c>
      <c r="F70" s="22">
        <v>0</v>
      </c>
      <c r="G70" s="22">
        <v>0</v>
      </c>
      <c r="H70" s="22">
        <v>0</v>
      </c>
      <c r="I70" s="22">
        <v>0</v>
      </c>
      <c r="J70" s="22">
        <v>11428401</v>
      </c>
      <c r="K70" s="22">
        <v>0</v>
      </c>
      <c r="L70" s="22">
        <v>-287879</v>
      </c>
      <c r="M70" s="22">
        <v>-3748007</v>
      </c>
      <c r="N70" s="22">
        <v>0</v>
      </c>
      <c r="O70" s="22">
        <v>0</v>
      </c>
      <c r="P70" s="22">
        <v>0</v>
      </c>
      <c r="Q70" s="22">
        <v>0</v>
      </c>
      <c r="R70" s="22">
        <v>98890304</v>
      </c>
    </row>
    <row r="71" spans="1:18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39218977</v>
      </c>
      <c r="F71" s="22">
        <v>0</v>
      </c>
      <c r="G71" s="22">
        <v>0</v>
      </c>
      <c r="H71" s="22">
        <v>0</v>
      </c>
      <c r="I71" s="22">
        <v>0</v>
      </c>
      <c r="J71" s="22">
        <v>2340883</v>
      </c>
      <c r="K71" s="22">
        <v>0</v>
      </c>
      <c r="L71" s="22">
        <v>-193847</v>
      </c>
      <c r="M71" s="22">
        <v>-2132352</v>
      </c>
      <c r="N71" s="22">
        <v>0</v>
      </c>
      <c r="O71" s="22">
        <v>0</v>
      </c>
      <c r="P71" s="22">
        <v>0</v>
      </c>
      <c r="Q71" s="22">
        <v>0</v>
      </c>
      <c r="R71" s="22">
        <v>39233661</v>
      </c>
    </row>
    <row r="72" spans="1:18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53388178</v>
      </c>
      <c r="F72" s="22">
        <v>0</v>
      </c>
      <c r="G72" s="22">
        <v>0</v>
      </c>
      <c r="H72" s="22">
        <v>0</v>
      </c>
      <c r="I72" s="22">
        <v>232500</v>
      </c>
      <c r="J72" s="22">
        <v>2345443</v>
      </c>
      <c r="K72" s="22">
        <v>0</v>
      </c>
      <c r="L72" s="22">
        <v>-466053</v>
      </c>
      <c r="M72" s="22">
        <v>-2533433</v>
      </c>
      <c r="N72" s="22">
        <v>0</v>
      </c>
      <c r="O72" s="22">
        <v>0</v>
      </c>
      <c r="P72" s="22">
        <v>0</v>
      </c>
      <c r="Q72" s="22">
        <v>0</v>
      </c>
      <c r="R72" s="22">
        <v>52966635</v>
      </c>
    </row>
    <row r="73" spans="1:18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27809247</v>
      </c>
      <c r="F73" s="22">
        <v>0</v>
      </c>
      <c r="G73" s="22">
        <v>0</v>
      </c>
      <c r="H73" s="22">
        <v>0</v>
      </c>
      <c r="I73" s="22">
        <v>58229</v>
      </c>
      <c r="J73" s="22">
        <v>435623</v>
      </c>
      <c r="K73" s="22">
        <v>5000</v>
      </c>
      <c r="L73" s="22">
        <v>-105631</v>
      </c>
      <c r="M73" s="22">
        <v>-1460063</v>
      </c>
      <c r="N73" s="22">
        <v>0</v>
      </c>
      <c r="O73" s="22">
        <v>0</v>
      </c>
      <c r="P73" s="22">
        <v>0</v>
      </c>
      <c r="Q73" s="22">
        <v>0</v>
      </c>
      <c r="R73" s="22">
        <v>26742405</v>
      </c>
    </row>
    <row r="74" spans="1:18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81466717</v>
      </c>
      <c r="F74" s="22">
        <v>0</v>
      </c>
      <c r="G74" s="22">
        <v>0</v>
      </c>
      <c r="H74" s="22">
        <v>0</v>
      </c>
      <c r="I74" s="22">
        <v>0</v>
      </c>
      <c r="J74" s="22">
        <v>5947066</v>
      </c>
      <c r="K74" s="22">
        <v>0</v>
      </c>
      <c r="L74" s="22">
        <v>-468100</v>
      </c>
      <c r="M74" s="22">
        <v>-4743239</v>
      </c>
      <c r="N74" s="22">
        <v>0</v>
      </c>
      <c r="O74" s="22">
        <v>3553772</v>
      </c>
      <c r="P74" s="22">
        <v>0</v>
      </c>
      <c r="Q74" s="22">
        <v>0</v>
      </c>
      <c r="R74" s="22">
        <v>85756216</v>
      </c>
    </row>
    <row r="75" spans="1:18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50525735</v>
      </c>
      <c r="F75" s="22">
        <v>0</v>
      </c>
      <c r="G75" s="22">
        <v>0</v>
      </c>
      <c r="H75" s="22">
        <v>0</v>
      </c>
      <c r="I75" s="22">
        <v>0</v>
      </c>
      <c r="J75" s="22">
        <v>5496536</v>
      </c>
      <c r="K75" s="22">
        <v>0</v>
      </c>
      <c r="L75" s="22">
        <v>-232432</v>
      </c>
      <c r="M75" s="22">
        <v>-2752362</v>
      </c>
      <c r="N75" s="22">
        <v>0</v>
      </c>
      <c r="O75" s="22">
        <v>0</v>
      </c>
      <c r="P75" s="22">
        <v>0</v>
      </c>
      <c r="Q75" s="22">
        <v>-208141</v>
      </c>
      <c r="R75" s="22">
        <v>52829336</v>
      </c>
    </row>
    <row r="76" spans="1:18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86598630</v>
      </c>
      <c r="F76" s="22">
        <v>0</v>
      </c>
      <c r="G76" s="22">
        <v>0</v>
      </c>
      <c r="H76" s="22">
        <v>0</v>
      </c>
      <c r="I76" s="22">
        <v>2177001</v>
      </c>
      <c r="J76" s="22">
        <v>6524516</v>
      </c>
      <c r="K76" s="22">
        <v>0</v>
      </c>
      <c r="L76" s="22">
        <v>-2418805</v>
      </c>
      <c r="M76" s="22">
        <v>-3596333</v>
      </c>
      <c r="N76" s="22">
        <v>0</v>
      </c>
      <c r="O76" s="22">
        <v>0</v>
      </c>
      <c r="P76" s="22">
        <v>0</v>
      </c>
      <c r="Q76" s="22">
        <v>0</v>
      </c>
      <c r="R76" s="22">
        <v>89285009</v>
      </c>
    </row>
    <row r="77" spans="1:18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216813371</v>
      </c>
      <c r="F77" s="22">
        <v>0</v>
      </c>
      <c r="G77" s="22">
        <v>0</v>
      </c>
      <c r="H77" s="22">
        <v>0</v>
      </c>
      <c r="I77" s="22">
        <v>0</v>
      </c>
      <c r="J77" s="22">
        <v>12428685</v>
      </c>
      <c r="K77" s="22">
        <v>0</v>
      </c>
      <c r="L77" s="22">
        <v>-1180271</v>
      </c>
      <c r="M77" s="22">
        <v>-8551002</v>
      </c>
      <c r="N77" s="22">
        <v>-9060000</v>
      </c>
      <c r="O77" s="22">
        <v>3245077</v>
      </c>
      <c r="P77" s="22">
        <v>9060000</v>
      </c>
      <c r="Q77" s="22">
        <v>0</v>
      </c>
      <c r="R77" s="22">
        <v>222755860</v>
      </c>
    </row>
    <row r="78" spans="1:18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82310344</v>
      </c>
      <c r="F78" s="22">
        <v>0</v>
      </c>
      <c r="G78" s="22">
        <v>0</v>
      </c>
      <c r="H78" s="22">
        <v>0</v>
      </c>
      <c r="I78" s="22">
        <v>2157281</v>
      </c>
      <c r="J78" s="22">
        <v>5604354</v>
      </c>
      <c r="K78" s="22">
        <v>4626402</v>
      </c>
      <c r="L78" s="22">
        <v>-404345</v>
      </c>
      <c r="M78" s="22">
        <v>-4074918</v>
      </c>
      <c r="N78" s="22">
        <v>0</v>
      </c>
      <c r="O78" s="22">
        <v>308510</v>
      </c>
      <c r="P78" s="22">
        <v>0</v>
      </c>
      <c r="Q78" s="22">
        <v>0</v>
      </c>
      <c r="R78" s="22">
        <v>90527628</v>
      </c>
    </row>
    <row r="79" spans="1:18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47580418</v>
      </c>
      <c r="F79" s="22">
        <v>0</v>
      </c>
      <c r="G79" s="22">
        <v>0</v>
      </c>
      <c r="H79" s="22">
        <v>0</v>
      </c>
      <c r="I79" s="22">
        <v>353229</v>
      </c>
      <c r="J79" s="22">
        <v>2023862</v>
      </c>
      <c r="K79" s="22">
        <v>0</v>
      </c>
      <c r="L79" s="22">
        <v>-107381</v>
      </c>
      <c r="M79" s="22">
        <v>-2014187</v>
      </c>
      <c r="N79" s="22">
        <v>0</v>
      </c>
      <c r="O79" s="22">
        <v>30594</v>
      </c>
      <c r="P79" s="22">
        <v>0</v>
      </c>
      <c r="Q79" s="22">
        <v>0</v>
      </c>
      <c r="R79" s="22">
        <v>47866535</v>
      </c>
    </row>
    <row r="80" spans="1:18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52928547</v>
      </c>
      <c r="F80" s="22">
        <v>0</v>
      </c>
      <c r="G80" s="22">
        <v>0</v>
      </c>
      <c r="H80" s="22">
        <v>0</v>
      </c>
      <c r="I80" s="22">
        <v>0</v>
      </c>
      <c r="J80" s="22">
        <v>5104089</v>
      </c>
      <c r="K80" s="22">
        <v>0</v>
      </c>
      <c r="L80" s="22">
        <v>-151658</v>
      </c>
      <c r="M80" s="22">
        <v>-3103493</v>
      </c>
      <c r="N80" s="22">
        <v>0</v>
      </c>
      <c r="O80" s="22">
        <v>0</v>
      </c>
      <c r="P80" s="22">
        <v>0</v>
      </c>
      <c r="Q80" s="22">
        <v>0</v>
      </c>
      <c r="R80" s="22">
        <v>54777485</v>
      </c>
    </row>
    <row r="81" spans="1:18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227345292</v>
      </c>
      <c r="F81" s="22">
        <v>0</v>
      </c>
      <c r="G81" s="22">
        <v>0</v>
      </c>
      <c r="H81" s="22">
        <v>0</v>
      </c>
      <c r="I81" s="22">
        <v>2220809</v>
      </c>
      <c r="J81" s="22">
        <v>12844340</v>
      </c>
      <c r="K81" s="22">
        <v>0</v>
      </c>
      <c r="L81" s="22">
        <v>-1120661</v>
      </c>
      <c r="M81" s="22">
        <v>-14712097</v>
      </c>
      <c r="N81" s="22">
        <v>-2200000</v>
      </c>
      <c r="O81" s="22">
        <v>0</v>
      </c>
      <c r="P81" s="22">
        <v>2200000</v>
      </c>
      <c r="Q81" s="22">
        <v>0</v>
      </c>
      <c r="R81" s="22">
        <v>226577683</v>
      </c>
    </row>
    <row r="82" spans="1:18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104637218</v>
      </c>
      <c r="F82" s="22">
        <v>0</v>
      </c>
      <c r="G82" s="22">
        <v>0</v>
      </c>
      <c r="H82" s="22">
        <v>0</v>
      </c>
      <c r="I82" s="22">
        <v>3133399</v>
      </c>
      <c r="J82" s="22">
        <v>4762777</v>
      </c>
      <c r="K82" s="22">
        <v>0</v>
      </c>
      <c r="L82" s="22">
        <v>-727572</v>
      </c>
      <c r="M82" s="22">
        <v>-4014425</v>
      </c>
      <c r="N82" s="22">
        <v>0</v>
      </c>
      <c r="O82" s="22">
        <v>0</v>
      </c>
      <c r="P82" s="22">
        <v>0</v>
      </c>
      <c r="Q82" s="22">
        <v>0</v>
      </c>
      <c r="R82" s="22">
        <v>107791397</v>
      </c>
    </row>
    <row r="83" spans="1:18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266425149</v>
      </c>
      <c r="F83" s="22">
        <v>0</v>
      </c>
      <c r="G83" s="22">
        <v>0</v>
      </c>
      <c r="H83" s="22">
        <v>0</v>
      </c>
      <c r="I83" s="22">
        <v>0</v>
      </c>
      <c r="J83" s="22">
        <v>20285648</v>
      </c>
      <c r="K83" s="22">
        <v>0</v>
      </c>
      <c r="L83" s="22">
        <v>-799027</v>
      </c>
      <c r="M83" s="22">
        <v>-14124017</v>
      </c>
      <c r="N83" s="22">
        <v>0</v>
      </c>
      <c r="O83" s="22">
        <v>0</v>
      </c>
      <c r="P83" s="22">
        <v>0</v>
      </c>
      <c r="Q83" s="22">
        <v>0</v>
      </c>
      <c r="R83" s="22">
        <v>271787753</v>
      </c>
    </row>
    <row r="84" spans="1:18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25282909</v>
      </c>
      <c r="F84" s="22">
        <v>0</v>
      </c>
      <c r="G84" s="22">
        <v>0</v>
      </c>
      <c r="H84" s="22">
        <v>0</v>
      </c>
      <c r="I84" s="22">
        <v>0</v>
      </c>
      <c r="J84" s="22">
        <v>3132909</v>
      </c>
      <c r="K84" s="22">
        <v>0</v>
      </c>
      <c r="L84" s="22">
        <v>-311633</v>
      </c>
      <c r="M84" s="22">
        <v>-1621754</v>
      </c>
      <c r="N84" s="22">
        <v>0</v>
      </c>
      <c r="O84" s="22">
        <v>0</v>
      </c>
      <c r="P84" s="22">
        <v>0</v>
      </c>
      <c r="Q84" s="22">
        <v>0</v>
      </c>
      <c r="R84" s="22">
        <v>26482431</v>
      </c>
    </row>
    <row r="85" spans="1:18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21598226</v>
      </c>
      <c r="F85" s="22">
        <v>0</v>
      </c>
      <c r="G85" s="22">
        <v>0</v>
      </c>
      <c r="H85" s="22">
        <v>0</v>
      </c>
      <c r="I85" s="22">
        <v>387362</v>
      </c>
      <c r="J85" s="22">
        <v>1840495</v>
      </c>
      <c r="K85" s="22">
        <v>0</v>
      </c>
      <c r="L85" s="22">
        <v>-915717</v>
      </c>
      <c r="M85" s="22">
        <v>-1586611</v>
      </c>
      <c r="N85" s="22">
        <v>0</v>
      </c>
      <c r="O85" s="22">
        <v>1326545</v>
      </c>
      <c r="P85" s="22">
        <v>0</v>
      </c>
      <c r="Q85" s="22">
        <v>0</v>
      </c>
      <c r="R85" s="22">
        <v>22650300</v>
      </c>
    </row>
    <row r="86" spans="1:18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67343784</v>
      </c>
      <c r="F86" s="22">
        <v>0</v>
      </c>
      <c r="G86" s="22">
        <v>0</v>
      </c>
      <c r="H86" s="22">
        <v>0</v>
      </c>
      <c r="I86" s="22">
        <v>0</v>
      </c>
      <c r="J86" s="22">
        <v>12513987</v>
      </c>
      <c r="K86" s="22">
        <v>0</v>
      </c>
      <c r="L86" s="22">
        <v>-439823</v>
      </c>
      <c r="M86" s="22">
        <v>-3435624</v>
      </c>
      <c r="N86" s="22">
        <v>1500000</v>
      </c>
      <c r="O86" s="22">
        <v>36959</v>
      </c>
      <c r="P86" s="22">
        <v>-1500000</v>
      </c>
      <c r="Q86" s="22">
        <v>-1500000</v>
      </c>
      <c r="R86" s="22">
        <v>74519283</v>
      </c>
    </row>
    <row r="87" spans="1:18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212186297</v>
      </c>
      <c r="F87" s="22">
        <v>0</v>
      </c>
      <c r="G87" s="22">
        <v>0</v>
      </c>
      <c r="H87" s="22">
        <v>0</v>
      </c>
      <c r="I87" s="22">
        <v>0</v>
      </c>
      <c r="J87" s="22">
        <v>18897094</v>
      </c>
      <c r="K87" s="22">
        <v>431727</v>
      </c>
      <c r="L87" s="22">
        <v>-402106</v>
      </c>
      <c r="M87" s="22">
        <v>-13437835</v>
      </c>
      <c r="N87" s="22">
        <v>0</v>
      </c>
      <c r="O87" s="22">
        <v>33169</v>
      </c>
      <c r="P87" s="22">
        <v>0</v>
      </c>
      <c r="Q87" s="22">
        <v>0</v>
      </c>
      <c r="R87" s="22">
        <v>217708346</v>
      </c>
    </row>
    <row r="88" spans="1:18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105883992</v>
      </c>
      <c r="F88" s="22">
        <v>0</v>
      </c>
      <c r="G88" s="22">
        <v>0</v>
      </c>
      <c r="H88" s="22">
        <v>0</v>
      </c>
      <c r="I88" s="22">
        <v>0</v>
      </c>
      <c r="J88" s="22">
        <v>1890934</v>
      </c>
      <c r="K88" s="22">
        <v>0</v>
      </c>
      <c r="L88" s="22">
        <v>-34062</v>
      </c>
      <c r="M88" s="22">
        <v>-6367716</v>
      </c>
      <c r="N88" s="22">
        <v>0</v>
      </c>
      <c r="O88" s="22">
        <v>0</v>
      </c>
      <c r="P88" s="22">
        <v>0</v>
      </c>
      <c r="Q88" s="22">
        <v>0</v>
      </c>
      <c r="R88" s="22">
        <v>101373148</v>
      </c>
    </row>
    <row r="89" spans="1:18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93765331</v>
      </c>
      <c r="F89" s="22">
        <v>0</v>
      </c>
      <c r="G89" s="22">
        <v>0</v>
      </c>
      <c r="H89" s="22">
        <v>0</v>
      </c>
      <c r="I89" s="22">
        <v>0</v>
      </c>
      <c r="J89" s="22">
        <v>8889755</v>
      </c>
      <c r="K89" s="22">
        <v>0</v>
      </c>
      <c r="L89" s="22">
        <v>-1282200</v>
      </c>
      <c r="M89" s="22">
        <v>-6653539</v>
      </c>
      <c r="N89" s="22">
        <v>0</v>
      </c>
      <c r="O89" s="22">
        <v>1919556</v>
      </c>
      <c r="P89" s="22">
        <v>0</v>
      </c>
      <c r="Q89" s="22">
        <v>0</v>
      </c>
      <c r="R89" s="22">
        <v>96638903</v>
      </c>
    </row>
    <row r="90" spans="1:18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220382312</v>
      </c>
      <c r="F90" s="22">
        <v>0</v>
      </c>
      <c r="G90" s="22">
        <v>0</v>
      </c>
      <c r="H90" s="22">
        <v>0</v>
      </c>
      <c r="I90" s="22">
        <v>11274686</v>
      </c>
      <c r="J90" s="22">
        <v>22220382</v>
      </c>
      <c r="K90" s="22">
        <v>81746</v>
      </c>
      <c r="L90" s="22">
        <v>-497640</v>
      </c>
      <c r="M90" s="22">
        <v>-11892342</v>
      </c>
      <c r="N90" s="22">
        <v>0</v>
      </c>
      <c r="O90" s="22">
        <v>156340</v>
      </c>
      <c r="P90" s="22">
        <v>0</v>
      </c>
      <c r="Q90" s="22">
        <v>-134144</v>
      </c>
      <c r="R90" s="22">
        <v>241591340</v>
      </c>
    </row>
    <row r="91" spans="1:18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22037831</v>
      </c>
      <c r="F91" s="22">
        <v>0</v>
      </c>
      <c r="G91" s="22">
        <v>0</v>
      </c>
      <c r="H91" s="22">
        <v>0</v>
      </c>
      <c r="I91" s="22">
        <v>511104</v>
      </c>
      <c r="J91" s="22">
        <v>1661481</v>
      </c>
      <c r="K91" s="22">
        <v>0</v>
      </c>
      <c r="L91" s="22">
        <v>-3029</v>
      </c>
      <c r="M91" s="22">
        <v>-972596</v>
      </c>
      <c r="N91" s="22">
        <v>0</v>
      </c>
      <c r="O91" s="22">
        <v>205852</v>
      </c>
      <c r="P91" s="22">
        <v>0</v>
      </c>
      <c r="Q91" s="22">
        <v>0</v>
      </c>
      <c r="R91" s="22">
        <v>23440643</v>
      </c>
    </row>
    <row r="92" spans="1:18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182338377</v>
      </c>
      <c r="F92" s="22">
        <v>0</v>
      </c>
      <c r="G92" s="22">
        <v>0</v>
      </c>
      <c r="H92" s="22">
        <v>0</v>
      </c>
      <c r="I92" s="22">
        <v>8656406</v>
      </c>
      <c r="J92" s="22">
        <v>0</v>
      </c>
      <c r="K92" s="22">
        <v>0</v>
      </c>
      <c r="L92" s="22">
        <v>-741192</v>
      </c>
      <c r="M92" s="22">
        <v>-4775194</v>
      </c>
      <c r="N92" s="22">
        <v>0</v>
      </c>
      <c r="O92" s="22">
        <v>3018068</v>
      </c>
      <c r="P92" s="22">
        <v>0</v>
      </c>
      <c r="Q92" s="22">
        <v>-460</v>
      </c>
      <c r="R92" s="22">
        <v>188496005</v>
      </c>
    </row>
    <row r="93" spans="1:18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49206711</v>
      </c>
      <c r="F93" s="22">
        <v>0</v>
      </c>
      <c r="G93" s="22">
        <v>0</v>
      </c>
      <c r="H93" s="22">
        <v>0</v>
      </c>
      <c r="I93" s="22">
        <v>1903111</v>
      </c>
      <c r="J93" s="22">
        <v>2004685</v>
      </c>
      <c r="K93" s="22">
        <v>0</v>
      </c>
      <c r="L93" s="22">
        <v>-47774</v>
      </c>
      <c r="M93" s="22">
        <v>-2124475</v>
      </c>
      <c r="N93" s="22">
        <v>0</v>
      </c>
      <c r="O93" s="22">
        <v>0</v>
      </c>
      <c r="P93" s="22">
        <v>0</v>
      </c>
      <c r="Q93" s="22">
        <v>0</v>
      </c>
      <c r="R93" s="22">
        <v>50942258</v>
      </c>
    </row>
    <row r="94" spans="1:18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10424707</v>
      </c>
      <c r="F94" s="22">
        <v>0</v>
      </c>
      <c r="G94" s="22">
        <v>0</v>
      </c>
      <c r="H94" s="22">
        <v>0</v>
      </c>
      <c r="I94" s="22">
        <v>34474</v>
      </c>
      <c r="J94" s="22">
        <v>13681</v>
      </c>
      <c r="K94" s="22">
        <v>0</v>
      </c>
      <c r="L94" s="22">
        <v>0</v>
      </c>
      <c r="M94" s="22">
        <v>-408098</v>
      </c>
      <c r="N94" s="22">
        <v>0</v>
      </c>
      <c r="O94" s="22">
        <v>0</v>
      </c>
      <c r="P94" s="22">
        <v>0</v>
      </c>
      <c r="Q94" s="22">
        <v>0</v>
      </c>
      <c r="R94" s="22">
        <v>10064764</v>
      </c>
    </row>
    <row r="95" spans="1:18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9516527</v>
      </c>
      <c r="F95" s="22">
        <v>0</v>
      </c>
      <c r="G95" s="22">
        <v>0</v>
      </c>
      <c r="H95" s="22">
        <v>0</v>
      </c>
      <c r="I95" s="22">
        <v>0</v>
      </c>
      <c r="J95" s="22">
        <v>1293316</v>
      </c>
      <c r="K95" s="22">
        <v>0</v>
      </c>
      <c r="L95" s="22">
        <v>-32146</v>
      </c>
      <c r="M95" s="22">
        <v>-433164</v>
      </c>
      <c r="N95" s="22">
        <v>0</v>
      </c>
      <c r="O95" s="22">
        <v>79058</v>
      </c>
      <c r="P95" s="22">
        <v>0</v>
      </c>
      <c r="Q95" s="22">
        <v>0</v>
      </c>
      <c r="R95" s="22">
        <v>10423591</v>
      </c>
    </row>
    <row r="96" spans="1:18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208632206</v>
      </c>
      <c r="F96" s="22">
        <v>0</v>
      </c>
      <c r="G96" s="22">
        <v>0</v>
      </c>
      <c r="H96" s="22">
        <v>0</v>
      </c>
      <c r="I96" s="22">
        <v>7881037</v>
      </c>
      <c r="J96" s="22">
        <v>4313554</v>
      </c>
      <c r="K96" s="22">
        <v>29694186</v>
      </c>
      <c r="L96" s="22">
        <v>-295789</v>
      </c>
      <c r="M96" s="22">
        <v>-6817250</v>
      </c>
      <c r="N96" s="22">
        <v>0</v>
      </c>
      <c r="O96" s="22">
        <v>2693887</v>
      </c>
      <c r="P96" s="22">
        <v>0</v>
      </c>
      <c r="Q96" s="22">
        <v>-1155814</v>
      </c>
      <c r="R96" s="22">
        <v>244946017</v>
      </c>
    </row>
    <row r="97" spans="1:18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18680003</v>
      </c>
      <c r="F97" s="22">
        <v>0</v>
      </c>
      <c r="G97" s="22">
        <v>0</v>
      </c>
      <c r="H97" s="22">
        <v>0</v>
      </c>
      <c r="I97" s="22">
        <v>94491</v>
      </c>
      <c r="J97" s="22">
        <v>913684</v>
      </c>
      <c r="K97" s="22">
        <v>0</v>
      </c>
      <c r="L97" s="22">
        <v>-52925</v>
      </c>
      <c r="M97" s="22">
        <v>-714554</v>
      </c>
      <c r="N97" s="22">
        <v>0</v>
      </c>
      <c r="O97" s="22">
        <v>181999</v>
      </c>
      <c r="P97" s="22">
        <v>0</v>
      </c>
      <c r="Q97" s="22">
        <v>46590</v>
      </c>
      <c r="R97" s="22">
        <v>19149288</v>
      </c>
    </row>
    <row r="98" spans="1:18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10746556</v>
      </c>
      <c r="F98" s="22">
        <v>0</v>
      </c>
      <c r="G98" s="22">
        <v>0</v>
      </c>
      <c r="H98" s="22">
        <v>0</v>
      </c>
      <c r="I98" s="22">
        <v>60000</v>
      </c>
      <c r="J98" s="22">
        <v>97919</v>
      </c>
      <c r="K98" s="22">
        <v>0</v>
      </c>
      <c r="L98" s="22">
        <v>0</v>
      </c>
      <c r="M98" s="22">
        <v>-429440</v>
      </c>
      <c r="N98" s="22">
        <v>0</v>
      </c>
      <c r="O98" s="22">
        <v>255237</v>
      </c>
      <c r="P98" s="22">
        <v>0</v>
      </c>
      <c r="Q98" s="22">
        <v>0</v>
      </c>
      <c r="R98" s="22">
        <v>10730272</v>
      </c>
    </row>
    <row r="99" spans="1:18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115678049</v>
      </c>
      <c r="F99" s="22">
        <v>0</v>
      </c>
      <c r="G99" s="22">
        <v>0</v>
      </c>
      <c r="H99" s="22">
        <v>0</v>
      </c>
      <c r="I99" s="22">
        <v>2897786</v>
      </c>
      <c r="J99" s="22">
        <v>0</v>
      </c>
      <c r="K99" s="22">
        <v>2812888</v>
      </c>
      <c r="L99" s="22">
        <v>0</v>
      </c>
      <c r="M99" s="22">
        <v>-4526044</v>
      </c>
      <c r="N99" s="22">
        <v>0</v>
      </c>
      <c r="O99" s="22">
        <v>2079879</v>
      </c>
      <c r="P99" s="22">
        <v>0</v>
      </c>
      <c r="Q99" s="22">
        <v>1306768</v>
      </c>
      <c r="R99" s="22">
        <v>120249326</v>
      </c>
    </row>
    <row r="100" spans="1:18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10710644</v>
      </c>
      <c r="F100" s="22">
        <v>0</v>
      </c>
      <c r="G100" s="22">
        <v>0</v>
      </c>
      <c r="H100" s="22">
        <v>0</v>
      </c>
      <c r="I100" s="22">
        <v>0</v>
      </c>
      <c r="J100" s="22">
        <v>947471</v>
      </c>
      <c r="K100" s="22">
        <v>0</v>
      </c>
      <c r="L100" s="22">
        <v>0</v>
      </c>
      <c r="M100" s="22">
        <v>-543629</v>
      </c>
      <c r="N100" s="22">
        <v>0</v>
      </c>
      <c r="O100" s="22">
        <v>201165</v>
      </c>
      <c r="P100" s="22">
        <v>0</v>
      </c>
      <c r="Q100" s="22">
        <v>0</v>
      </c>
      <c r="R100" s="22">
        <v>11315651</v>
      </c>
    </row>
    <row r="101" spans="1:18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88797956</v>
      </c>
      <c r="F101" s="22">
        <v>0</v>
      </c>
      <c r="G101" s="22">
        <v>0</v>
      </c>
      <c r="H101" s="22">
        <v>0</v>
      </c>
      <c r="I101" s="22">
        <v>0</v>
      </c>
      <c r="J101" s="22">
        <v>9330957</v>
      </c>
      <c r="K101" s="22">
        <v>1683201</v>
      </c>
      <c r="L101" s="22">
        <v>-89845</v>
      </c>
      <c r="M101" s="22">
        <v>-3871426</v>
      </c>
      <c r="N101" s="22">
        <v>-1190000</v>
      </c>
      <c r="O101" s="22">
        <v>1228942</v>
      </c>
      <c r="P101" s="22">
        <v>1190000</v>
      </c>
      <c r="Q101" s="22">
        <v>0</v>
      </c>
      <c r="R101" s="22">
        <v>97079785</v>
      </c>
    </row>
    <row r="102" spans="1:18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11695699</v>
      </c>
      <c r="F102" s="22">
        <v>0</v>
      </c>
      <c r="G102" s="22">
        <v>0</v>
      </c>
      <c r="H102" s="22">
        <v>0</v>
      </c>
      <c r="I102" s="22">
        <v>742042</v>
      </c>
      <c r="J102" s="22">
        <v>1262837</v>
      </c>
      <c r="K102" s="22">
        <v>0</v>
      </c>
      <c r="L102" s="22">
        <v>0</v>
      </c>
      <c r="M102" s="22">
        <v>-734383</v>
      </c>
      <c r="N102" s="22">
        <v>-314483</v>
      </c>
      <c r="O102" s="22">
        <v>264957</v>
      </c>
      <c r="P102" s="22">
        <v>314483</v>
      </c>
      <c r="Q102" s="22">
        <v>-314483</v>
      </c>
      <c r="R102" s="22">
        <v>12916669</v>
      </c>
    </row>
    <row r="103" spans="1:18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7646964</v>
      </c>
      <c r="F103" s="22">
        <v>0</v>
      </c>
      <c r="G103" s="22">
        <v>0</v>
      </c>
      <c r="H103" s="22">
        <v>0</v>
      </c>
      <c r="I103" s="22">
        <v>0</v>
      </c>
      <c r="J103" s="22">
        <v>1443740</v>
      </c>
      <c r="K103" s="22">
        <v>0</v>
      </c>
      <c r="L103" s="22">
        <v>0</v>
      </c>
      <c r="M103" s="22">
        <v>-458067</v>
      </c>
      <c r="N103" s="22">
        <v>0</v>
      </c>
      <c r="O103" s="22">
        <v>63771</v>
      </c>
      <c r="P103" s="22">
        <v>0</v>
      </c>
      <c r="Q103" s="22">
        <v>0</v>
      </c>
      <c r="R103" s="22">
        <v>8696408</v>
      </c>
    </row>
    <row r="104" spans="1:18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7634392</v>
      </c>
      <c r="F104" s="22">
        <v>0</v>
      </c>
      <c r="G104" s="22">
        <v>0</v>
      </c>
      <c r="H104" s="22">
        <v>0</v>
      </c>
      <c r="I104" s="22">
        <v>0</v>
      </c>
      <c r="J104" s="22">
        <v>1207405</v>
      </c>
      <c r="K104" s="22">
        <v>0</v>
      </c>
      <c r="L104" s="22">
        <v>0</v>
      </c>
      <c r="M104" s="22">
        <v>-362653</v>
      </c>
      <c r="N104" s="22">
        <v>0</v>
      </c>
      <c r="O104" s="22">
        <v>13200</v>
      </c>
      <c r="P104" s="22">
        <v>0</v>
      </c>
      <c r="Q104" s="22">
        <v>0</v>
      </c>
      <c r="R104" s="22">
        <v>8492344</v>
      </c>
    </row>
    <row r="105" spans="1:18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29955636</v>
      </c>
      <c r="F105" s="22">
        <v>0</v>
      </c>
      <c r="G105" s="22">
        <v>0</v>
      </c>
      <c r="H105" s="22">
        <v>0</v>
      </c>
      <c r="I105" s="22">
        <v>0</v>
      </c>
      <c r="J105" s="22">
        <v>6871455</v>
      </c>
      <c r="K105" s="22">
        <v>0</v>
      </c>
      <c r="L105" s="22">
        <v>0</v>
      </c>
      <c r="M105" s="22">
        <v>-832507</v>
      </c>
      <c r="N105" s="22">
        <v>0</v>
      </c>
      <c r="O105" s="22">
        <v>131009</v>
      </c>
      <c r="P105" s="22">
        <v>0</v>
      </c>
      <c r="Q105" s="22">
        <v>-443784</v>
      </c>
      <c r="R105" s="22">
        <v>35681809</v>
      </c>
    </row>
    <row r="106" spans="1:18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13831925</v>
      </c>
      <c r="F106" s="22">
        <v>0</v>
      </c>
      <c r="G106" s="22">
        <v>0</v>
      </c>
      <c r="H106" s="22">
        <v>0</v>
      </c>
      <c r="I106" s="22">
        <v>1061085</v>
      </c>
      <c r="J106" s="22">
        <v>2483933</v>
      </c>
      <c r="K106" s="22">
        <v>0</v>
      </c>
      <c r="L106" s="22">
        <v>0</v>
      </c>
      <c r="M106" s="22">
        <v>-726873</v>
      </c>
      <c r="N106" s="22">
        <v>-353369</v>
      </c>
      <c r="O106" s="22">
        <v>237993</v>
      </c>
      <c r="P106" s="22">
        <v>353369</v>
      </c>
      <c r="Q106" s="22">
        <v>-353369</v>
      </c>
      <c r="R106" s="22">
        <v>16534694</v>
      </c>
    </row>
    <row r="107" spans="1:18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253018807</v>
      </c>
      <c r="F107" s="22">
        <v>0</v>
      </c>
      <c r="G107" s="22">
        <v>0</v>
      </c>
      <c r="H107" s="22">
        <v>0</v>
      </c>
      <c r="I107" s="22">
        <v>9051055</v>
      </c>
      <c r="J107" s="22">
        <v>10730553</v>
      </c>
      <c r="K107" s="22">
        <v>68984</v>
      </c>
      <c r="L107" s="22">
        <v>-1351580</v>
      </c>
      <c r="M107" s="22">
        <v>-7696590</v>
      </c>
      <c r="N107" s="22">
        <v>-2801517</v>
      </c>
      <c r="O107" s="22">
        <v>3361431</v>
      </c>
      <c r="P107" s="22">
        <v>2801517</v>
      </c>
      <c r="Q107" s="22">
        <v>-2525296</v>
      </c>
      <c r="R107" s="22">
        <v>264657364</v>
      </c>
    </row>
    <row r="108" spans="1:18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43562632</v>
      </c>
      <c r="F108" s="22">
        <v>0</v>
      </c>
      <c r="G108" s="22">
        <v>0</v>
      </c>
      <c r="H108" s="22">
        <v>0</v>
      </c>
      <c r="I108" s="22">
        <v>776055</v>
      </c>
      <c r="J108" s="22">
        <v>1628988</v>
      </c>
      <c r="K108" s="22">
        <v>100000</v>
      </c>
      <c r="L108" s="22">
        <v>-100135</v>
      </c>
      <c r="M108" s="22">
        <v>-1939791</v>
      </c>
      <c r="N108" s="22">
        <v>0</v>
      </c>
      <c r="O108" s="22">
        <v>153000</v>
      </c>
      <c r="P108" s="22">
        <v>0</v>
      </c>
      <c r="Q108" s="22">
        <v>0</v>
      </c>
      <c r="R108" s="22">
        <v>44180749</v>
      </c>
    </row>
    <row r="109" spans="1:18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42609970</v>
      </c>
      <c r="F109" s="22">
        <v>0</v>
      </c>
      <c r="G109" s="22">
        <v>0</v>
      </c>
      <c r="H109" s="22">
        <v>0</v>
      </c>
      <c r="I109" s="22">
        <v>0</v>
      </c>
      <c r="J109" s="22">
        <v>1245948</v>
      </c>
      <c r="K109" s="22">
        <v>0</v>
      </c>
      <c r="L109" s="22">
        <v>-60452</v>
      </c>
      <c r="M109" s="22">
        <v>-1596641</v>
      </c>
      <c r="N109" s="22">
        <v>0</v>
      </c>
      <c r="O109" s="22">
        <v>513596</v>
      </c>
      <c r="P109" s="22">
        <v>0</v>
      </c>
      <c r="Q109" s="22">
        <v>0</v>
      </c>
      <c r="R109" s="22">
        <v>42712421</v>
      </c>
    </row>
    <row r="110" spans="1:18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4926859</v>
      </c>
      <c r="F110" s="22">
        <v>0</v>
      </c>
      <c r="G110" s="22">
        <v>0</v>
      </c>
      <c r="H110" s="22">
        <v>0</v>
      </c>
      <c r="I110" s="22">
        <v>0</v>
      </c>
      <c r="J110" s="22">
        <v>544485</v>
      </c>
      <c r="K110" s="22">
        <v>0</v>
      </c>
      <c r="L110" s="22">
        <v>-241539</v>
      </c>
      <c r="M110" s="22">
        <v>-372461</v>
      </c>
      <c r="N110" s="22">
        <v>0</v>
      </c>
      <c r="O110" s="22">
        <v>124273</v>
      </c>
      <c r="P110" s="22">
        <v>0</v>
      </c>
      <c r="Q110" s="22">
        <v>0</v>
      </c>
      <c r="R110" s="22">
        <v>4981617</v>
      </c>
    </row>
    <row r="111" spans="1:18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21113263</v>
      </c>
      <c r="F111" s="22">
        <v>0</v>
      </c>
      <c r="G111" s="22">
        <v>0</v>
      </c>
      <c r="H111" s="22">
        <v>0</v>
      </c>
      <c r="I111" s="22">
        <v>0</v>
      </c>
      <c r="J111" s="22">
        <v>868763</v>
      </c>
      <c r="K111" s="22">
        <v>0</v>
      </c>
      <c r="L111" s="22">
        <v>-33765</v>
      </c>
      <c r="M111" s="22">
        <v>-2385830</v>
      </c>
      <c r="N111" s="22">
        <v>0</v>
      </c>
      <c r="O111" s="22">
        <v>354676</v>
      </c>
      <c r="P111" s="22">
        <v>0</v>
      </c>
      <c r="Q111" s="22">
        <v>0</v>
      </c>
      <c r="R111" s="22">
        <v>19917107</v>
      </c>
    </row>
    <row r="112" spans="1:18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80084536</v>
      </c>
      <c r="F112" s="22">
        <v>0</v>
      </c>
      <c r="G112" s="22">
        <v>0</v>
      </c>
      <c r="H112" s="22">
        <v>0</v>
      </c>
      <c r="I112" s="22">
        <v>1334981</v>
      </c>
      <c r="J112" s="22">
        <v>2094194</v>
      </c>
      <c r="K112" s="22">
        <v>745378</v>
      </c>
      <c r="L112" s="22">
        <v>-353065</v>
      </c>
      <c r="M112" s="22">
        <v>-2425466</v>
      </c>
      <c r="N112" s="22">
        <v>0</v>
      </c>
      <c r="O112" s="22">
        <v>421132</v>
      </c>
      <c r="P112" s="22">
        <v>0</v>
      </c>
      <c r="Q112" s="22">
        <v>0</v>
      </c>
      <c r="R112" s="22">
        <v>81901690</v>
      </c>
    </row>
    <row r="113" spans="1:18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17850490</v>
      </c>
      <c r="F113" s="22">
        <v>0</v>
      </c>
      <c r="G113" s="22">
        <v>0</v>
      </c>
      <c r="H113" s="22">
        <v>0</v>
      </c>
      <c r="I113" s="22">
        <v>0</v>
      </c>
      <c r="J113" s="22">
        <v>1347827</v>
      </c>
      <c r="K113" s="22">
        <v>0</v>
      </c>
      <c r="L113" s="22">
        <v>-46612</v>
      </c>
      <c r="M113" s="22">
        <v>-659382</v>
      </c>
      <c r="N113" s="22">
        <v>-49796</v>
      </c>
      <c r="O113" s="22">
        <v>69833</v>
      </c>
      <c r="P113" s="22">
        <v>49796</v>
      </c>
      <c r="Q113" s="22">
        <v>0</v>
      </c>
      <c r="R113" s="22">
        <v>18562156</v>
      </c>
    </row>
    <row r="114" spans="1:18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260797400</v>
      </c>
      <c r="F114" s="22">
        <v>0</v>
      </c>
      <c r="G114" s="22">
        <v>0</v>
      </c>
      <c r="H114" s="22">
        <v>0</v>
      </c>
      <c r="I114" s="22">
        <v>10714574</v>
      </c>
      <c r="J114" s="22">
        <v>16536849</v>
      </c>
      <c r="K114" s="22">
        <v>32450906</v>
      </c>
      <c r="L114" s="22">
        <v>-117100</v>
      </c>
      <c r="M114" s="22">
        <v>-7432581</v>
      </c>
      <c r="N114" s="22">
        <v>0</v>
      </c>
      <c r="O114" s="22">
        <v>920517</v>
      </c>
      <c r="P114" s="22">
        <v>0</v>
      </c>
      <c r="Q114" s="22">
        <v>0</v>
      </c>
      <c r="R114" s="22">
        <v>313870565</v>
      </c>
    </row>
    <row r="115" spans="1:18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8353282</v>
      </c>
      <c r="F115" s="22">
        <v>0</v>
      </c>
      <c r="G115" s="22">
        <v>0</v>
      </c>
      <c r="H115" s="22">
        <v>0</v>
      </c>
      <c r="I115" s="22">
        <v>0</v>
      </c>
      <c r="J115" s="22">
        <v>543400</v>
      </c>
      <c r="K115" s="22">
        <v>0</v>
      </c>
      <c r="L115" s="22">
        <v>-42709</v>
      </c>
      <c r="M115" s="22">
        <v>-501834</v>
      </c>
      <c r="N115" s="22">
        <v>0</v>
      </c>
      <c r="O115" s="22">
        <v>78602</v>
      </c>
      <c r="P115" s="22">
        <v>0</v>
      </c>
      <c r="Q115" s="22">
        <v>0</v>
      </c>
      <c r="R115" s="22">
        <v>8430741</v>
      </c>
    </row>
    <row r="116" spans="1:18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25391696</v>
      </c>
      <c r="F116" s="22">
        <v>0</v>
      </c>
      <c r="G116" s="22">
        <v>0</v>
      </c>
      <c r="H116" s="22">
        <v>0</v>
      </c>
      <c r="I116" s="22">
        <v>194100</v>
      </c>
      <c r="J116" s="22">
        <v>1902697</v>
      </c>
      <c r="K116" s="22">
        <v>0</v>
      </c>
      <c r="L116" s="22">
        <v>-160603</v>
      </c>
      <c r="M116" s="22">
        <v>-1313714</v>
      </c>
      <c r="N116" s="22">
        <v>0</v>
      </c>
      <c r="O116" s="22">
        <v>380068</v>
      </c>
      <c r="P116" s="22">
        <v>0</v>
      </c>
      <c r="Q116" s="22">
        <v>0</v>
      </c>
      <c r="R116" s="22">
        <v>26394244</v>
      </c>
    </row>
    <row r="117" spans="1:18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10314575</v>
      </c>
      <c r="F117" s="22">
        <v>0</v>
      </c>
      <c r="G117" s="22">
        <v>0</v>
      </c>
      <c r="H117" s="22">
        <v>0</v>
      </c>
      <c r="I117" s="22">
        <v>0</v>
      </c>
      <c r="J117" s="22">
        <v>557492</v>
      </c>
      <c r="K117" s="22">
        <v>0</v>
      </c>
      <c r="L117" s="22">
        <v>0</v>
      </c>
      <c r="M117" s="22">
        <v>-353301</v>
      </c>
      <c r="N117" s="22">
        <v>0</v>
      </c>
      <c r="O117" s="22">
        <v>46255</v>
      </c>
      <c r="P117" s="22">
        <v>0</v>
      </c>
      <c r="Q117" s="22">
        <v>0</v>
      </c>
      <c r="R117" s="22">
        <v>10565021</v>
      </c>
    </row>
    <row r="118" spans="1:18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61242286</v>
      </c>
      <c r="F118" s="22">
        <v>0</v>
      </c>
      <c r="G118" s="22">
        <v>0</v>
      </c>
      <c r="H118" s="22">
        <v>0</v>
      </c>
      <c r="I118" s="22">
        <v>835979</v>
      </c>
      <c r="J118" s="22">
        <v>4836920</v>
      </c>
      <c r="K118" s="22">
        <v>0</v>
      </c>
      <c r="L118" s="22">
        <v>-39590</v>
      </c>
      <c r="M118" s="22">
        <v>-2357981</v>
      </c>
      <c r="N118" s="22">
        <v>0</v>
      </c>
      <c r="O118" s="22">
        <v>100728</v>
      </c>
      <c r="P118" s="22">
        <v>0</v>
      </c>
      <c r="Q118" s="22">
        <v>0</v>
      </c>
      <c r="R118" s="22">
        <v>64618342</v>
      </c>
    </row>
    <row r="119" spans="1:18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41751955</v>
      </c>
      <c r="F119" s="22">
        <v>0</v>
      </c>
      <c r="G119" s="22">
        <v>0</v>
      </c>
      <c r="H119" s="22">
        <v>0</v>
      </c>
      <c r="I119" s="22">
        <v>0</v>
      </c>
      <c r="J119" s="22">
        <v>4247155</v>
      </c>
      <c r="K119" s="22">
        <v>0</v>
      </c>
      <c r="L119" s="22">
        <v>-52803</v>
      </c>
      <c r="M119" s="22">
        <v>-1557486</v>
      </c>
      <c r="N119" s="22">
        <v>0</v>
      </c>
      <c r="O119" s="22">
        <v>871184</v>
      </c>
      <c r="P119" s="22">
        <v>0</v>
      </c>
      <c r="Q119" s="22">
        <v>1641095</v>
      </c>
      <c r="R119" s="22">
        <v>46901100</v>
      </c>
    </row>
    <row r="120" spans="1:18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93389821</v>
      </c>
      <c r="F120" s="22">
        <v>0</v>
      </c>
      <c r="G120" s="22">
        <v>0</v>
      </c>
      <c r="H120" s="22">
        <v>0</v>
      </c>
      <c r="I120" s="22">
        <v>0</v>
      </c>
      <c r="J120" s="22">
        <v>18477968</v>
      </c>
      <c r="K120" s="22">
        <v>0</v>
      </c>
      <c r="L120" s="22">
        <v>-997687</v>
      </c>
      <c r="M120" s="22">
        <v>-4801342</v>
      </c>
      <c r="N120" s="22">
        <v>-4387185</v>
      </c>
      <c r="O120" s="22">
        <v>939889</v>
      </c>
      <c r="P120" s="22">
        <v>4387185</v>
      </c>
      <c r="Q120" s="22">
        <v>0</v>
      </c>
      <c r="R120" s="22">
        <v>107008649</v>
      </c>
    </row>
    <row r="121" spans="1:18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132700502</v>
      </c>
      <c r="F121" s="22">
        <v>0</v>
      </c>
      <c r="G121" s="22">
        <v>0</v>
      </c>
      <c r="H121" s="22">
        <v>0</v>
      </c>
      <c r="I121" s="22">
        <v>0</v>
      </c>
      <c r="J121" s="22">
        <v>5599117</v>
      </c>
      <c r="K121" s="22">
        <v>0</v>
      </c>
      <c r="L121" s="22">
        <v>-110581</v>
      </c>
      <c r="M121" s="22">
        <v>-4389066</v>
      </c>
      <c r="N121" s="22">
        <v>0</v>
      </c>
      <c r="O121" s="22">
        <v>-699112</v>
      </c>
      <c r="P121" s="22">
        <v>0</v>
      </c>
      <c r="Q121" s="22">
        <v>0</v>
      </c>
      <c r="R121" s="22">
        <v>133100860</v>
      </c>
    </row>
    <row r="122" spans="1:18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8336554</v>
      </c>
      <c r="F122" s="22">
        <v>0</v>
      </c>
      <c r="G122" s="22">
        <v>0</v>
      </c>
      <c r="H122" s="22">
        <v>0</v>
      </c>
      <c r="I122" s="22">
        <v>304943</v>
      </c>
      <c r="J122" s="22">
        <v>734892</v>
      </c>
      <c r="K122" s="22">
        <v>0</v>
      </c>
      <c r="L122" s="22">
        <v>-17083</v>
      </c>
      <c r="M122" s="22">
        <v>-447306</v>
      </c>
      <c r="N122" s="22">
        <v>0</v>
      </c>
      <c r="O122" s="22">
        <v>46514</v>
      </c>
      <c r="P122" s="22">
        <v>0</v>
      </c>
      <c r="Q122" s="22">
        <v>0</v>
      </c>
      <c r="R122" s="22">
        <v>8958514</v>
      </c>
    </row>
    <row r="123" spans="1:18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72090218</v>
      </c>
      <c r="F123" s="22">
        <v>0</v>
      </c>
      <c r="G123" s="22">
        <v>0</v>
      </c>
      <c r="H123" s="22">
        <v>0</v>
      </c>
      <c r="I123" s="22">
        <v>2987402</v>
      </c>
      <c r="J123" s="22">
        <v>3289445</v>
      </c>
      <c r="K123" s="22">
        <v>0</v>
      </c>
      <c r="L123" s="22">
        <v>-370178</v>
      </c>
      <c r="M123" s="22">
        <v>-3254862</v>
      </c>
      <c r="N123" s="22">
        <v>0</v>
      </c>
      <c r="O123" s="22">
        <v>2544988</v>
      </c>
      <c r="P123" s="22">
        <v>0</v>
      </c>
      <c r="Q123" s="22">
        <v>0</v>
      </c>
      <c r="R123" s="22">
        <v>77287013</v>
      </c>
    </row>
    <row r="124" spans="1:18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22223834</v>
      </c>
      <c r="F124" s="22">
        <v>0</v>
      </c>
      <c r="G124" s="22">
        <v>0</v>
      </c>
      <c r="H124" s="22">
        <v>0</v>
      </c>
      <c r="I124" s="22">
        <v>42896</v>
      </c>
      <c r="J124" s="22">
        <v>1983584</v>
      </c>
      <c r="K124" s="22">
        <v>0</v>
      </c>
      <c r="L124" s="22">
        <v>-61109</v>
      </c>
      <c r="M124" s="22">
        <v>-910851</v>
      </c>
      <c r="N124" s="22">
        <v>-3000000</v>
      </c>
      <c r="O124" s="22">
        <v>400000</v>
      </c>
      <c r="P124" s="22">
        <v>0</v>
      </c>
      <c r="Q124" s="22">
        <v>0</v>
      </c>
      <c r="R124" s="22">
        <v>20678354</v>
      </c>
    </row>
    <row r="125" spans="1:18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31590825</v>
      </c>
      <c r="F125" s="22">
        <v>0</v>
      </c>
      <c r="G125" s="22">
        <v>0</v>
      </c>
      <c r="H125" s="22">
        <v>0</v>
      </c>
      <c r="I125" s="22">
        <v>337625</v>
      </c>
      <c r="J125" s="22">
        <v>1494226</v>
      </c>
      <c r="K125" s="22">
        <v>38573</v>
      </c>
      <c r="L125" s="22">
        <v>0</v>
      </c>
      <c r="M125" s="22">
        <v>-1635104</v>
      </c>
      <c r="N125" s="22">
        <v>0</v>
      </c>
      <c r="O125" s="22">
        <v>731944</v>
      </c>
      <c r="P125" s="22">
        <v>0</v>
      </c>
      <c r="Q125" s="22">
        <v>0</v>
      </c>
      <c r="R125" s="22">
        <v>32558089</v>
      </c>
    </row>
    <row r="126" spans="1:18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10483502</v>
      </c>
      <c r="F126" s="22">
        <v>0</v>
      </c>
      <c r="G126" s="22">
        <v>0</v>
      </c>
      <c r="H126" s="22">
        <v>0</v>
      </c>
      <c r="I126" s="22">
        <v>260369</v>
      </c>
      <c r="J126" s="22">
        <v>586497</v>
      </c>
      <c r="K126" s="22">
        <v>0</v>
      </c>
      <c r="L126" s="22">
        <v>0</v>
      </c>
      <c r="M126" s="22">
        <v>-441393</v>
      </c>
      <c r="N126" s="22">
        <v>0</v>
      </c>
      <c r="O126" s="22">
        <v>23631</v>
      </c>
      <c r="P126" s="22">
        <v>0</v>
      </c>
      <c r="Q126" s="22">
        <v>0</v>
      </c>
      <c r="R126" s="22">
        <v>10912606</v>
      </c>
    </row>
    <row r="127" spans="1:18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30445737</v>
      </c>
      <c r="F127" s="22">
        <v>0</v>
      </c>
      <c r="G127" s="22">
        <v>0</v>
      </c>
      <c r="H127" s="22">
        <v>0</v>
      </c>
      <c r="I127" s="22">
        <v>295279</v>
      </c>
      <c r="J127" s="22">
        <v>4584238</v>
      </c>
      <c r="K127" s="22">
        <v>0</v>
      </c>
      <c r="L127" s="22">
        <v>-130034</v>
      </c>
      <c r="M127" s="22">
        <v>-1108963</v>
      </c>
      <c r="N127" s="22">
        <v>0</v>
      </c>
      <c r="O127" s="22">
        <v>38937</v>
      </c>
      <c r="P127" s="22">
        <v>0</v>
      </c>
      <c r="Q127" s="22">
        <v>0</v>
      </c>
      <c r="R127" s="22">
        <v>34125194</v>
      </c>
    </row>
    <row r="128" spans="1:18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26131278</v>
      </c>
      <c r="F128" s="22">
        <v>0</v>
      </c>
      <c r="G128" s="22">
        <v>0</v>
      </c>
      <c r="H128" s="22">
        <v>0</v>
      </c>
      <c r="I128" s="22">
        <v>1578841</v>
      </c>
      <c r="J128" s="22">
        <v>1144624</v>
      </c>
      <c r="K128" s="22">
        <v>1528809</v>
      </c>
      <c r="L128" s="22">
        <v>0</v>
      </c>
      <c r="M128" s="22">
        <v>-815213</v>
      </c>
      <c r="N128" s="22">
        <v>0</v>
      </c>
      <c r="O128" s="22">
        <v>141169</v>
      </c>
      <c r="P128" s="22">
        <v>0</v>
      </c>
      <c r="Q128" s="22">
        <v>0</v>
      </c>
      <c r="R128" s="22">
        <v>29709508</v>
      </c>
    </row>
    <row r="129" spans="1:18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27927382</v>
      </c>
      <c r="F129" s="22">
        <v>0</v>
      </c>
      <c r="G129" s="22">
        <v>0</v>
      </c>
      <c r="H129" s="22">
        <v>0</v>
      </c>
      <c r="I129" s="22">
        <v>808172</v>
      </c>
      <c r="J129" s="22">
        <v>1251141</v>
      </c>
      <c r="K129" s="22">
        <v>0</v>
      </c>
      <c r="L129" s="22">
        <v>-12085</v>
      </c>
      <c r="M129" s="22">
        <v>-1071638</v>
      </c>
      <c r="N129" s="22">
        <v>-970000</v>
      </c>
      <c r="O129" s="22">
        <v>535053</v>
      </c>
      <c r="P129" s="22">
        <v>970000</v>
      </c>
      <c r="Q129" s="22">
        <v>0</v>
      </c>
      <c r="R129" s="22">
        <v>29438025</v>
      </c>
    </row>
    <row r="130" spans="1:18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23183176</v>
      </c>
      <c r="F130" s="22">
        <v>0</v>
      </c>
      <c r="G130" s="22">
        <v>0</v>
      </c>
      <c r="H130" s="22">
        <v>0</v>
      </c>
      <c r="I130" s="22">
        <v>0</v>
      </c>
      <c r="J130" s="22">
        <v>1566055</v>
      </c>
      <c r="K130" s="22">
        <v>0</v>
      </c>
      <c r="L130" s="22">
        <v>-14350</v>
      </c>
      <c r="M130" s="22">
        <v>-1130371</v>
      </c>
      <c r="N130" s="22">
        <v>0</v>
      </c>
      <c r="O130" s="22">
        <v>0</v>
      </c>
      <c r="P130" s="22">
        <v>0</v>
      </c>
      <c r="Q130" s="22">
        <v>0</v>
      </c>
      <c r="R130" s="22">
        <v>23604510</v>
      </c>
    </row>
    <row r="131" spans="1:18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39818130</v>
      </c>
      <c r="F131" s="22">
        <v>0</v>
      </c>
      <c r="G131" s="22">
        <v>0</v>
      </c>
      <c r="H131" s="22">
        <v>0</v>
      </c>
      <c r="I131" s="22">
        <v>0</v>
      </c>
      <c r="J131" s="22">
        <v>3067834</v>
      </c>
      <c r="K131" s="22">
        <v>197000</v>
      </c>
      <c r="L131" s="22">
        <v>-11422119</v>
      </c>
      <c r="M131" s="22">
        <v>-1105612</v>
      </c>
      <c r="N131" s="22">
        <v>0</v>
      </c>
      <c r="O131" s="22">
        <v>1002476</v>
      </c>
      <c r="P131" s="22">
        <v>0</v>
      </c>
      <c r="Q131" s="22">
        <v>0</v>
      </c>
      <c r="R131" s="22">
        <v>31557709</v>
      </c>
    </row>
    <row r="132" spans="1:18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5474078</v>
      </c>
      <c r="F132" s="22">
        <v>0</v>
      </c>
      <c r="G132" s="22">
        <v>0</v>
      </c>
      <c r="H132" s="22">
        <v>0</v>
      </c>
      <c r="I132" s="22">
        <v>0</v>
      </c>
      <c r="J132" s="22">
        <v>92445</v>
      </c>
      <c r="K132" s="22">
        <v>0</v>
      </c>
      <c r="L132" s="22">
        <v>0</v>
      </c>
      <c r="M132" s="22">
        <v>-246188</v>
      </c>
      <c r="N132" s="22">
        <v>0</v>
      </c>
      <c r="O132" s="22">
        <v>0</v>
      </c>
      <c r="P132" s="22">
        <v>0</v>
      </c>
      <c r="Q132" s="22">
        <v>0</v>
      </c>
      <c r="R132" s="22">
        <v>5320335</v>
      </c>
    </row>
    <row r="133" spans="1:18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24947091</v>
      </c>
      <c r="F133" s="22">
        <v>0</v>
      </c>
      <c r="G133" s="22">
        <v>0</v>
      </c>
      <c r="H133" s="22">
        <v>0</v>
      </c>
      <c r="I133" s="22">
        <v>700000</v>
      </c>
      <c r="J133" s="22">
        <v>2597707</v>
      </c>
      <c r="K133" s="22">
        <v>0</v>
      </c>
      <c r="L133" s="22">
        <v>-5199</v>
      </c>
      <c r="M133" s="22">
        <v>-860660</v>
      </c>
      <c r="N133" s="22">
        <v>0</v>
      </c>
      <c r="O133" s="22">
        <v>29725</v>
      </c>
      <c r="P133" s="22">
        <v>0</v>
      </c>
      <c r="Q133" s="22">
        <v>0</v>
      </c>
      <c r="R133" s="22">
        <v>27408664</v>
      </c>
    </row>
    <row r="134" spans="1:18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7720764</v>
      </c>
      <c r="F134" s="22">
        <v>0</v>
      </c>
      <c r="G134" s="22">
        <v>0</v>
      </c>
      <c r="H134" s="22">
        <v>0</v>
      </c>
      <c r="I134" s="22">
        <v>0</v>
      </c>
      <c r="J134" s="22">
        <v>147727</v>
      </c>
      <c r="K134" s="22">
        <v>138214</v>
      </c>
      <c r="L134" s="22">
        <v>-172500</v>
      </c>
      <c r="M134" s="22">
        <v>-265951</v>
      </c>
      <c r="N134" s="22">
        <v>0</v>
      </c>
      <c r="O134" s="22">
        <v>38758</v>
      </c>
      <c r="P134" s="22">
        <v>0</v>
      </c>
      <c r="Q134" s="22">
        <v>0</v>
      </c>
      <c r="R134" s="22">
        <v>7607012</v>
      </c>
    </row>
    <row r="135" spans="1:18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115229949</v>
      </c>
      <c r="F135" s="22">
        <v>0</v>
      </c>
      <c r="G135" s="22">
        <v>0</v>
      </c>
      <c r="H135" s="22">
        <v>0</v>
      </c>
      <c r="I135" s="22">
        <v>826582</v>
      </c>
      <c r="J135" s="22">
        <v>2860374</v>
      </c>
      <c r="K135" s="22">
        <v>0</v>
      </c>
      <c r="L135" s="22">
        <v>0</v>
      </c>
      <c r="M135" s="22">
        <v>-4696055</v>
      </c>
      <c r="N135" s="22">
        <v>0</v>
      </c>
      <c r="O135" s="22">
        <v>527948</v>
      </c>
      <c r="P135" s="22">
        <v>0</v>
      </c>
      <c r="Q135" s="22">
        <v>0</v>
      </c>
      <c r="R135" s="22">
        <v>114748799</v>
      </c>
    </row>
    <row r="136" spans="1:18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38117257</v>
      </c>
      <c r="F136" s="22">
        <v>0</v>
      </c>
      <c r="G136" s="22">
        <v>0</v>
      </c>
      <c r="H136" s="22">
        <v>0</v>
      </c>
      <c r="I136" s="22">
        <v>4594914</v>
      </c>
      <c r="J136" s="22">
        <v>0</v>
      </c>
      <c r="K136" s="22">
        <v>0</v>
      </c>
      <c r="L136" s="22">
        <v>0</v>
      </c>
      <c r="M136" s="22">
        <v>-2002447</v>
      </c>
      <c r="N136" s="22">
        <v>0</v>
      </c>
      <c r="O136" s="22">
        <v>316726</v>
      </c>
      <c r="P136" s="22">
        <v>0</v>
      </c>
      <c r="Q136" s="22">
        <v>0</v>
      </c>
      <c r="R136" s="22">
        <v>41026449</v>
      </c>
    </row>
    <row r="137" spans="1:18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188705106</v>
      </c>
      <c r="F137" s="22">
        <v>0</v>
      </c>
      <c r="G137" s="22">
        <v>0</v>
      </c>
      <c r="H137" s="22">
        <v>0</v>
      </c>
      <c r="I137" s="22">
        <v>2842389</v>
      </c>
      <c r="J137" s="22">
        <v>16936371</v>
      </c>
      <c r="K137" s="22">
        <v>0</v>
      </c>
      <c r="L137" s="22">
        <v>-2619902</v>
      </c>
      <c r="M137" s="22">
        <v>-5900111</v>
      </c>
      <c r="N137" s="22">
        <v>-1800000</v>
      </c>
      <c r="O137" s="22">
        <v>748857</v>
      </c>
      <c r="P137" s="22">
        <v>1800000</v>
      </c>
      <c r="Q137" s="22">
        <v>0</v>
      </c>
      <c r="R137" s="22">
        <v>200712710</v>
      </c>
    </row>
    <row r="138" spans="1:18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134911206</v>
      </c>
      <c r="F138" s="22">
        <v>0</v>
      </c>
      <c r="G138" s="22">
        <v>0</v>
      </c>
      <c r="H138" s="22">
        <v>0</v>
      </c>
      <c r="I138" s="22">
        <v>1659730</v>
      </c>
      <c r="J138" s="22">
        <v>4650278</v>
      </c>
      <c r="K138" s="22">
        <v>0</v>
      </c>
      <c r="L138" s="22">
        <v>-55155</v>
      </c>
      <c r="M138" s="22">
        <v>-4425272</v>
      </c>
      <c r="N138" s="22">
        <v>0</v>
      </c>
      <c r="O138" s="22">
        <v>2165259</v>
      </c>
      <c r="P138" s="22">
        <v>0</v>
      </c>
      <c r="Q138" s="22">
        <v>0</v>
      </c>
      <c r="R138" s="22">
        <v>138906046</v>
      </c>
    </row>
    <row r="139" spans="1:18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88960925</v>
      </c>
      <c r="F139" s="22">
        <v>0</v>
      </c>
      <c r="G139" s="22">
        <v>0</v>
      </c>
      <c r="H139" s="22">
        <v>0</v>
      </c>
      <c r="I139" s="22">
        <v>0</v>
      </c>
      <c r="J139" s="22">
        <v>2573029</v>
      </c>
      <c r="K139" s="22">
        <v>0</v>
      </c>
      <c r="L139" s="22">
        <v>-220990</v>
      </c>
      <c r="M139" s="22">
        <v>-3241977</v>
      </c>
      <c r="N139" s="22">
        <v>0</v>
      </c>
      <c r="O139" s="22">
        <v>0</v>
      </c>
      <c r="P139" s="22">
        <v>0</v>
      </c>
      <c r="Q139" s="22">
        <v>0</v>
      </c>
      <c r="R139" s="22">
        <v>88070987</v>
      </c>
    </row>
    <row r="140" spans="1:18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10110426</v>
      </c>
      <c r="F140" s="22"/>
      <c r="G140" s="22"/>
      <c r="H140" s="22"/>
      <c r="I140" s="22">
        <v>70772</v>
      </c>
      <c r="J140" s="22">
        <v>671244</v>
      </c>
      <c r="K140" s="22">
        <v>0</v>
      </c>
      <c r="L140" s="22">
        <v>0</v>
      </c>
      <c r="M140" s="22">
        <v>-430836</v>
      </c>
      <c r="N140" s="22">
        <v>0</v>
      </c>
      <c r="O140" s="22">
        <v>16529</v>
      </c>
      <c r="P140" s="22">
        <v>0</v>
      </c>
      <c r="Q140" s="22">
        <v>0</v>
      </c>
      <c r="R140" s="22">
        <v>10438135</v>
      </c>
    </row>
    <row r="141" spans="1:18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6000417</v>
      </c>
      <c r="F141" s="22">
        <v>0</v>
      </c>
      <c r="G141" s="22">
        <v>0</v>
      </c>
      <c r="H141" s="22">
        <v>0</v>
      </c>
      <c r="I141" s="22">
        <v>0</v>
      </c>
      <c r="J141" s="22">
        <v>1156302</v>
      </c>
      <c r="K141" s="22">
        <v>0</v>
      </c>
      <c r="L141" s="22">
        <v>0</v>
      </c>
      <c r="M141" s="22">
        <v>-501826</v>
      </c>
      <c r="N141" s="22">
        <v>0</v>
      </c>
      <c r="O141" s="22">
        <v>119152</v>
      </c>
      <c r="P141" s="22">
        <v>0</v>
      </c>
      <c r="Q141" s="22">
        <v>0</v>
      </c>
      <c r="R141" s="22">
        <v>6774045</v>
      </c>
    </row>
    <row r="142" spans="1:18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16304303</v>
      </c>
      <c r="F142" s="22">
        <v>0</v>
      </c>
      <c r="G142" s="22">
        <v>0</v>
      </c>
      <c r="H142" s="22">
        <v>0</v>
      </c>
      <c r="I142" s="22">
        <v>0</v>
      </c>
      <c r="J142" s="22">
        <v>1152483</v>
      </c>
      <c r="K142" s="22">
        <v>0</v>
      </c>
      <c r="L142" s="22">
        <v>-146283</v>
      </c>
      <c r="M142" s="22">
        <v>-873402</v>
      </c>
      <c r="N142" s="22">
        <v>0</v>
      </c>
      <c r="O142" s="22">
        <v>80303</v>
      </c>
      <c r="P142" s="22">
        <v>0</v>
      </c>
      <c r="Q142" s="22">
        <v>0</v>
      </c>
      <c r="R142" s="22">
        <v>16517404</v>
      </c>
    </row>
    <row r="143" spans="1:18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7656513</v>
      </c>
      <c r="F143" s="22">
        <v>0</v>
      </c>
      <c r="G143" s="22">
        <v>0</v>
      </c>
      <c r="H143" s="22">
        <v>0</v>
      </c>
      <c r="I143" s="22">
        <v>0</v>
      </c>
      <c r="J143" s="22">
        <v>526545</v>
      </c>
      <c r="K143" s="22">
        <v>0</v>
      </c>
      <c r="L143" s="22">
        <v>-43845</v>
      </c>
      <c r="M143" s="22">
        <v>-479632</v>
      </c>
      <c r="N143" s="22">
        <v>0</v>
      </c>
      <c r="O143" s="22">
        <v>0</v>
      </c>
      <c r="P143" s="22">
        <v>0</v>
      </c>
      <c r="Q143" s="22">
        <v>0</v>
      </c>
      <c r="R143" s="22">
        <v>7659581</v>
      </c>
    </row>
    <row r="144" spans="1:18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16965444</v>
      </c>
      <c r="F144" s="22">
        <v>0</v>
      </c>
      <c r="G144" s="22">
        <v>0</v>
      </c>
      <c r="H144" s="22">
        <v>0</v>
      </c>
      <c r="I144" s="22">
        <v>0</v>
      </c>
      <c r="J144" s="22">
        <v>688521</v>
      </c>
      <c r="K144" s="22">
        <v>0</v>
      </c>
      <c r="L144" s="22">
        <v>-41490</v>
      </c>
      <c r="M144" s="22">
        <v>-526832</v>
      </c>
      <c r="N144" s="22">
        <v>0</v>
      </c>
      <c r="O144" s="22">
        <v>102469</v>
      </c>
      <c r="P144" s="22">
        <v>0</v>
      </c>
      <c r="Q144" s="22">
        <v>0</v>
      </c>
      <c r="R144" s="22">
        <v>17188112</v>
      </c>
    </row>
    <row r="145" spans="1:18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23130277</v>
      </c>
      <c r="F145" s="22">
        <v>0</v>
      </c>
      <c r="G145" s="22">
        <v>0</v>
      </c>
      <c r="H145" s="22">
        <v>0</v>
      </c>
      <c r="I145" s="22">
        <v>0</v>
      </c>
      <c r="J145" s="22">
        <v>1836271</v>
      </c>
      <c r="K145" s="22">
        <v>0</v>
      </c>
      <c r="L145" s="22">
        <v>-56774</v>
      </c>
      <c r="M145" s="22">
        <v>-1169247</v>
      </c>
      <c r="N145" s="22">
        <v>0</v>
      </c>
      <c r="O145" s="22">
        <v>380196</v>
      </c>
      <c r="P145" s="22">
        <v>0</v>
      </c>
      <c r="Q145" s="22">
        <v>0</v>
      </c>
      <c r="R145" s="22">
        <v>24120723</v>
      </c>
    </row>
    <row r="146" spans="1:18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20143213</v>
      </c>
      <c r="F146" s="22">
        <v>0</v>
      </c>
      <c r="G146" s="22">
        <v>0</v>
      </c>
      <c r="H146" s="22">
        <v>0</v>
      </c>
      <c r="I146" s="22">
        <v>0</v>
      </c>
      <c r="J146" s="22">
        <v>1010176</v>
      </c>
      <c r="K146" s="22">
        <v>0</v>
      </c>
      <c r="L146" s="22">
        <v>-227</v>
      </c>
      <c r="M146" s="22">
        <v>-755490</v>
      </c>
      <c r="N146" s="22">
        <v>0</v>
      </c>
      <c r="O146" s="22">
        <v>168664</v>
      </c>
      <c r="P146" s="22">
        <v>0</v>
      </c>
      <c r="Q146" s="22">
        <v>-92375</v>
      </c>
      <c r="R146" s="22">
        <v>20473961</v>
      </c>
    </row>
    <row r="147" spans="1:18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4928082</v>
      </c>
      <c r="F147" s="22">
        <v>0</v>
      </c>
      <c r="G147" s="22">
        <v>0</v>
      </c>
      <c r="H147" s="22">
        <v>0</v>
      </c>
      <c r="I147" s="22">
        <v>51180</v>
      </c>
      <c r="J147" s="22">
        <v>299891</v>
      </c>
      <c r="K147" s="22">
        <v>0</v>
      </c>
      <c r="L147" s="22">
        <v>0</v>
      </c>
      <c r="M147" s="22">
        <v>-292176</v>
      </c>
      <c r="N147" s="22">
        <v>0</v>
      </c>
      <c r="O147" s="22">
        <v>13196</v>
      </c>
      <c r="P147" s="22">
        <v>0</v>
      </c>
      <c r="Q147" s="22">
        <v>0</v>
      </c>
      <c r="R147" s="22">
        <v>5000173</v>
      </c>
    </row>
    <row r="148" spans="1:18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12702029</v>
      </c>
      <c r="F148" s="22">
        <v>0</v>
      </c>
      <c r="G148" s="22">
        <v>0</v>
      </c>
      <c r="H148" s="22">
        <v>0</v>
      </c>
      <c r="I148" s="22">
        <v>0</v>
      </c>
      <c r="J148" s="22">
        <v>983292</v>
      </c>
      <c r="K148" s="22">
        <v>0</v>
      </c>
      <c r="L148" s="22">
        <v>-4632501</v>
      </c>
      <c r="M148" s="22">
        <v>-426820</v>
      </c>
      <c r="N148" s="22">
        <v>0</v>
      </c>
      <c r="O148" s="22">
        <v>47500</v>
      </c>
      <c r="P148" s="22">
        <v>0</v>
      </c>
      <c r="Q148" s="22">
        <v>0</v>
      </c>
      <c r="R148" s="22">
        <v>8673500</v>
      </c>
    </row>
    <row r="149" spans="1:18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14008803</v>
      </c>
      <c r="F149" s="22">
        <v>0</v>
      </c>
      <c r="G149" s="22">
        <v>0</v>
      </c>
      <c r="H149" s="22">
        <v>0</v>
      </c>
      <c r="I149" s="22">
        <v>0</v>
      </c>
      <c r="J149" s="22">
        <v>1453787</v>
      </c>
      <c r="K149" s="22">
        <v>0</v>
      </c>
      <c r="L149" s="22">
        <v>-5236</v>
      </c>
      <c r="M149" s="22">
        <v>-680862</v>
      </c>
      <c r="N149" s="22">
        <v>0</v>
      </c>
      <c r="O149" s="22">
        <v>38167</v>
      </c>
      <c r="P149" s="22">
        <v>0</v>
      </c>
      <c r="Q149" s="22">
        <v>0</v>
      </c>
      <c r="R149" s="22">
        <v>14814659</v>
      </c>
    </row>
    <row r="150" spans="1:18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122965100</v>
      </c>
      <c r="F150" s="22">
        <v>0</v>
      </c>
      <c r="G150" s="22">
        <v>0</v>
      </c>
      <c r="H150" s="22">
        <v>0</v>
      </c>
      <c r="I150" s="22">
        <v>968018</v>
      </c>
      <c r="J150" s="22">
        <v>5201875</v>
      </c>
      <c r="K150" s="22">
        <v>807115</v>
      </c>
      <c r="L150" s="22">
        <v>-315707</v>
      </c>
      <c r="M150" s="22">
        <v>-5485237</v>
      </c>
      <c r="N150" s="22">
        <v>1000000</v>
      </c>
      <c r="O150" s="22">
        <v>868980</v>
      </c>
      <c r="P150" s="22">
        <v>-1000000</v>
      </c>
      <c r="Q150" s="22">
        <v>0</v>
      </c>
      <c r="R150" s="22">
        <v>125010144</v>
      </c>
    </row>
    <row r="151" spans="1:18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11530512</v>
      </c>
      <c r="F151" s="22">
        <v>0</v>
      </c>
      <c r="G151" s="22">
        <v>0</v>
      </c>
      <c r="H151" s="22">
        <v>0</v>
      </c>
      <c r="I151" s="22">
        <v>0</v>
      </c>
      <c r="J151" s="22">
        <v>173803</v>
      </c>
      <c r="K151" s="22">
        <v>110087</v>
      </c>
      <c r="L151" s="22">
        <v>-3101</v>
      </c>
      <c r="M151" s="22">
        <v>-538011</v>
      </c>
      <c r="N151" s="22">
        <v>0</v>
      </c>
      <c r="O151" s="22">
        <v>49480</v>
      </c>
      <c r="P151" s="22">
        <v>0</v>
      </c>
      <c r="Q151" s="22">
        <v>0</v>
      </c>
      <c r="R151" s="22">
        <v>11322770</v>
      </c>
    </row>
    <row r="152" spans="1:18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23178697</v>
      </c>
      <c r="F152" s="22">
        <v>0</v>
      </c>
      <c r="G152" s="22">
        <v>0</v>
      </c>
      <c r="H152" s="22">
        <v>0</v>
      </c>
      <c r="I152" s="22">
        <v>423343</v>
      </c>
      <c r="J152" s="22">
        <v>2374379</v>
      </c>
      <c r="K152" s="22">
        <v>0</v>
      </c>
      <c r="L152" s="22">
        <v>0</v>
      </c>
      <c r="M152" s="22">
        <v>-840318</v>
      </c>
      <c r="N152" s="22">
        <v>0</v>
      </c>
      <c r="O152" s="22">
        <v>293256</v>
      </c>
      <c r="P152" s="22">
        <v>0</v>
      </c>
      <c r="Q152" s="22">
        <v>0</v>
      </c>
      <c r="R152" s="22">
        <v>25429357</v>
      </c>
    </row>
    <row r="153" spans="1:18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300680560</v>
      </c>
      <c r="F153" s="22">
        <v>0</v>
      </c>
      <c r="G153" s="22">
        <v>0</v>
      </c>
      <c r="H153" s="22">
        <v>0</v>
      </c>
      <c r="I153" s="22">
        <v>5505714</v>
      </c>
      <c r="J153" s="22">
        <v>8998649</v>
      </c>
      <c r="K153" s="22">
        <v>2243326</v>
      </c>
      <c r="L153" s="22">
        <v>-56915</v>
      </c>
      <c r="M153" s="22">
        <v>-8323286</v>
      </c>
      <c r="N153" s="22">
        <v>0</v>
      </c>
      <c r="O153" s="22">
        <v>2976696</v>
      </c>
      <c r="P153" s="22">
        <v>0</v>
      </c>
      <c r="Q153" s="22">
        <v>0</v>
      </c>
      <c r="R153" s="22">
        <v>312024744</v>
      </c>
    </row>
    <row r="154" spans="1:18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62412383</v>
      </c>
      <c r="F154" s="22">
        <v>0</v>
      </c>
      <c r="G154" s="22">
        <v>0</v>
      </c>
      <c r="H154" s="22">
        <v>0</v>
      </c>
      <c r="I154" s="22">
        <v>1154064</v>
      </c>
      <c r="J154" s="22">
        <v>3987804</v>
      </c>
      <c r="K154" s="22">
        <v>0</v>
      </c>
      <c r="L154" s="22">
        <v>-214925</v>
      </c>
      <c r="M154" s="22">
        <v>-2924836</v>
      </c>
      <c r="N154" s="22">
        <v>0</v>
      </c>
      <c r="O154" s="22">
        <v>395259</v>
      </c>
      <c r="P154" s="22">
        <v>0</v>
      </c>
      <c r="Q154" s="22">
        <v>0</v>
      </c>
      <c r="R154" s="22">
        <v>64809749</v>
      </c>
    </row>
    <row r="155" spans="1:18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7661908</v>
      </c>
      <c r="F155" s="22">
        <v>0</v>
      </c>
      <c r="G155" s="22">
        <v>0</v>
      </c>
      <c r="H155" s="22">
        <v>0</v>
      </c>
      <c r="I155" s="22">
        <v>0</v>
      </c>
      <c r="J155" s="22">
        <v>416328</v>
      </c>
      <c r="K155" s="22">
        <v>0</v>
      </c>
      <c r="L155" s="22">
        <v>-18665</v>
      </c>
      <c r="M155" s="22">
        <v>-358301</v>
      </c>
      <c r="N155" s="22">
        <v>0</v>
      </c>
      <c r="O155" s="22">
        <v>64557</v>
      </c>
      <c r="P155" s="22">
        <v>0</v>
      </c>
      <c r="Q155" s="22">
        <v>0</v>
      </c>
      <c r="R155" s="22">
        <v>7765827</v>
      </c>
    </row>
    <row r="156" spans="1:18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21984686</v>
      </c>
      <c r="F156" s="22">
        <v>0</v>
      </c>
      <c r="G156" s="22">
        <v>0</v>
      </c>
      <c r="H156" s="22">
        <v>0</v>
      </c>
      <c r="I156" s="22">
        <v>0</v>
      </c>
      <c r="J156" s="22">
        <v>1311614</v>
      </c>
      <c r="K156" s="22">
        <v>0</v>
      </c>
      <c r="L156" s="22">
        <v>0</v>
      </c>
      <c r="M156" s="22">
        <v>-725651</v>
      </c>
      <c r="N156" s="22">
        <v>-83517</v>
      </c>
      <c r="O156" s="22">
        <v>38230</v>
      </c>
      <c r="P156" s="22">
        <v>83517</v>
      </c>
      <c r="Q156" s="22">
        <v>0</v>
      </c>
      <c r="R156" s="22">
        <v>22608879</v>
      </c>
    </row>
    <row r="157" spans="1:18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76111720</v>
      </c>
      <c r="F157" s="22">
        <v>0</v>
      </c>
      <c r="G157" s="22">
        <v>0</v>
      </c>
      <c r="H157" s="22">
        <v>0</v>
      </c>
      <c r="I157" s="22">
        <v>1737067</v>
      </c>
      <c r="J157" s="22">
        <v>23462538</v>
      </c>
      <c r="K157" s="22">
        <v>0</v>
      </c>
      <c r="L157" s="22">
        <v>0</v>
      </c>
      <c r="M157" s="22">
        <v>-6517618</v>
      </c>
      <c r="N157" s="22">
        <v>-905000</v>
      </c>
      <c r="O157" s="22">
        <v>1087068</v>
      </c>
      <c r="P157" s="22">
        <v>905000</v>
      </c>
      <c r="Q157" s="22">
        <v>-905000</v>
      </c>
      <c r="R157" s="22">
        <v>94975775</v>
      </c>
    </row>
    <row r="158" spans="1:18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34184646</v>
      </c>
      <c r="F158" s="22">
        <v>0</v>
      </c>
      <c r="G158" s="22">
        <v>0</v>
      </c>
      <c r="H158" s="22">
        <v>0</v>
      </c>
      <c r="I158" s="22">
        <v>0</v>
      </c>
      <c r="J158" s="22">
        <v>5386943</v>
      </c>
      <c r="K158" s="22">
        <v>1581693</v>
      </c>
      <c r="L158" s="22">
        <v>-40338</v>
      </c>
      <c r="M158" s="22">
        <v>-1373043</v>
      </c>
      <c r="N158" s="22">
        <v>0</v>
      </c>
      <c r="O158" s="22">
        <v>97149</v>
      </c>
      <c r="P158" s="22">
        <v>0</v>
      </c>
      <c r="Q158" s="22">
        <v>0</v>
      </c>
      <c r="R158" s="22">
        <v>39837050</v>
      </c>
    </row>
    <row r="159" spans="1:18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21866850</v>
      </c>
      <c r="F159" s="22">
        <v>0</v>
      </c>
      <c r="G159" s="22">
        <v>0</v>
      </c>
      <c r="H159" s="22">
        <v>0</v>
      </c>
      <c r="I159" s="22">
        <v>388747</v>
      </c>
      <c r="J159" s="22">
        <v>1313930</v>
      </c>
      <c r="K159" s="22">
        <v>0</v>
      </c>
      <c r="L159" s="22">
        <v>-40261</v>
      </c>
      <c r="M159" s="22">
        <v>-954794</v>
      </c>
      <c r="N159" s="22">
        <v>0</v>
      </c>
      <c r="O159" s="22">
        <v>96889</v>
      </c>
      <c r="P159" s="22">
        <v>0</v>
      </c>
      <c r="Q159" s="22">
        <v>0</v>
      </c>
      <c r="R159" s="22">
        <v>22671361</v>
      </c>
    </row>
    <row r="160" spans="1:18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27373089</v>
      </c>
      <c r="F160" s="22">
        <v>0</v>
      </c>
      <c r="G160" s="22">
        <v>0</v>
      </c>
      <c r="H160" s="22">
        <v>0</v>
      </c>
      <c r="I160" s="22">
        <v>1198762</v>
      </c>
      <c r="J160" s="22">
        <v>2306516</v>
      </c>
      <c r="K160" s="22">
        <v>0</v>
      </c>
      <c r="L160" s="22">
        <v>0</v>
      </c>
      <c r="M160" s="22">
        <v>-1164558</v>
      </c>
      <c r="N160" s="22">
        <v>0</v>
      </c>
      <c r="O160" s="22">
        <v>207441</v>
      </c>
      <c r="P160" s="22">
        <v>0</v>
      </c>
      <c r="Q160" s="22">
        <v>0</v>
      </c>
      <c r="R160" s="22">
        <v>29921250</v>
      </c>
    </row>
    <row r="161" spans="1:18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50218430</v>
      </c>
      <c r="F161" s="22">
        <v>0</v>
      </c>
      <c r="G161" s="22">
        <v>0</v>
      </c>
      <c r="H161" s="22">
        <v>0</v>
      </c>
      <c r="I161" s="22">
        <v>0</v>
      </c>
      <c r="J161" s="22">
        <v>3000630</v>
      </c>
      <c r="K161" s="22">
        <v>379671</v>
      </c>
      <c r="L161" s="22">
        <v>-477998</v>
      </c>
      <c r="M161" s="22">
        <v>-1740700</v>
      </c>
      <c r="N161" s="22">
        <v>0</v>
      </c>
      <c r="O161" s="22">
        <v>519954</v>
      </c>
      <c r="P161" s="22">
        <v>0</v>
      </c>
      <c r="Q161" s="22">
        <v>0</v>
      </c>
      <c r="R161" s="22">
        <v>51899987</v>
      </c>
    </row>
    <row r="162" spans="1:18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28792204</v>
      </c>
      <c r="F162" s="22">
        <v>0</v>
      </c>
      <c r="G162" s="22">
        <v>0</v>
      </c>
      <c r="H162" s="22">
        <v>0</v>
      </c>
      <c r="I162" s="22">
        <v>1202221</v>
      </c>
      <c r="J162" s="22">
        <v>300411</v>
      </c>
      <c r="K162" s="22">
        <v>0</v>
      </c>
      <c r="L162" s="22">
        <v>-3559</v>
      </c>
      <c r="M162" s="22">
        <v>-1157532</v>
      </c>
      <c r="N162" s="22">
        <v>0</v>
      </c>
      <c r="O162" s="22">
        <v>136582</v>
      </c>
      <c r="P162" s="22">
        <v>0</v>
      </c>
      <c r="Q162" s="22">
        <v>0</v>
      </c>
      <c r="R162" s="22">
        <v>29270327</v>
      </c>
    </row>
    <row r="163" spans="1:18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25658582</v>
      </c>
      <c r="F163" s="22">
        <v>0</v>
      </c>
      <c r="G163" s="22">
        <v>0</v>
      </c>
      <c r="H163" s="22">
        <v>0</v>
      </c>
      <c r="I163" s="22">
        <v>0</v>
      </c>
      <c r="J163" s="22">
        <v>219214</v>
      </c>
      <c r="K163" s="22">
        <v>8456474</v>
      </c>
      <c r="L163" s="22">
        <v>-109702</v>
      </c>
      <c r="M163" s="22">
        <v>-1101260</v>
      </c>
      <c r="N163" s="22">
        <v>0</v>
      </c>
      <c r="O163" s="22">
        <v>194311</v>
      </c>
      <c r="P163" s="22">
        <v>0</v>
      </c>
      <c r="Q163" s="22">
        <v>0</v>
      </c>
      <c r="R163" s="22">
        <v>33317619</v>
      </c>
    </row>
    <row r="164" spans="1:18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21595897</v>
      </c>
      <c r="F164" s="22">
        <v>0</v>
      </c>
      <c r="G164" s="22">
        <v>0</v>
      </c>
      <c r="H164" s="22">
        <v>0</v>
      </c>
      <c r="I164" s="22">
        <v>0</v>
      </c>
      <c r="J164" s="22">
        <v>4098594</v>
      </c>
      <c r="K164" s="22">
        <v>0</v>
      </c>
      <c r="L164" s="22">
        <v>-21965</v>
      </c>
      <c r="M164" s="22">
        <v>-1007303</v>
      </c>
      <c r="N164" s="22">
        <v>0</v>
      </c>
      <c r="O164" s="22">
        <v>153379</v>
      </c>
      <c r="P164" s="22">
        <v>0</v>
      </c>
      <c r="Q164" s="22">
        <v>0</v>
      </c>
      <c r="R164" s="22">
        <v>24818602</v>
      </c>
    </row>
    <row r="165" spans="1:18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72812846</v>
      </c>
      <c r="F165" s="22">
        <v>0</v>
      </c>
      <c r="G165" s="22">
        <v>0</v>
      </c>
      <c r="H165" s="22">
        <v>0</v>
      </c>
      <c r="I165" s="22">
        <v>5174509</v>
      </c>
      <c r="J165" s="22">
        <v>3985805</v>
      </c>
      <c r="K165" s="22">
        <v>0</v>
      </c>
      <c r="L165" s="22">
        <v>-236703</v>
      </c>
      <c r="M165" s="22">
        <v>-2824756</v>
      </c>
      <c r="N165" s="22">
        <v>0</v>
      </c>
      <c r="O165" s="22">
        <v>413390</v>
      </c>
      <c r="P165" s="22">
        <v>0</v>
      </c>
      <c r="Q165" s="22">
        <v>0</v>
      </c>
      <c r="R165" s="22">
        <v>79325091</v>
      </c>
    </row>
    <row r="166" spans="1:18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16346028</v>
      </c>
      <c r="F166" s="22">
        <v>0</v>
      </c>
      <c r="G166" s="22">
        <v>0</v>
      </c>
      <c r="H166" s="22">
        <v>0</v>
      </c>
      <c r="I166" s="22">
        <v>364688</v>
      </c>
      <c r="J166" s="22">
        <v>671147</v>
      </c>
      <c r="K166" s="22">
        <v>0</v>
      </c>
      <c r="L166" s="22">
        <v>-47241</v>
      </c>
      <c r="M166" s="22">
        <v>-893340</v>
      </c>
      <c r="N166" s="22">
        <v>0</v>
      </c>
      <c r="O166" s="22">
        <v>422116</v>
      </c>
      <c r="P166" s="22">
        <v>0</v>
      </c>
      <c r="Q166" s="22">
        <v>0</v>
      </c>
      <c r="R166" s="22">
        <v>16863398</v>
      </c>
    </row>
    <row r="167" spans="1:18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26727854</v>
      </c>
      <c r="F167" s="22">
        <v>0</v>
      </c>
      <c r="G167" s="22">
        <v>0</v>
      </c>
      <c r="H167" s="22">
        <v>0</v>
      </c>
      <c r="I167" s="22">
        <v>0</v>
      </c>
      <c r="J167" s="22">
        <v>464296</v>
      </c>
      <c r="K167" s="22">
        <v>0</v>
      </c>
      <c r="L167" s="22">
        <v>-362870</v>
      </c>
      <c r="M167" s="22">
        <v>-1258219</v>
      </c>
      <c r="N167" s="22">
        <v>0</v>
      </c>
      <c r="O167" s="22">
        <v>325073</v>
      </c>
      <c r="P167" s="22">
        <v>0</v>
      </c>
      <c r="Q167" s="22">
        <v>-1</v>
      </c>
      <c r="R167" s="22">
        <v>25896133</v>
      </c>
    </row>
    <row r="168" spans="1:18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67426916</v>
      </c>
      <c r="F168" s="22">
        <v>0</v>
      </c>
      <c r="G168" s="22">
        <v>0</v>
      </c>
      <c r="H168" s="22">
        <v>0</v>
      </c>
      <c r="I168" s="22">
        <v>6873268</v>
      </c>
      <c r="J168" s="22">
        <v>9599446</v>
      </c>
      <c r="K168" s="22">
        <v>846726</v>
      </c>
      <c r="L168" s="22">
        <v>-137148</v>
      </c>
      <c r="M168" s="22">
        <v>-2826539</v>
      </c>
      <c r="N168" s="22">
        <v>0</v>
      </c>
      <c r="O168" s="22">
        <v>880922</v>
      </c>
      <c r="P168" s="22">
        <v>0</v>
      </c>
      <c r="Q168" s="22">
        <v>-3000000</v>
      </c>
      <c r="R168" s="22">
        <v>79663591</v>
      </c>
    </row>
    <row r="169" spans="1:18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6960676</v>
      </c>
      <c r="F169" s="22">
        <v>0</v>
      </c>
      <c r="G169" s="22">
        <v>0</v>
      </c>
      <c r="H169" s="22">
        <v>0</v>
      </c>
      <c r="I169" s="22">
        <v>83058</v>
      </c>
      <c r="J169" s="22">
        <v>6000</v>
      </c>
      <c r="K169" s="22">
        <v>0</v>
      </c>
      <c r="L169" s="22">
        <v>0</v>
      </c>
      <c r="M169" s="22">
        <v>-280255</v>
      </c>
      <c r="N169" s="22">
        <v>0</v>
      </c>
      <c r="O169" s="22">
        <v>85258</v>
      </c>
      <c r="P169" s="22">
        <v>0</v>
      </c>
      <c r="Q169" s="22">
        <v>0</v>
      </c>
      <c r="R169" s="22">
        <v>6854737</v>
      </c>
    </row>
    <row r="170" spans="1:18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21206242</v>
      </c>
      <c r="F170" s="22">
        <v>0</v>
      </c>
      <c r="G170" s="22">
        <v>0</v>
      </c>
      <c r="H170" s="22">
        <v>0</v>
      </c>
      <c r="I170" s="22">
        <v>0</v>
      </c>
      <c r="J170" s="22">
        <v>1082938</v>
      </c>
      <c r="K170" s="22">
        <v>0</v>
      </c>
      <c r="L170" s="22">
        <v>-43600</v>
      </c>
      <c r="M170" s="22">
        <v>-1271911</v>
      </c>
      <c r="N170" s="22">
        <v>0</v>
      </c>
      <c r="O170" s="22">
        <v>360797</v>
      </c>
      <c r="P170" s="22">
        <v>0</v>
      </c>
      <c r="Q170" s="22">
        <v>0</v>
      </c>
      <c r="R170" s="22">
        <v>21334466</v>
      </c>
    </row>
    <row r="171" spans="1:18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94852448</v>
      </c>
      <c r="F171" s="22">
        <v>0</v>
      </c>
      <c r="G171" s="22">
        <v>0</v>
      </c>
      <c r="H171" s="22">
        <v>0</v>
      </c>
      <c r="I171" s="22">
        <v>646433</v>
      </c>
      <c r="J171" s="22">
        <v>11642449</v>
      </c>
      <c r="K171" s="22">
        <v>0</v>
      </c>
      <c r="L171" s="22">
        <v>-8842</v>
      </c>
      <c r="M171" s="22">
        <v>-4173969</v>
      </c>
      <c r="N171" s="22">
        <v>0</v>
      </c>
      <c r="O171" s="22">
        <v>1560579</v>
      </c>
      <c r="P171" s="22">
        <v>0</v>
      </c>
      <c r="Q171" s="22">
        <v>0</v>
      </c>
      <c r="R171" s="22">
        <v>104519098</v>
      </c>
    </row>
    <row r="172" spans="1:18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6352042</v>
      </c>
      <c r="F172" s="22">
        <v>0</v>
      </c>
      <c r="G172" s="22">
        <v>0</v>
      </c>
      <c r="H172" s="22">
        <v>0</v>
      </c>
      <c r="I172" s="22">
        <v>0</v>
      </c>
      <c r="J172" s="22">
        <v>801098</v>
      </c>
      <c r="K172" s="22">
        <v>0</v>
      </c>
      <c r="L172" s="22">
        <v>0</v>
      </c>
      <c r="M172" s="22">
        <v>-353077</v>
      </c>
      <c r="N172" s="22">
        <v>0</v>
      </c>
      <c r="O172" s="22">
        <v>86906</v>
      </c>
      <c r="P172" s="22">
        <v>0</v>
      </c>
      <c r="Q172" s="22">
        <v>-1</v>
      </c>
      <c r="R172" s="22">
        <v>6886968</v>
      </c>
    </row>
    <row r="173" spans="1:18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11765079</v>
      </c>
      <c r="F173" s="22">
        <v>0</v>
      </c>
      <c r="G173" s="22">
        <v>0</v>
      </c>
      <c r="H173" s="22">
        <v>0</v>
      </c>
      <c r="I173" s="22">
        <v>476058</v>
      </c>
      <c r="J173" s="22">
        <v>567761</v>
      </c>
      <c r="K173" s="22">
        <v>6000</v>
      </c>
      <c r="L173" s="22">
        <v>-29677</v>
      </c>
      <c r="M173" s="22">
        <v>-522479</v>
      </c>
      <c r="N173" s="22">
        <v>0</v>
      </c>
      <c r="O173" s="22">
        <v>36286</v>
      </c>
      <c r="P173" s="22">
        <v>0</v>
      </c>
      <c r="Q173" s="22">
        <v>0</v>
      </c>
      <c r="R173" s="22">
        <v>12299028</v>
      </c>
    </row>
    <row r="174" spans="1:18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53975092</v>
      </c>
      <c r="F174" s="22">
        <v>0</v>
      </c>
      <c r="G174" s="22">
        <v>0</v>
      </c>
      <c r="H174" s="22">
        <v>0</v>
      </c>
      <c r="I174" s="22">
        <v>0</v>
      </c>
      <c r="J174" s="22">
        <v>2868937</v>
      </c>
      <c r="K174" s="22">
        <v>0</v>
      </c>
      <c r="L174" s="22">
        <v>-208722</v>
      </c>
      <c r="M174" s="22">
        <v>-2304669</v>
      </c>
      <c r="N174" s="22">
        <v>-270000</v>
      </c>
      <c r="O174" s="22">
        <v>316461</v>
      </c>
      <c r="P174" s="22">
        <v>270000</v>
      </c>
      <c r="Q174" s="22">
        <v>0</v>
      </c>
      <c r="R174" s="22">
        <v>54647099</v>
      </c>
    </row>
    <row r="175" spans="1:18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5720232</v>
      </c>
      <c r="F175" s="22">
        <v>0</v>
      </c>
      <c r="G175" s="22">
        <v>0</v>
      </c>
      <c r="H175" s="22">
        <v>0</v>
      </c>
      <c r="I175" s="22">
        <v>0</v>
      </c>
      <c r="J175" s="22">
        <v>37850</v>
      </c>
      <c r="K175" s="22">
        <v>0</v>
      </c>
      <c r="L175" s="22">
        <v>-3276</v>
      </c>
      <c r="M175" s="22">
        <v>-240901</v>
      </c>
      <c r="N175" s="22">
        <v>0</v>
      </c>
      <c r="O175" s="22">
        <v>128460</v>
      </c>
      <c r="P175" s="22">
        <v>0</v>
      </c>
      <c r="Q175" s="22">
        <v>0</v>
      </c>
      <c r="R175" s="22">
        <v>5642365</v>
      </c>
    </row>
    <row r="176" spans="1:18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103732349</v>
      </c>
      <c r="F176" s="22">
        <v>0</v>
      </c>
      <c r="G176" s="22">
        <v>0</v>
      </c>
      <c r="H176" s="22">
        <v>0</v>
      </c>
      <c r="I176" s="22">
        <v>1107945</v>
      </c>
      <c r="J176" s="22">
        <v>2758229</v>
      </c>
      <c r="K176" s="22">
        <v>0</v>
      </c>
      <c r="L176" s="22">
        <v>-221574</v>
      </c>
      <c r="M176" s="22">
        <v>-6036358</v>
      </c>
      <c r="N176" s="22">
        <v>-493611</v>
      </c>
      <c r="O176" s="22">
        <v>401831</v>
      </c>
      <c r="P176" s="22">
        <v>493611</v>
      </c>
      <c r="Q176" s="22">
        <v>0</v>
      </c>
      <c r="R176" s="22">
        <v>101742422</v>
      </c>
    </row>
    <row r="177" spans="1:18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154469669</v>
      </c>
      <c r="F177" s="22">
        <v>0</v>
      </c>
      <c r="G177" s="22">
        <v>0</v>
      </c>
      <c r="H177" s="22">
        <v>0</v>
      </c>
      <c r="I177" s="22">
        <v>0</v>
      </c>
      <c r="J177" s="22">
        <v>5432871</v>
      </c>
      <c r="K177" s="22">
        <v>6477439</v>
      </c>
      <c r="L177" s="22">
        <v>-109267</v>
      </c>
      <c r="M177" s="22">
        <v>-5033631</v>
      </c>
      <c r="N177" s="22">
        <v>0</v>
      </c>
      <c r="O177" s="22">
        <v>1050253</v>
      </c>
      <c r="P177" s="22">
        <v>0</v>
      </c>
      <c r="Q177" s="22">
        <v>0</v>
      </c>
      <c r="R177" s="22">
        <v>162287334</v>
      </c>
    </row>
    <row r="178" spans="1:18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164620718</v>
      </c>
      <c r="F178" s="22">
        <v>0</v>
      </c>
      <c r="G178" s="22">
        <v>0</v>
      </c>
      <c r="H178" s="22">
        <v>0</v>
      </c>
      <c r="I178" s="22">
        <v>1579437</v>
      </c>
      <c r="J178" s="22">
        <v>4821611</v>
      </c>
      <c r="K178" s="22">
        <v>0</v>
      </c>
      <c r="L178" s="22">
        <v>-399928</v>
      </c>
      <c r="M178" s="22">
        <v>-4326661</v>
      </c>
      <c r="N178" s="22">
        <v>0</v>
      </c>
      <c r="O178" s="22">
        <v>1403752</v>
      </c>
      <c r="P178" s="22">
        <v>0</v>
      </c>
      <c r="Q178" s="22">
        <v>0</v>
      </c>
      <c r="R178" s="22">
        <v>167698929</v>
      </c>
    </row>
    <row r="179" spans="1:18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34726391</v>
      </c>
      <c r="F179" s="22">
        <v>0</v>
      </c>
      <c r="G179" s="22">
        <v>0</v>
      </c>
      <c r="H179" s="22">
        <v>0</v>
      </c>
      <c r="I179" s="22">
        <v>594575</v>
      </c>
      <c r="J179" s="22">
        <v>2258949</v>
      </c>
      <c r="K179" s="22">
        <v>155070</v>
      </c>
      <c r="L179" s="22">
        <v>-6966</v>
      </c>
      <c r="M179" s="22">
        <v>-1494960</v>
      </c>
      <c r="N179" s="22">
        <v>0</v>
      </c>
      <c r="O179" s="22">
        <v>366626</v>
      </c>
      <c r="P179" s="22">
        <v>0</v>
      </c>
      <c r="Q179" s="22">
        <v>-1945</v>
      </c>
      <c r="R179" s="22">
        <v>36597740</v>
      </c>
    </row>
    <row r="180" spans="1:18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17479869</v>
      </c>
      <c r="F180" s="22">
        <v>0</v>
      </c>
      <c r="G180" s="22">
        <v>0</v>
      </c>
      <c r="H180" s="22">
        <v>0</v>
      </c>
      <c r="I180" s="22">
        <v>0</v>
      </c>
      <c r="J180" s="22">
        <v>92918</v>
      </c>
      <c r="K180" s="22">
        <v>0</v>
      </c>
      <c r="L180" s="22">
        <v>0</v>
      </c>
      <c r="M180" s="22">
        <v>-970747</v>
      </c>
      <c r="N180" s="22">
        <v>-1500000</v>
      </c>
      <c r="O180" s="22">
        <v>0</v>
      </c>
      <c r="P180" s="22">
        <v>1500000</v>
      </c>
      <c r="Q180" s="22">
        <v>0</v>
      </c>
      <c r="R180" s="22">
        <v>16602040</v>
      </c>
    </row>
    <row r="181" spans="1:18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141333246</v>
      </c>
      <c r="F181" s="22">
        <v>0</v>
      </c>
      <c r="G181" s="22">
        <v>0</v>
      </c>
      <c r="H181" s="22">
        <v>0</v>
      </c>
      <c r="I181" s="22">
        <v>2911458</v>
      </c>
      <c r="J181" s="22">
        <v>5646862</v>
      </c>
      <c r="K181" s="22">
        <v>2551757</v>
      </c>
      <c r="L181" s="22">
        <v>-137722</v>
      </c>
      <c r="M181" s="22">
        <v>-5463771</v>
      </c>
      <c r="N181" s="22">
        <v>0</v>
      </c>
      <c r="O181" s="22">
        <v>632311</v>
      </c>
      <c r="P181" s="22">
        <v>0</v>
      </c>
      <c r="Q181" s="22">
        <v>0</v>
      </c>
      <c r="R181" s="22">
        <v>147474141</v>
      </c>
    </row>
    <row r="182" spans="1:18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110004758</v>
      </c>
      <c r="F182" s="22">
        <v>0</v>
      </c>
      <c r="G182" s="22">
        <v>0</v>
      </c>
      <c r="H182" s="22">
        <v>0</v>
      </c>
      <c r="I182" s="22">
        <v>3450139</v>
      </c>
      <c r="J182" s="22">
        <v>3763383</v>
      </c>
      <c r="K182" s="22">
        <v>656227</v>
      </c>
      <c r="L182" s="22">
        <v>-193770</v>
      </c>
      <c r="M182" s="22">
        <v>-4296125</v>
      </c>
      <c r="N182" s="22">
        <v>0</v>
      </c>
      <c r="O182" s="22">
        <v>527945</v>
      </c>
      <c r="P182" s="22">
        <v>0</v>
      </c>
      <c r="Q182" s="22">
        <v>0</v>
      </c>
      <c r="R182" s="22">
        <v>113912557</v>
      </c>
    </row>
    <row r="183" spans="1:18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39838039</v>
      </c>
      <c r="F183" s="22">
        <v>0</v>
      </c>
      <c r="G183" s="22">
        <v>0</v>
      </c>
      <c r="H183" s="22">
        <v>0</v>
      </c>
      <c r="I183" s="22">
        <v>559293</v>
      </c>
      <c r="J183" s="22">
        <v>445492</v>
      </c>
      <c r="K183" s="22">
        <v>0</v>
      </c>
      <c r="L183" s="22">
        <v>-245104</v>
      </c>
      <c r="M183" s="22">
        <v>-1810771</v>
      </c>
      <c r="N183" s="22">
        <v>0</v>
      </c>
      <c r="O183" s="22">
        <v>407701</v>
      </c>
      <c r="P183" s="22">
        <v>0</v>
      </c>
      <c r="Q183" s="22">
        <v>0</v>
      </c>
      <c r="R183" s="22">
        <v>39194650</v>
      </c>
    </row>
    <row r="184" spans="1:18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12859037</v>
      </c>
      <c r="F184" s="22">
        <v>0</v>
      </c>
      <c r="G184" s="22">
        <v>0</v>
      </c>
      <c r="H184" s="22">
        <v>0</v>
      </c>
      <c r="I184" s="22">
        <v>0</v>
      </c>
      <c r="J184" s="22">
        <v>1981677</v>
      </c>
      <c r="K184" s="22">
        <v>0</v>
      </c>
      <c r="L184" s="22">
        <v>-181778</v>
      </c>
      <c r="M184" s="22">
        <v>-963248</v>
      </c>
      <c r="N184" s="22">
        <v>0</v>
      </c>
      <c r="O184" s="22">
        <v>132615</v>
      </c>
      <c r="P184" s="22">
        <v>0</v>
      </c>
      <c r="Q184" s="22">
        <v>0</v>
      </c>
      <c r="R184" s="22">
        <v>13828303</v>
      </c>
    </row>
    <row r="185" spans="1:18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6840598</v>
      </c>
      <c r="F185" s="22">
        <v>0</v>
      </c>
      <c r="G185" s="22">
        <v>0</v>
      </c>
      <c r="H185" s="22">
        <v>0</v>
      </c>
      <c r="I185" s="22">
        <v>62898</v>
      </c>
      <c r="J185" s="22">
        <v>349920</v>
      </c>
      <c r="K185" s="22">
        <v>0</v>
      </c>
      <c r="L185" s="22">
        <v>-150157</v>
      </c>
      <c r="M185" s="22">
        <v>-369515</v>
      </c>
      <c r="N185" s="22">
        <v>0</v>
      </c>
      <c r="O185" s="22">
        <v>148160</v>
      </c>
      <c r="P185" s="22">
        <v>0</v>
      </c>
      <c r="Q185" s="22">
        <v>0</v>
      </c>
      <c r="R185" s="22">
        <v>6881904</v>
      </c>
    </row>
    <row r="186" spans="1:18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6699851</v>
      </c>
      <c r="F186" s="22">
        <v>0</v>
      </c>
      <c r="G186" s="22">
        <v>0</v>
      </c>
      <c r="H186" s="22">
        <v>0</v>
      </c>
      <c r="I186" s="22">
        <v>502339</v>
      </c>
      <c r="J186" s="22">
        <v>1795620</v>
      </c>
      <c r="K186" s="22">
        <v>0</v>
      </c>
      <c r="L186" s="22">
        <v>0</v>
      </c>
      <c r="M186" s="22">
        <v>-411259</v>
      </c>
      <c r="N186" s="22">
        <v>-350000</v>
      </c>
      <c r="O186" s="22">
        <v>120656</v>
      </c>
      <c r="P186" s="22">
        <v>350000</v>
      </c>
      <c r="Q186" s="22">
        <v>0</v>
      </c>
      <c r="R186" s="22">
        <v>8707207</v>
      </c>
    </row>
    <row r="187" spans="1:18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39892990</v>
      </c>
      <c r="F187" s="22">
        <v>0</v>
      </c>
      <c r="G187" s="22">
        <v>0</v>
      </c>
      <c r="H187" s="22">
        <v>0</v>
      </c>
      <c r="I187" s="22">
        <v>492637</v>
      </c>
      <c r="J187" s="22">
        <v>14388004</v>
      </c>
      <c r="K187" s="22">
        <v>450000</v>
      </c>
      <c r="L187" s="22">
        <v>0</v>
      </c>
      <c r="M187" s="22">
        <v>-1032575</v>
      </c>
      <c r="N187" s="22">
        <v>0</v>
      </c>
      <c r="O187" s="22">
        <v>107566</v>
      </c>
      <c r="P187" s="22">
        <v>0</v>
      </c>
      <c r="Q187" s="22">
        <v>-619684</v>
      </c>
      <c r="R187" s="22">
        <v>53678938</v>
      </c>
    </row>
    <row r="188" spans="1:18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38089348</v>
      </c>
      <c r="F188" s="22">
        <v>0</v>
      </c>
      <c r="G188" s="22">
        <v>0</v>
      </c>
      <c r="H188" s="22">
        <v>0</v>
      </c>
      <c r="I188" s="22">
        <v>28399</v>
      </c>
      <c r="J188" s="22">
        <v>2260947</v>
      </c>
      <c r="K188" s="22">
        <v>0</v>
      </c>
      <c r="L188" s="22">
        <v>-333877</v>
      </c>
      <c r="M188" s="22">
        <v>-2123741</v>
      </c>
      <c r="N188" s="22">
        <v>0</v>
      </c>
      <c r="O188" s="22">
        <v>693586</v>
      </c>
      <c r="P188" s="22">
        <v>0</v>
      </c>
      <c r="Q188" s="22">
        <v>0</v>
      </c>
      <c r="R188" s="22">
        <v>38614662</v>
      </c>
    </row>
    <row r="189" spans="1:18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5905230</v>
      </c>
      <c r="F189" s="22">
        <v>0</v>
      </c>
      <c r="G189" s="22">
        <v>0</v>
      </c>
      <c r="H189" s="22">
        <v>0</v>
      </c>
      <c r="I189" s="22">
        <v>89850</v>
      </c>
      <c r="J189" s="22">
        <v>663653</v>
      </c>
      <c r="K189" s="22">
        <v>0</v>
      </c>
      <c r="L189" s="22">
        <v>0</v>
      </c>
      <c r="M189" s="22">
        <v>-427590</v>
      </c>
      <c r="N189" s="22">
        <v>0</v>
      </c>
      <c r="O189" s="22">
        <v>44198</v>
      </c>
      <c r="P189" s="22">
        <v>0</v>
      </c>
      <c r="Q189" s="22">
        <v>0</v>
      </c>
      <c r="R189" s="22">
        <v>6275341</v>
      </c>
    </row>
    <row r="190" spans="1:18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49869733</v>
      </c>
      <c r="F190" s="22">
        <v>0</v>
      </c>
      <c r="G190" s="22">
        <v>0</v>
      </c>
      <c r="H190" s="22">
        <v>0</v>
      </c>
      <c r="I190" s="22">
        <v>33000</v>
      </c>
      <c r="J190" s="22">
        <v>4414171</v>
      </c>
      <c r="K190" s="22">
        <v>361111</v>
      </c>
      <c r="L190" s="22">
        <v>-87273</v>
      </c>
      <c r="M190" s="22">
        <v>-3745384</v>
      </c>
      <c r="N190" s="22">
        <v>0</v>
      </c>
      <c r="O190" s="22">
        <v>441301</v>
      </c>
      <c r="P190" s="22">
        <v>0</v>
      </c>
      <c r="Q190" s="22">
        <v>-1260000</v>
      </c>
      <c r="R190" s="22">
        <v>50026659</v>
      </c>
    </row>
    <row r="191" spans="1:18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48540418</v>
      </c>
      <c r="F191" s="22">
        <v>0</v>
      </c>
      <c r="G191" s="22">
        <v>0</v>
      </c>
      <c r="H191" s="22">
        <v>0</v>
      </c>
      <c r="I191" s="22">
        <v>3114037</v>
      </c>
      <c r="J191" s="22">
        <v>72347</v>
      </c>
      <c r="K191" s="22">
        <v>24070</v>
      </c>
      <c r="L191" s="22">
        <v>-13075</v>
      </c>
      <c r="M191" s="22">
        <v>-2177330</v>
      </c>
      <c r="N191" s="22">
        <v>-1990391</v>
      </c>
      <c r="O191" s="22">
        <v>628948</v>
      </c>
      <c r="P191" s="22">
        <v>1990391</v>
      </c>
      <c r="Q191" s="22">
        <v>0</v>
      </c>
      <c r="R191" s="22">
        <v>50189415</v>
      </c>
    </row>
    <row r="192" spans="1:18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17146109</v>
      </c>
      <c r="F192" s="22">
        <v>0</v>
      </c>
      <c r="G192" s="22">
        <v>0</v>
      </c>
      <c r="H192" s="22">
        <v>0</v>
      </c>
      <c r="I192" s="22">
        <v>0</v>
      </c>
      <c r="J192" s="22">
        <v>600626</v>
      </c>
      <c r="K192" s="22">
        <v>0</v>
      </c>
      <c r="L192" s="22">
        <v>-32114</v>
      </c>
      <c r="M192" s="22">
        <v>-745211</v>
      </c>
      <c r="N192" s="22">
        <v>0</v>
      </c>
      <c r="O192" s="22">
        <v>50441</v>
      </c>
      <c r="P192" s="22">
        <v>0</v>
      </c>
      <c r="Q192" s="22">
        <v>0</v>
      </c>
      <c r="R192" s="22">
        <v>17019851</v>
      </c>
    </row>
    <row r="193" spans="1:18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17941955</v>
      </c>
      <c r="F193" s="22">
        <v>0</v>
      </c>
      <c r="G193" s="22">
        <v>0</v>
      </c>
      <c r="H193" s="22">
        <v>0</v>
      </c>
      <c r="I193" s="22">
        <v>256507</v>
      </c>
      <c r="J193" s="22">
        <v>595347</v>
      </c>
      <c r="K193" s="22">
        <v>0</v>
      </c>
      <c r="L193" s="22">
        <v>-53505</v>
      </c>
      <c r="M193" s="22">
        <v>-1030278</v>
      </c>
      <c r="N193" s="22">
        <v>0</v>
      </c>
      <c r="O193" s="22">
        <v>307319</v>
      </c>
      <c r="P193" s="22">
        <v>0</v>
      </c>
      <c r="Q193" s="22">
        <v>0</v>
      </c>
      <c r="R193" s="22">
        <v>18017345</v>
      </c>
    </row>
    <row r="194" spans="1:18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62236655</v>
      </c>
      <c r="F194" s="22">
        <v>0</v>
      </c>
      <c r="G194" s="22">
        <v>0</v>
      </c>
      <c r="H194" s="22">
        <v>0</v>
      </c>
      <c r="I194" s="22">
        <v>1564875</v>
      </c>
      <c r="J194" s="22">
        <v>690657</v>
      </c>
      <c r="K194" s="22">
        <v>0</v>
      </c>
      <c r="L194" s="22">
        <v>-44503</v>
      </c>
      <c r="M194" s="22">
        <v>-2037259</v>
      </c>
      <c r="N194" s="22">
        <v>0</v>
      </c>
      <c r="O194" s="22">
        <v>0</v>
      </c>
      <c r="P194" s="22">
        <v>0</v>
      </c>
      <c r="Q194" s="22">
        <v>0</v>
      </c>
      <c r="R194" s="22">
        <v>62410425</v>
      </c>
    </row>
    <row r="195" spans="1:18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12016125</v>
      </c>
      <c r="F195" s="22">
        <v>0</v>
      </c>
      <c r="G195" s="22">
        <v>0</v>
      </c>
      <c r="H195" s="22">
        <v>0</v>
      </c>
      <c r="I195" s="22">
        <v>30073</v>
      </c>
      <c r="J195" s="22">
        <v>1030313</v>
      </c>
      <c r="K195" s="22">
        <v>0</v>
      </c>
      <c r="L195" s="22">
        <v>0</v>
      </c>
      <c r="M195" s="22">
        <v>-420054</v>
      </c>
      <c r="N195" s="22">
        <v>0</v>
      </c>
      <c r="O195" s="22">
        <v>0</v>
      </c>
      <c r="P195" s="22">
        <v>0</v>
      </c>
      <c r="Q195" s="22">
        <v>0</v>
      </c>
      <c r="R195" s="22">
        <v>12656457</v>
      </c>
    </row>
    <row r="196" spans="1:18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38718480</v>
      </c>
      <c r="F196" s="22">
        <v>0</v>
      </c>
      <c r="G196" s="22">
        <v>0</v>
      </c>
      <c r="H196" s="22">
        <v>0</v>
      </c>
      <c r="I196" s="22">
        <v>503680</v>
      </c>
      <c r="J196" s="22">
        <v>757136</v>
      </c>
      <c r="K196" s="22">
        <v>0</v>
      </c>
      <c r="L196" s="22">
        <v>0</v>
      </c>
      <c r="M196" s="22">
        <v>-2265148</v>
      </c>
      <c r="N196" s="22">
        <v>0</v>
      </c>
      <c r="O196" s="22">
        <v>827290</v>
      </c>
      <c r="P196" s="22">
        <v>0</v>
      </c>
      <c r="Q196" s="22">
        <v>0</v>
      </c>
      <c r="R196" s="22">
        <v>38541438</v>
      </c>
    </row>
    <row r="197" spans="1:18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139280215</v>
      </c>
      <c r="F197" s="22">
        <v>0</v>
      </c>
      <c r="G197" s="22">
        <v>0</v>
      </c>
      <c r="H197" s="22">
        <v>0</v>
      </c>
      <c r="I197" s="22">
        <v>1894390</v>
      </c>
      <c r="J197" s="22">
        <v>10098113</v>
      </c>
      <c r="K197" s="22">
        <v>2070377</v>
      </c>
      <c r="L197" s="22">
        <v>-13671</v>
      </c>
      <c r="M197" s="22">
        <v>-5959598</v>
      </c>
      <c r="N197" s="22">
        <v>6487733</v>
      </c>
      <c r="O197" s="22">
        <v>894060</v>
      </c>
      <c r="P197" s="22">
        <v>-6487733</v>
      </c>
      <c r="Q197" s="22">
        <v>-6593283</v>
      </c>
      <c r="R197" s="22">
        <v>141670603</v>
      </c>
    </row>
    <row r="198" spans="1:18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5241569</v>
      </c>
      <c r="F198" s="22">
        <v>0</v>
      </c>
      <c r="G198" s="22">
        <v>0</v>
      </c>
      <c r="H198" s="22">
        <v>0</v>
      </c>
      <c r="I198" s="22">
        <v>0</v>
      </c>
      <c r="J198" s="22">
        <v>162509</v>
      </c>
      <c r="K198" s="22">
        <v>0</v>
      </c>
      <c r="L198" s="22">
        <v>-60711</v>
      </c>
      <c r="M198" s="22">
        <v>-304241</v>
      </c>
      <c r="N198" s="22">
        <v>0</v>
      </c>
      <c r="O198" s="22">
        <v>35000</v>
      </c>
      <c r="P198" s="22">
        <v>0</v>
      </c>
      <c r="Q198" s="22">
        <v>0</v>
      </c>
      <c r="R198" s="22">
        <v>5074126</v>
      </c>
    </row>
    <row r="199" spans="1:18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5344674</v>
      </c>
      <c r="F199" s="22">
        <v>0</v>
      </c>
      <c r="G199" s="22">
        <v>0</v>
      </c>
      <c r="H199" s="22">
        <v>0</v>
      </c>
      <c r="I199" s="22">
        <v>0</v>
      </c>
      <c r="J199" s="22">
        <v>665367</v>
      </c>
      <c r="K199" s="22">
        <v>0</v>
      </c>
      <c r="L199" s="22">
        <v>-77970</v>
      </c>
      <c r="M199" s="22">
        <v>-289341</v>
      </c>
      <c r="N199" s="22">
        <v>0</v>
      </c>
      <c r="O199" s="22">
        <v>0</v>
      </c>
      <c r="P199" s="22">
        <v>0</v>
      </c>
      <c r="Q199" s="22">
        <v>31768</v>
      </c>
      <c r="R199" s="22">
        <v>5674498</v>
      </c>
    </row>
    <row r="200" spans="1:18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7804683</v>
      </c>
      <c r="F200" s="22">
        <v>0</v>
      </c>
      <c r="G200" s="22">
        <v>0</v>
      </c>
      <c r="H200" s="22">
        <v>0</v>
      </c>
      <c r="I200" s="22">
        <v>0</v>
      </c>
      <c r="J200" s="22">
        <v>360789</v>
      </c>
      <c r="K200" s="22">
        <v>0</v>
      </c>
      <c r="L200" s="22">
        <v>0</v>
      </c>
      <c r="M200" s="22">
        <v>-375562</v>
      </c>
      <c r="N200" s="22">
        <v>700000</v>
      </c>
      <c r="O200" s="22">
        <v>63893</v>
      </c>
      <c r="P200" s="22">
        <v>-700000</v>
      </c>
      <c r="Q200" s="22">
        <v>0</v>
      </c>
      <c r="R200" s="22">
        <v>7853803</v>
      </c>
    </row>
    <row r="201" spans="1:18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4198236</v>
      </c>
      <c r="F201" s="22">
        <v>0</v>
      </c>
      <c r="G201" s="22">
        <v>0</v>
      </c>
      <c r="H201" s="22">
        <v>0</v>
      </c>
      <c r="I201" s="22">
        <v>0</v>
      </c>
      <c r="J201" s="22">
        <v>95105</v>
      </c>
      <c r="K201" s="22">
        <v>0</v>
      </c>
      <c r="L201" s="22">
        <v>0</v>
      </c>
      <c r="M201" s="22">
        <v>-141638</v>
      </c>
      <c r="N201" s="22">
        <v>0</v>
      </c>
      <c r="O201" s="22">
        <v>5820</v>
      </c>
      <c r="P201" s="22">
        <v>0</v>
      </c>
      <c r="Q201" s="22">
        <v>0</v>
      </c>
      <c r="R201" s="22">
        <v>4157523</v>
      </c>
    </row>
    <row r="202" spans="1:18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1922773</v>
      </c>
      <c r="F202" s="22">
        <v>0</v>
      </c>
      <c r="G202" s="22">
        <v>0</v>
      </c>
      <c r="H202" s="22">
        <v>0</v>
      </c>
      <c r="I202" s="22">
        <v>0</v>
      </c>
      <c r="J202" s="22">
        <v>124572</v>
      </c>
      <c r="K202" s="22">
        <v>0</v>
      </c>
      <c r="L202" s="22">
        <v>0</v>
      </c>
      <c r="M202" s="22">
        <v>-83052</v>
      </c>
      <c r="N202" s="22">
        <v>0</v>
      </c>
      <c r="O202" s="22">
        <v>0</v>
      </c>
      <c r="P202" s="22">
        <v>0</v>
      </c>
      <c r="Q202" s="22">
        <v>0</v>
      </c>
      <c r="R202" s="22">
        <v>1964293</v>
      </c>
    </row>
    <row r="203" spans="1:18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4819950</v>
      </c>
      <c r="F203" s="22">
        <v>0</v>
      </c>
      <c r="G203" s="22">
        <v>0</v>
      </c>
      <c r="H203" s="22">
        <v>0</v>
      </c>
      <c r="I203" s="22">
        <v>163000</v>
      </c>
      <c r="J203" s="22">
        <v>448390</v>
      </c>
      <c r="K203" s="22">
        <v>0</v>
      </c>
      <c r="L203" s="22">
        <v>-21079</v>
      </c>
      <c r="M203" s="22">
        <v>-159951</v>
      </c>
      <c r="N203" s="22">
        <v>0</v>
      </c>
      <c r="O203" s="22">
        <v>25307</v>
      </c>
      <c r="P203" s="22">
        <v>0</v>
      </c>
      <c r="Q203" s="22">
        <v>0</v>
      </c>
      <c r="R203" s="22">
        <v>5275617</v>
      </c>
    </row>
    <row r="204" spans="1:18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2538575</v>
      </c>
      <c r="F204" s="22">
        <v>0</v>
      </c>
      <c r="G204" s="22">
        <v>0</v>
      </c>
      <c r="H204" s="22">
        <v>0</v>
      </c>
      <c r="I204" s="22">
        <v>0</v>
      </c>
      <c r="J204" s="22">
        <v>188647</v>
      </c>
      <c r="K204" s="22">
        <v>0</v>
      </c>
      <c r="L204" s="22">
        <v>0</v>
      </c>
      <c r="M204" s="22">
        <v>-91816</v>
      </c>
      <c r="N204" s="22">
        <v>0</v>
      </c>
      <c r="O204" s="22">
        <v>0</v>
      </c>
      <c r="P204" s="22">
        <v>0</v>
      </c>
      <c r="Q204" s="22">
        <v>0</v>
      </c>
      <c r="R204" s="22">
        <v>2635406</v>
      </c>
    </row>
    <row r="205" spans="1:18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7247044</v>
      </c>
      <c r="F205" s="22">
        <v>0</v>
      </c>
      <c r="G205" s="22">
        <v>0</v>
      </c>
      <c r="H205" s="22">
        <v>0</v>
      </c>
      <c r="I205" s="22">
        <v>46852</v>
      </c>
      <c r="J205" s="22">
        <v>302517</v>
      </c>
      <c r="K205" s="22">
        <v>0</v>
      </c>
      <c r="L205" s="22">
        <v>0</v>
      </c>
      <c r="M205" s="22">
        <v>-259424</v>
      </c>
      <c r="N205" s="22">
        <v>0</v>
      </c>
      <c r="O205" s="22">
        <v>18700</v>
      </c>
      <c r="P205" s="22">
        <v>0</v>
      </c>
      <c r="Q205" s="22">
        <v>0</v>
      </c>
      <c r="R205" s="22">
        <v>7355689</v>
      </c>
    </row>
    <row r="206" spans="1:18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2667003</v>
      </c>
      <c r="F206" s="22">
        <v>0</v>
      </c>
      <c r="G206" s="22">
        <v>0</v>
      </c>
      <c r="H206" s="22">
        <v>0</v>
      </c>
      <c r="I206" s="22">
        <v>0</v>
      </c>
      <c r="J206" s="22">
        <v>214886</v>
      </c>
      <c r="K206" s="22">
        <v>0</v>
      </c>
      <c r="L206" s="22">
        <v>-1833</v>
      </c>
      <c r="M206" s="22">
        <v>-125630</v>
      </c>
      <c r="N206" s="22">
        <v>0</v>
      </c>
      <c r="O206" s="22">
        <v>8583</v>
      </c>
      <c r="P206" s="22">
        <v>0</v>
      </c>
      <c r="Q206" s="22">
        <v>0</v>
      </c>
      <c r="R206" s="22">
        <v>2763009</v>
      </c>
    </row>
    <row r="207" spans="1:18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3943401</v>
      </c>
      <c r="F207" s="22">
        <v>0</v>
      </c>
      <c r="G207" s="22">
        <v>0</v>
      </c>
      <c r="H207" s="22">
        <v>0</v>
      </c>
      <c r="I207" s="22">
        <v>0</v>
      </c>
      <c r="J207" s="22">
        <v>56603</v>
      </c>
      <c r="K207" s="22">
        <v>0</v>
      </c>
      <c r="L207" s="22">
        <v>0</v>
      </c>
      <c r="M207" s="22">
        <v>-131697</v>
      </c>
      <c r="N207" s="22">
        <v>0</v>
      </c>
      <c r="O207" s="22">
        <v>0</v>
      </c>
      <c r="P207" s="22">
        <v>0</v>
      </c>
      <c r="Q207" s="22">
        <v>0</v>
      </c>
      <c r="R207" s="22">
        <v>3868307</v>
      </c>
    </row>
    <row r="208" spans="1:18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9190041</v>
      </c>
      <c r="F208" s="22">
        <v>0</v>
      </c>
      <c r="G208" s="22">
        <v>0</v>
      </c>
      <c r="H208" s="22">
        <v>0</v>
      </c>
      <c r="I208" s="22">
        <v>0</v>
      </c>
      <c r="J208" s="22">
        <v>99629</v>
      </c>
      <c r="K208" s="22">
        <v>41738</v>
      </c>
      <c r="L208" s="22">
        <v>0</v>
      </c>
      <c r="M208" s="22">
        <v>-444781</v>
      </c>
      <c r="N208" s="22">
        <v>0</v>
      </c>
      <c r="O208" s="22">
        <v>41703</v>
      </c>
      <c r="P208" s="22">
        <v>0</v>
      </c>
      <c r="Q208" s="22">
        <v>-2197</v>
      </c>
      <c r="R208" s="22">
        <v>8926133</v>
      </c>
    </row>
    <row r="209" spans="1:18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2757943</v>
      </c>
      <c r="F209" s="22">
        <v>0</v>
      </c>
      <c r="G209" s="22">
        <v>0</v>
      </c>
      <c r="H209" s="22">
        <v>0</v>
      </c>
      <c r="I209" s="22">
        <v>0</v>
      </c>
      <c r="J209" s="22">
        <v>190391</v>
      </c>
      <c r="K209" s="22">
        <v>0</v>
      </c>
      <c r="L209" s="22">
        <v>-29850</v>
      </c>
      <c r="M209" s="22">
        <v>-230247</v>
      </c>
      <c r="N209" s="22">
        <v>0</v>
      </c>
      <c r="O209" s="22">
        <v>22426</v>
      </c>
      <c r="P209" s="22">
        <v>0</v>
      </c>
      <c r="Q209" s="22">
        <v>17930</v>
      </c>
      <c r="R209" s="22">
        <v>2728593</v>
      </c>
    </row>
    <row r="210" spans="1:18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2328270</v>
      </c>
      <c r="F210" s="22">
        <v>0</v>
      </c>
      <c r="G210" s="22">
        <v>0</v>
      </c>
      <c r="H210" s="22">
        <v>0</v>
      </c>
      <c r="I210" s="22">
        <v>0</v>
      </c>
      <c r="J210" s="22">
        <v>403366</v>
      </c>
      <c r="K210" s="22">
        <v>0</v>
      </c>
      <c r="L210" s="22">
        <v>-8850</v>
      </c>
      <c r="M210" s="22">
        <v>-117921</v>
      </c>
      <c r="N210" s="22">
        <v>0</v>
      </c>
      <c r="O210" s="22">
        <v>0</v>
      </c>
      <c r="P210" s="22">
        <v>0</v>
      </c>
      <c r="Q210" s="22">
        <v>0</v>
      </c>
      <c r="R210" s="22">
        <v>2604865</v>
      </c>
    </row>
    <row r="211" spans="1:18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5298308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-185183</v>
      </c>
      <c r="N211" s="22">
        <v>0</v>
      </c>
      <c r="O211" s="22">
        <v>2395</v>
      </c>
      <c r="P211" s="22">
        <v>0</v>
      </c>
      <c r="Q211" s="22">
        <v>0</v>
      </c>
      <c r="R211" s="22">
        <v>5115520</v>
      </c>
    </row>
    <row r="212" spans="1:18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8760262</v>
      </c>
      <c r="F212" s="22">
        <v>0</v>
      </c>
      <c r="G212" s="22">
        <v>0</v>
      </c>
      <c r="H212" s="22">
        <v>0</v>
      </c>
      <c r="I212" s="22">
        <v>934805</v>
      </c>
      <c r="J212" s="22">
        <v>372275</v>
      </c>
      <c r="K212" s="22">
        <v>0</v>
      </c>
      <c r="L212" s="22">
        <v>0</v>
      </c>
      <c r="M212" s="22">
        <v>-645114</v>
      </c>
      <c r="N212" s="22">
        <v>-3900000</v>
      </c>
      <c r="O212" s="22">
        <v>39682</v>
      </c>
      <c r="P212" s="22">
        <v>1802227</v>
      </c>
      <c r="Q212" s="22">
        <v>0</v>
      </c>
      <c r="R212" s="22">
        <v>7364137</v>
      </c>
    </row>
    <row r="213" spans="1:18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4758565</v>
      </c>
      <c r="F213" s="22">
        <v>0</v>
      </c>
      <c r="G213" s="22">
        <v>0</v>
      </c>
      <c r="H213" s="22">
        <v>0</v>
      </c>
      <c r="I213" s="22">
        <v>0</v>
      </c>
      <c r="J213" s="22">
        <v>513843</v>
      </c>
      <c r="K213" s="22">
        <v>0</v>
      </c>
      <c r="L213" s="22">
        <v>-9380</v>
      </c>
      <c r="M213" s="22">
        <v>-299845</v>
      </c>
      <c r="N213" s="22">
        <v>-14767</v>
      </c>
      <c r="O213" s="22">
        <v>0</v>
      </c>
      <c r="P213" s="22">
        <v>14767</v>
      </c>
      <c r="Q213" s="22">
        <v>0</v>
      </c>
      <c r="R213" s="22">
        <v>4963183</v>
      </c>
    </row>
    <row r="214" spans="1:18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1985470</v>
      </c>
      <c r="F214" s="22">
        <v>0</v>
      </c>
      <c r="G214" s="22">
        <v>0</v>
      </c>
      <c r="H214" s="22">
        <v>0</v>
      </c>
      <c r="I214" s="22">
        <v>0</v>
      </c>
      <c r="J214" s="22">
        <v>10885</v>
      </c>
      <c r="K214" s="22">
        <v>0</v>
      </c>
      <c r="L214" s="22">
        <v>0</v>
      </c>
      <c r="M214" s="22">
        <v>-111999</v>
      </c>
      <c r="N214" s="22">
        <v>0</v>
      </c>
      <c r="O214" s="22">
        <v>7870</v>
      </c>
      <c r="P214" s="22">
        <v>0</v>
      </c>
      <c r="Q214" s="22">
        <v>0</v>
      </c>
      <c r="R214" s="22">
        <v>1892226</v>
      </c>
    </row>
    <row r="215" spans="1:18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3816973</v>
      </c>
      <c r="F215" s="22">
        <v>0</v>
      </c>
      <c r="G215" s="22">
        <v>0</v>
      </c>
      <c r="H215" s="22">
        <v>0</v>
      </c>
      <c r="I215" s="22">
        <v>27072</v>
      </c>
      <c r="J215" s="22">
        <v>0</v>
      </c>
      <c r="K215" s="22">
        <v>0</v>
      </c>
      <c r="L215" s="22">
        <v>0</v>
      </c>
      <c r="M215" s="22">
        <v>-206251</v>
      </c>
      <c r="N215" s="22">
        <v>0</v>
      </c>
      <c r="O215" s="22">
        <v>66314</v>
      </c>
      <c r="P215" s="22">
        <v>0</v>
      </c>
      <c r="Q215" s="22">
        <v>0</v>
      </c>
      <c r="R215" s="22">
        <v>3704108</v>
      </c>
    </row>
    <row r="216" spans="1:18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2346797</v>
      </c>
      <c r="F216" s="22">
        <v>0</v>
      </c>
      <c r="G216" s="22">
        <v>0</v>
      </c>
      <c r="H216" s="22">
        <v>0</v>
      </c>
      <c r="I216" s="22">
        <v>0</v>
      </c>
      <c r="J216" s="22">
        <v>88381</v>
      </c>
      <c r="K216" s="22">
        <v>11246</v>
      </c>
      <c r="L216" s="22">
        <v>0</v>
      </c>
      <c r="M216" s="22">
        <v>-126995</v>
      </c>
      <c r="N216" s="22">
        <v>0</v>
      </c>
      <c r="O216" s="22">
        <v>9300</v>
      </c>
      <c r="P216" s="22">
        <v>0</v>
      </c>
      <c r="Q216" s="22">
        <v>0</v>
      </c>
      <c r="R216" s="22">
        <v>2328729</v>
      </c>
    </row>
    <row r="217" spans="1:18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7962649</v>
      </c>
      <c r="F217" s="22">
        <v>0</v>
      </c>
      <c r="G217" s="22">
        <v>0</v>
      </c>
      <c r="H217" s="22">
        <v>0</v>
      </c>
      <c r="I217" s="22">
        <v>0</v>
      </c>
      <c r="J217" s="22">
        <v>620358</v>
      </c>
      <c r="K217" s="22">
        <v>0</v>
      </c>
      <c r="L217" s="22">
        <v>-44706</v>
      </c>
      <c r="M217" s="22">
        <v>-530060</v>
      </c>
      <c r="N217" s="22">
        <v>0</v>
      </c>
      <c r="O217" s="22">
        <v>0</v>
      </c>
      <c r="P217" s="22">
        <v>0</v>
      </c>
      <c r="Q217" s="22">
        <v>0</v>
      </c>
      <c r="R217" s="22">
        <v>8008241</v>
      </c>
    </row>
    <row r="218" spans="1:18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4996512</v>
      </c>
      <c r="F218" s="22">
        <v>0</v>
      </c>
      <c r="G218" s="22">
        <v>0</v>
      </c>
      <c r="H218" s="22">
        <v>0</v>
      </c>
      <c r="I218" s="22">
        <v>0</v>
      </c>
      <c r="J218" s="22">
        <v>80554</v>
      </c>
      <c r="K218" s="22">
        <v>0</v>
      </c>
      <c r="L218" s="22">
        <v>-32573</v>
      </c>
      <c r="M218" s="22">
        <v>-136761</v>
      </c>
      <c r="N218" s="22">
        <v>0</v>
      </c>
      <c r="O218" s="22">
        <v>0</v>
      </c>
      <c r="P218" s="22">
        <v>0</v>
      </c>
      <c r="Q218" s="22">
        <v>0</v>
      </c>
      <c r="R218" s="22">
        <v>4907732</v>
      </c>
    </row>
    <row r="219" spans="1:18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3516793</v>
      </c>
      <c r="F219" s="22">
        <v>0</v>
      </c>
      <c r="G219" s="22">
        <v>0</v>
      </c>
      <c r="H219" s="22">
        <v>0</v>
      </c>
      <c r="I219" s="22">
        <v>0</v>
      </c>
      <c r="J219" s="22">
        <v>306321</v>
      </c>
      <c r="K219" s="22">
        <v>0</v>
      </c>
      <c r="L219" s="22">
        <v>-120657</v>
      </c>
      <c r="M219" s="22">
        <v>-159986</v>
      </c>
      <c r="N219" s="22">
        <v>0</v>
      </c>
      <c r="O219" s="22">
        <v>18728</v>
      </c>
      <c r="P219" s="22">
        <v>0</v>
      </c>
      <c r="Q219" s="22">
        <v>0</v>
      </c>
      <c r="R219" s="22">
        <v>3561199</v>
      </c>
    </row>
    <row r="220" spans="1:18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2943984</v>
      </c>
      <c r="F220" s="22">
        <v>0</v>
      </c>
      <c r="G220" s="22">
        <v>0</v>
      </c>
      <c r="H220" s="22">
        <v>0</v>
      </c>
      <c r="I220" s="22">
        <v>0</v>
      </c>
      <c r="J220" s="22">
        <v>342265</v>
      </c>
      <c r="K220" s="22">
        <v>0</v>
      </c>
      <c r="L220" s="22">
        <v>0</v>
      </c>
      <c r="M220" s="22">
        <v>-176468</v>
      </c>
      <c r="N220" s="22">
        <v>0</v>
      </c>
      <c r="O220" s="22">
        <v>31142</v>
      </c>
      <c r="P220" s="22">
        <v>0</v>
      </c>
      <c r="Q220" s="22">
        <v>0</v>
      </c>
      <c r="R220" s="22">
        <v>3140923</v>
      </c>
    </row>
    <row r="221" spans="1:18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4314461</v>
      </c>
      <c r="F221" s="22">
        <v>0</v>
      </c>
      <c r="G221" s="22">
        <v>0</v>
      </c>
      <c r="H221" s="22">
        <v>0</v>
      </c>
      <c r="I221" s="22">
        <v>0</v>
      </c>
      <c r="J221" s="22">
        <v>853511</v>
      </c>
      <c r="K221" s="22">
        <v>0</v>
      </c>
      <c r="L221" s="22">
        <v>-5100</v>
      </c>
      <c r="M221" s="22">
        <v>-292636</v>
      </c>
      <c r="N221" s="22">
        <v>0</v>
      </c>
      <c r="O221" s="22">
        <v>20770</v>
      </c>
      <c r="P221" s="22">
        <v>0</v>
      </c>
      <c r="Q221" s="22">
        <v>0</v>
      </c>
      <c r="R221" s="22">
        <v>4891006</v>
      </c>
    </row>
    <row r="222" spans="1:18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2499963</v>
      </c>
      <c r="F222" s="22">
        <v>0</v>
      </c>
      <c r="G222" s="22">
        <v>0</v>
      </c>
      <c r="H222" s="22">
        <v>0</v>
      </c>
      <c r="I222" s="22">
        <v>0</v>
      </c>
      <c r="J222" s="22">
        <v>382002</v>
      </c>
      <c r="K222" s="22">
        <v>0</v>
      </c>
      <c r="L222" s="22">
        <v>-2648</v>
      </c>
      <c r="M222" s="22">
        <v>-133912</v>
      </c>
      <c r="N222" s="22">
        <v>0</v>
      </c>
      <c r="O222" s="22">
        <v>0</v>
      </c>
      <c r="P222" s="22">
        <v>0</v>
      </c>
      <c r="Q222" s="22">
        <v>0</v>
      </c>
      <c r="R222" s="22">
        <v>2745405</v>
      </c>
    </row>
    <row r="223" spans="1:18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9160080</v>
      </c>
      <c r="F223" s="22">
        <v>0</v>
      </c>
      <c r="G223" s="22">
        <v>0</v>
      </c>
      <c r="H223" s="22">
        <v>0</v>
      </c>
      <c r="I223" s="22">
        <v>0</v>
      </c>
      <c r="J223" s="22">
        <v>85104</v>
      </c>
      <c r="K223" s="22">
        <v>0</v>
      </c>
      <c r="L223" s="22">
        <v>0</v>
      </c>
      <c r="M223" s="22">
        <v>-399450</v>
      </c>
      <c r="N223" s="22">
        <v>-325000</v>
      </c>
      <c r="O223" s="22">
        <v>412371</v>
      </c>
      <c r="P223" s="22">
        <v>325000</v>
      </c>
      <c r="Q223" s="22">
        <v>0</v>
      </c>
      <c r="R223" s="22">
        <v>9258105</v>
      </c>
    </row>
    <row r="224" spans="1:18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2394807</v>
      </c>
      <c r="F224" s="22">
        <v>0</v>
      </c>
      <c r="G224" s="22">
        <v>0</v>
      </c>
      <c r="H224" s="22">
        <v>0</v>
      </c>
      <c r="I224" s="22">
        <v>0</v>
      </c>
      <c r="J224" s="22">
        <v>5137217</v>
      </c>
      <c r="K224" s="22">
        <v>0</v>
      </c>
      <c r="L224" s="22">
        <v>0</v>
      </c>
      <c r="M224" s="22">
        <v>-304350</v>
      </c>
      <c r="N224" s="22">
        <v>0</v>
      </c>
      <c r="O224" s="22">
        <v>0</v>
      </c>
      <c r="P224" s="22">
        <v>0</v>
      </c>
      <c r="Q224" s="22">
        <v>0</v>
      </c>
      <c r="R224" s="22">
        <v>7227674</v>
      </c>
    </row>
    <row r="225" spans="1:18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2525189</v>
      </c>
      <c r="F225" s="22">
        <v>0</v>
      </c>
      <c r="G225" s="22">
        <v>0</v>
      </c>
      <c r="H225" s="22">
        <v>0</v>
      </c>
      <c r="I225" s="22">
        <v>0</v>
      </c>
      <c r="J225" s="22">
        <v>170595</v>
      </c>
      <c r="K225" s="22">
        <v>0</v>
      </c>
      <c r="L225" s="22">
        <v>0</v>
      </c>
      <c r="M225" s="22">
        <v>-122980</v>
      </c>
      <c r="N225" s="22">
        <v>0</v>
      </c>
      <c r="O225" s="22">
        <v>0</v>
      </c>
      <c r="P225" s="22">
        <v>0</v>
      </c>
      <c r="Q225" s="22">
        <v>0</v>
      </c>
      <c r="R225" s="22">
        <v>2572804</v>
      </c>
    </row>
    <row r="226" spans="1:18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3936514</v>
      </c>
      <c r="F226" s="22">
        <v>0</v>
      </c>
      <c r="G226" s="22">
        <v>0</v>
      </c>
      <c r="H226" s="22">
        <v>0</v>
      </c>
      <c r="I226" s="22">
        <v>217884</v>
      </c>
      <c r="J226" s="22">
        <v>173473</v>
      </c>
      <c r="K226" s="22">
        <v>0</v>
      </c>
      <c r="L226" s="22">
        <v>0</v>
      </c>
      <c r="M226" s="22">
        <v>-135783</v>
      </c>
      <c r="N226" s="22">
        <v>0</v>
      </c>
      <c r="O226" s="22">
        <v>14224</v>
      </c>
      <c r="P226" s="22">
        <v>0</v>
      </c>
      <c r="Q226" s="22">
        <v>0</v>
      </c>
      <c r="R226" s="22">
        <v>4206312</v>
      </c>
    </row>
    <row r="227" spans="1:18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2970798</v>
      </c>
      <c r="F227" s="22">
        <v>0</v>
      </c>
      <c r="G227" s="22">
        <v>0</v>
      </c>
      <c r="H227" s="22">
        <v>0</v>
      </c>
      <c r="I227" s="22">
        <v>0</v>
      </c>
      <c r="J227" s="22">
        <v>361197</v>
      </c>
      <c r="K227" s="22">
        <v>0</v>
      </c>
      <c r="L227" s="22">
        <v>0</v>
      </c>
      <c r="M227" s="22">
        <v>-121748</v>
      </c>
      <c r="N227" s="22">
        <v>0</v>
      </c>
      <c r="O227" s="22">
        <v>0</v>
      </c>
      <c r="P227" s="22">
        <v>0</v>
      </c>
      <c r="Q227" s="22">
        <v>0</v>
      </c>
      <c r="R227" s="22">
        <v>3210247</v>
      </c>
    </row>
    <row r="228" spans="1:18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3637599</v>
      </c>
      <c r="F228" s="22">
        <v>0</v>
      </c>
      <c r="G228" s="22">
        <v>0</v>
      </c>
      <c r="H228" s="22">
        <v>0</v>
      </c>
      <c r="I228" s="22">
        <v>17015</v>
      </c>
      <c r="J228" s="22">
        <v>9507</v>
      </c>
      <c r="K228" s="22">
        <v>0</v>
      </c>
      <c r="L228" s="22">
        <v>-200</v>
      </c>
      <c r="M228" s="22">
        <v>-105799</v>
      </c>
      <c r="N228" s="22">
        <v>0</v>
      </c>
      <c r="O228" s="22">
        <v>0</v>
      </c>
      <c r="P228" s="22">
        <v>0</v>
      </c>
      <c r="Q228" s="22">
        <v>0</v>
      </c>
      <c r="R228" s="22">
        <v>3558122</v>
      </c>
    </row>
    <row r="229" spans="1:18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6927194</v>
      </c>
      <c r="F229" s="22">
        <v>0</v>
      </c>
      <c r="G229" s="22">
        <v>0</v>
      </c>
      <c r="H229" s="22">
        <v>0</v>
      </c>
      <c r="I229" s="22">
        <v>6369</v>
      </c>
      <c r="J229" s="22">
        <v>358229</v>
      </c>
      <c r="K229" s="22">
        <v>55490</v>
      </c>
      <c r="L229" s="22">
        <v>-45946</v>
      </c>
      <c r="M229" s="22">
        <v>-315853</v>
      </c>
      <c r="N229" s="22">
        <v>0</v>
      </c>
      <c r="O229" s="22">
        <v>6334</v>
      </c>
      <c r="P229" s="22">
        <v>0</v>
      </c>
      <c r="Q229" s="22">
        <v>0</v>
      </c>
      <c r="R229" s="22">
        <v>6991817</v>
      </c>
    </row>
    <row r="230" spans="1:18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2669660</v>
      </c>
      <c r="F230" s="22">
        <v>0</v>
      </c>
      <c r="G230" s="22">
        <v>0</v>
      </c>
      <c r="H230" s="22">
        <v>0</v>
      </c>
      <c r="I230" s="22">
        <v>0</v>
      </c>
      <c r="J230" s="22">
        <v>168091</v>
      </c>
      <c r="K230" s="22">
        <v>0</v>
      </c>
      <c r="L230" s="22">
        <v>-769</v>
      </c>
      <c r="M230" s="22">
        <v>-125284</v>
      </c>
      <c r="N230" s="22">
        <v>0</v>
      </c>
      <c r="O230" s="22">
        <v>16070</v>
      </c>
      <c r="P230" s="22">
        <v>0</v>
      </c>
      <c r="Q230" s="22">
        <v>0</v>
      </c>
      <c r="R230" s="22">
        <v>2727768</v>
      </c>
    </row>
    <row r="231" spans="1:18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1786994</v>
      </c>
      <c r="F231" s="22">
        <v>0</v>
      </c>
      <c r="G231" s="22">
        <v>0</v>
      </c>
      <c r="H231" s="22">
        <v>0</v>
      </c>
      <c r="I231" s="22">
        <v>0</v>
      </c>
      <c r="J231" s="22">
        <v>126430</v>
      </c>
      <c r="K231" s="22">
        <v>0</v>
      </c>
      <c r="L231" s="22">
        <v>0</v>
      </c>
      <c r="M231" s="22">
        <v>-98448</v>
      </c>
      <c r="N231" s="22">
        <v>0</v>
      </c>
      <c r="O231" s="22">
        <v>1392</v>
      </c>
      <c r="P231" s="22">
        <v>0</v>
      </c>
      <c r="Q231" s="22">
        <v>0</v>
      </c>
      <c r="R231" s="22">
        <v>1816368</v>
      </c>
    </row>
    <row r="232" spans="1:18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4231685</v>
      </c>
      <c r="F232" s="22">
        <v>0</v>
      </c>
      <c r="G232" s="22">
        <v>0</v>
      </c>
      <c r="H232" s="22">
        <v>0</v>
      </c>
      <c r="I232" s="22">
        <v>15000</v>
      </c>
      <c r="J232" s="22">
        <v>176092</v>
      </c>
      <c r="K232" s="22">
        <v>0</v>
      </c>
      <c r="L232" s="22">
        <v>-8774</v>
      </c>
      <c r="M232" s="22">
        <v>-205088</v>
      </c>
      <c r="N232" s="22">
        <v>0</v>
      </c>
      <c r="O232" s="22">
        <v>0</v>
      </c>
      <c r="P232" s="22">
        <v>0</v>
      </c>
      <c r="Q232" s="22">
        <v>0</v>
      </c>
      <c r="R232" s="22">
        <v>4208915</v>
      </c>
    </row>
    <row r="233" spans="1:18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14655647</v>
      </c>
      <c r="F233" s="22">
        <v>0</v>
      </c>
      <c r="G233" s="22">
        <v>0</v>
      </c>
      <c r="H233" s="22">
        <v>0</v>
      </c>
      <c r="I233" s="22">
        <v>0</v>
      </c>
      <c r="J233" s="22">
        <v>3038042</v>
      </c>
      <c r="K233" s="22">
        <v>50100</v>
      </c>
      <c r="L233" s="22">
        <v>-847208</v>
      </c>
      <c r="M233" s="22">
        <v>-509334</v>
      </c>
      <c r="N233" s="22">
        <v>0</v>
      </c>
      <c r="O233" s="22">
        <v>0</v>
      </c>
      <c r="P233" s="22">
        <v>0</v>
      </c>
      <c r="Q233" s="22">
        <v>0</v>
      </c>
      <c r="R233" s="22">
        <v>16387247</v>
      </c>
    </row>
    <row r="234" spans="1:18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3317245</v>
      </c>
      <c r="F234" s="22">
        <v>0</v>
      </c>
      <c r="G234" s="22">
        <v>0</v>
      </c>
      <c r="H234" s="22">
        <v>0</v>
      </c>
      <c r="I234" s="22">
        <v>0</v>
      </c>
      <c r="J234" s="22">
        <v>256321</v>
      </c>
      <c r="K234" s="22">
        <v>0</v>
      </c>
      <c r="L234" s="22">
        <v>0</v>
      </c>
      <c r="M234" s="22">
        <v>-148967</v>
      </c>
      <c r="N234" s="22">
        <v>0</v>
      </c>
      <c r="O234" s="22">
        <v>0</v>
      </c>
      <c r="P234" s="22">
        <v>0</v>
      </c>
      <c r="Q234" s="22">
        <v>0</v>
      </c>
      <c r="R234" s="22">
        <v>3424599</v>
      </c>
    </row>
    <row r="235" spans="1:18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2191205</v>
      </c>
      <c r="F235" s="22">
        <v>0</v>
      </c>
      <c r="G235" s="22">
        <v>0</v>
      </c>
      <c r="H235" s="22">
        <v>0</v>
      </c>
      <c r="I235" s="22">
        <v>0</v>
      </c>
      <c r="J235" s="22">
        <v>55118</v>
      </c>
      <c r="K235" s="22">
        <v>0</v>
      </c>
      <c r="L235" s="22">
        <v>-2623</v>
      </c>
      <c r="M235" s="22">
        <v>-75851</v>
      </c>
      <c r="N235" s="22">
        <v>0</v>
      </c>
      <c r="O235" s="22">
        <v>0</v>
      </c>
      <c r="P235" s="22">
        <v>0</v>
      </c>
      <c r="Q235" s="22">
        <v>0</v>
      </c>
      <c r="R235" s="22">
        <v>2167849</v>
      </c>
    </row>
    <row r="236" spans="1:18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3362299</v>
      </c>
      <c r="F236" s="22">
        <v>0</v>
      </c>
      <c r="G236" s="22">
        <v>0</v>
      </c>
      <c r="H236" s="22">
        <v>0</v>
      </c>
      <c r="I236" s="22">
        <v>0</v>
      </c>
      <c r="J236" s="22">
        <v>677721</v>
      </c>
      <c r="K236" s="22">
        <v>0</v>
      </c>
      <c r="L236" s="22">
        <v>0</v>
      </c>
      <c r="M236" s="22">
        <v>-150753</v>
      </c>
      <c r="N236" s="22">
        <v>0</v>
      </c>
      <c r="O236" s="22">
        <v>27072</v>
      </c>
      <c r="P236" s="22">
        <v>0</v>
      </c>
      <c r="Q236" s="22">
        <v>0</v>
      </c>
      <c r="R236" s="22">
        <v>3916339</v>
      </c>
    </row>
    <row r="237" spans="1:18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2596317</v>
      </c>
      <c r="F237" s="22">
        <v>0</v>
      </c>
      <c r="G237" s="22">
        <v>0</v>
      </c>
      <c r="H237" s="22">
        <v>0</v>
      </c>
      <c r="I237" s="22">
        <v>0</v>
      </c>
      <c r="J237" s="22">
        <v>251895</v>
      </c>
      <c r="K237" s="22">
        <v>0</v>
      </c>
      <c r="L237" s="22">
        <v>-48274</v>
      </c>
      <c r="M237" s="22">
        <v>-107813</v>
      </c>
      <c r="N237" s="22">
        <v>0</v>
      </c>
      <c r="O237" s="22">
        <v>0</v>
      </c>
      <c r="P237" s="22">
        <v>0</v>
      </c>
      <c r="Q237" s="22">
        <v>0</v>
      </c>
      <c r="R237" s="22">
        <v>2692125</v>
      </c>
    </row>
    <row r="238" spans="1:18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2418936</v>
      </c>
      <c r="F238" s="22">
        <v>0</v>
      </c>
      <c r="G238" s="22">
        <v>0</v>
      </c>
      <c r="H238" s="22">
        <v>0</v>
      </c>
      <c r="I238" s="22">
        <v>0</v>
      </c>
      <c r="J238" s="22">
        <v>493726</v>
      </c>
      <c r="K238" s="22">
        <v>0</v>
      </c>
      <c r="L238" s="22">
        <v>-2496</v>
      </c>
      <c r="M238" s="22">
        <v>-130049</v>
      </c>
      <c r="N238" s="22">
        <v>0</v>
      </c>
      <c r="O238" s="22">
        <v>0</v>
      </c>
      <c r="P238" s="22">
        <v>0</v>
      </c>
      <c r="Q238" s="22">
        <v>0</v>
      </c>
      <c r="R238" s="22">
        <v>2780117</v>
      </c>
    </row>
    <row r="239" spans="1:18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8131054</v>
      </c>
      <c r="F239" s="22">
        <v>0</v>
      </c>
      <c r="G239" s="22">
        <v>0</v>
      </c>
      <c r="H239" s="22">
        <v>0</v>
      </c>
      <c r="I239" s="22">
        <v>0</v>
      </c>
      <c r="J239" s="22">
        <v>690134</v>
      </c>
      <c r="K239" s="22">
        <v>0</v>
      </c>
      <c r="L239" s="22">
        <v>0</v>
      </c>
      <c r="M239" s="22">
        <v>-207331</v>
      </c>
      <c r="N239" s="22">
        <v>0</v>
      </c>
      <c r="O239" s="22">
        <v>13727</v>
      </c>
      <c r="P239" s="22">
        <v>0</v>
      </c>
      <c r="Q239" s="22">
        <v>0</v>
      </c>
      <c r="R239" s="22">
        <v>8627584</v>
      </c>
    </row>
    <row r="240" spans="1:18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11405583</v>
      </c>
      <c r="F240" s="22">
        <v>0</v>
      </c>
      <c r="G240" s="22">
        <v>0</v>
      </c>
      <c r="H240" s="22">
        <v>0</v>
      </c>
      <c r="I240" s="22">
        <v>222169</v>
      </c>
      <c r="J240" s="22">
        <v>2396989</v>
      </c>
      <c r="K240" s="22">
        <v>0</v>
      </c>
      <c r="L240" s="22">
        <v>0</v>
      </c>
      <c r="M240" s="22">
        <v>-479409</v>
      </c>
      <c r="N240" s="22">
        <v>0</v>
      </c>
      <c r="O240" s="22">
        <v>-506485</v>
      </c>
      <c r="P240" s="22">
        <v>0</v>
      </c>
      <c r="Q240" s="22">
        <v>0</v>
      </c>
      <c r="R240" s="22">
        <v>13038847</v>
      </c>
    </row>
    <row r="241" spans="1:18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2235167</v>
      </c>
      <c r="F241" s="22">
        <v>0</v>
      </c>
      <c r="G241" s="22">
        <v>0</v>
      </c>
      <c r="H241" s="22">
        <v>0</v>
      </c>
      <c r="I241" s="22">
        <v>0</v>
      </c>
      <c r="J241" s="22">
        <v>355429</v>
      </c>
      <c r="K241" s="22">
        <v>0</v>
      </c>
      <c r="L241" s="22">
        <v>0</v>
      </c>
      <c r="M241" s="22">
        <v>-115215</v>
      </c>
      <c r="N241" s="22">
        <v>0</v>
      </c>
      <c r="O241" s="22">
        <v>0</v>
      </c>
      <c r="P241" s="22">
        <v>0</v>
      </c>
      <c r="Q241" s="22">
        <v>0</v>
      </c>
      <c r="R241" s="22">
        <v>2475381</v>
      </c>
    </row>
    <row r="242" spans="1:18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4010887</v>
      </c>
      <c r="F242" s="22">
        <v>0</v>
      </c>
      <c r="G242" s="22">
        <v>0</v>
      </c>
      <c r="H242" s="22">
        <v>0</v>
      </c>
      <c r="I242" s="22">
        <v>12000</v>
      </c>
      <c r="J242" s="22">
        <v>479636</v>
      </c>
      <c r="K242" s="22">
        <v>0</v>
      </c>
      <c r="L242" s="22">
        <v>-1550</v>
      </c>
      <c r="M242" s="22">
        <v>-212475</v>
      </c>
      <c r="N242" s="22">
        <v>0</v>
      </c>
      <c r="O242" s="22">
        <v>15051</v>
      </c>
      <c r="P242" s="22">
        <v>0</v>
      </c>
      <c r="Q242" s="22">
        <v>0</v>
      </c>
      <c r="R242" s="22">
        <v>4303549</v>
      </c>
    </row>
    <row r="243" spans="1:18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4979344</v>
      </c>
      <c r="F243" s="22">
        <v>0</v>
      </c>
      <c r="G243" s="22">
        <v>0</v>
      </c>
      <c r="H243" s="22">
        <v>0</v>
      </c>
      <c r="I243" s="22">
        <v>0</v>
      </c>
      <c r="J243" s="22">
        <v>430003</v>
      </c>
      <c r="K243" s="22">
        <v>0</v>
      </c>
      <c r="L243" s="22">
        <v>-41942</v>
      </c>
      <c r="M243" s="22">
        <v>-235125</v>
      </c>
      <c r="N243" s="22">
        <v>0</v>
      </c>
      <c r="O243" s="22">
        <v>0</v>
      </c>
      <c r="P243" s="22">
        <v>0</v>
      </c>
      <c r="Q243" s="22">
        <v>0</v>
      </c>
      <c r="R243" s="22">
        <v>5132280</v>
      </c>
    </row>
    <row r="244" spans="1:18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2729436</v>
      </c>
      <c r="F244" s="22">
        <v>0</v>
      </c>
      <c r="G244" s="22">
        <v>0</v>
      </c>
      <c r="H244" s="22">
        <v>0</v>
      </c>
      <c r="I244" s="22">
        <v>0</v>
      </c>
      <c r="J244" s="22">
        <v>352489</v>
      </c>
      <c r="K244" s="22">
        <v>0</v>
      </c>
      <c r="L244" s="22">
        <v>0</v>
      </c>
      <c r="M244" s="22">
        <v>-189531</v>
      </c>
      <c r="N244" s="22">
        <v>0</v>
      </c>
      <c r="O244" s="22">
        <v>0</v>
      </c>
      <c r="P244" s="22">
        <v>0</v>
      </c>
      <c r="Q244" s="22">
        <v>0</v>
      </c>
      <c r="R244" s="22">
        <v>2892394</v>
      </c>
    </row>
    <row r="245" spans="1:18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1340510</v>
      </c>
      <c r="F245" s="22">
        <v>0</v>
      </c>
      <c r="G245" s="22">
        <v>0</v>
      </c>
      <c r="H245" s="22">
        <v>0</v>
      </c>
      <c r="I245" s="22">
        <v>0</v>
      </c>
      <c r="J245" s="22">
        <v>208587</v>
      </c>
      <c r="K245" s="22">
        <v>0</v>
      </c>
      <c r="L245" s="22">
        <v>0</v>
      </c>
      <c r="M245" s="22">
        <v>-49252</v>
      </c>
      <c r="N245" s="22">
        <v>0</v>
      </c>
      <c r="O245" s="22">
        <v>0</v>
      </c>
      <c r="P245" s="22">
        <v>0</v>
      </c>
      <c r="Q245" s="22">
        <v>0</v>
      </c>
      <c r="R245" s="22">
        <v>1499845</v>
      </c>
    </row>
    <row r="246" spans="1:18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2411418</v>
      </c>
      <c r="F246" s="22">
        <v>0</v>
      </c>
      <c r="G246" s="22">
        <v>0</v>
      </c>
      <c r="H246" s="22">
        <v>0</v>
      </c>
      <c r="I246" s="22">
        <v>0</v>
      </c>
      <c r="J246" s="22">
        <v>7263</v>
      </c>
      <c r="K246" s="22">
        <v>0</v>
      </c>
      <c r="L246" s="22">
        <v>-3855</v>
      </c>
      <c r="M246" s="22">
        <v>-90801</v>
      </c>
      <c r="N246" s="22">
        <v>0</v>
      </c>
      <c r="O246" s="22">
        <v>0</v>
      </c>
      <c r="P246" s="22">
        <v>0</v>
      </c>
      <c r="Q246" s="22">
        <v>0</v>
      </c>
      <c r="R246" s="22">
        <v>2324025</v>
      </c>
    </row>
    <row r="247" spans="1:18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2237511</v>
      </c>
      <c r="F247" s="22">
        <v>0</v>
      </c>
      <c r="G247" s="22">
        <v>0</v>
      </c>
      <c r="H247" s="22">
        <v>0</v>
      </c>
      <c r="I247" s="22">
        <v>3112</v>
      </c>
      <c r="J247" s="22">
        <v>34540</v>
      </c>
      <c r="K247" s="22">
        <v>0</v>
      </c>
      <c r="L247" s="22">
        <v>-200</v>
      </c>
      <c r="M247" s="22">
        <v>-127469</v>
      </c>
      <c r="N247" s="22">
        <v>0</v>
      </c>
      <c r="O247" s="22">
        <v>0</v>
      </c>
      <c r="P247" s="22">
        <v>0</v>
      </c>
      <c r="Q247" s="22">
        <v>0</v>
      </c>
      <c r="R247" s="22">
        <v>2147494</v>
      </c>
    </row>
    <row r="248" spans="1:18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2930391</v>
      </c>
      <c r="F248" s="22">
        <v>0</v>
      </c>
      <c r="G248" s="22">
        <v>0</v>
      </c>
      <c r="H248" s="22">
        <v>0</v>
      </c>
      <c r="I248" s="22">
        <v>0</v>
      </c>
      <c r="J248" s="22">
        <v>22153</v>
      </c>
      <c r="K248" s="22">
        <v>0</v>
      </c>
      <c r="L248" s="22">
        <v>0</v>
      </c>
      <c r="M248" s="22">
        <v>-137847</v>
      </c>
      <c r="N248" s="22">
        <v>-840000</v>
      </c>
      <c r="O248" s="22">
        <v>0</v>
      </c>
      <c r="P248" s="22">
        <v>0</v>
      </c>
      <c r="Q248" s="22">
        <v>0</v>
      </c>
      <c r="R248" s="22">
        <v>1974697</v>
      </c>
    </row>
    <row r="249" spans="1:18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1841363</v>
      </c>
      <c r="F249" s="22">
        <v>0</v>
      </c>
      <c r="G249" s="22">
        <v>0</v>
      </c>
      <c r="H249" s="22">
        <v>0</v>
      </c>
      <c r="I249" s="22">
        <v>0</v>
      </c>
      <c r="J249" s="22">
        <v>9281</v>
      </c>
      <c r="K249" s="22">
        <v>0</v>
      </c>
      <c r="L249" s="22">
        <v>0</v>
      </c>
      <c r="M249" s="22">
        <v>-78206</v>
      </c>
      <c r="N249" s="22">
        <v>0</v>
      </c>
      <c r="O249" s="22">
        <v>0</v>
      </c>
      <c r="P249" s="22">
        <v>0</v>
      </c>
      <c r="Q249" s="22">
        <v>0</v>
      </c>
      <c r="R249" s="22">
        <v>1772438</v>
      </c>
    </row>
    <row r="250" spans="1:18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3407927</v>
      </c>
      <c r="F250" s="22">
        <v>0</v>
      </c>
      <c r="G250" s="22">
        <v>0</v>
      </c>
      <c r="H250" s="22">
        <v>0</v>
      </c>
      <c r="I250" s="22">
        <v>0</v>
      </c>
      <c r="J250" s="22">
        <v>121189</v>
      </c>
      <c r="K250" s="22">
        <v>0</v>
      </c>
      <c r="L250" s="22">
        <v>0</v>
      </c>
      <c r="M250" s="22">
        <v>-89860</v>
      </c>
      <c r="N250" s="22">
        <v>0</v>
      </c>
      <c r="O250" s="22">
        <v>0</v>
      </c>
      <c r="P250" s="22">
        <v>0</v>
      </c>
      <c r="Q250" s="22">
        <v>0</v>
      </c>
      <c r="R250" s="22">
        <v>3439256</v>
      </c>
    </row>
    <row r="251" spans="1:18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8253524</v>
      </c>
      <c r="F251" s="22">
        <v>0</v>
      </c>
      <c r="G251" s="22">
        <v>0</v>
      </c>
      <c r="H251" s="22">
        <v>0</v>
      </c>
      <c r="I251" s="22">
        <v>0</v>
      </c>
      <c r="J251" s="22">
        <v>35289</v>
      </c>
      <c r="K251" s="22">
        <v>0</v>
      </c>
      <c r="L251" s="22">
        <v>0</v>
      </c>
      <c r="M251" s="22">
        <v>-313104</v>
      </c>
      <c r="N251" s="22">
        <v>0</v>
      </c>
      <c r="O251" s="22">
        <v>91657</v>
      </c>
      <c r="P251" s="22">
        <v>0</v>
      </c>
      <c r="Q251" s="22">
        <v>0</v>
      </c>
      <c r="R251" s="22">
        <v>8067366</v>
      </c>
    </row>
    <row r="252" spans="1:18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2584846</v>
      </c>
      <c r="F252" s="22">
        <v>0</v>
      </c>
      <c r="G252" s="22">
        <v>0</v>
      </c>
      <c r="H252" s="22">
        <v>0</v>
      </c>
      <c r="I252" s="22">
        <v>0</v>
      </c>
      <c r="J252" s="22">
        <v>249232</v>
      </c>
      <c r="K252" s="22">
        <v>0</v>
      </c>
      <c r="L252" s="22">
        <v>0</v>
      </c>
      <c r="M252" s="22">
        <v>-161234</v>
      </c>
      <c r="N252" s="22">
        <v>0</v>
      </c>
      <c r="O252" s="22">
        <v>87331</v>
      </c>
      <c r="P252" s="22">
        <v>0</v>
      </c>
      <c r="Q252" s="22">
        <v>0</v>
      </c>
      <c r="R252" s="22">
        <v>2760175</v>
      </c>
    </row>
    <row r="253" spans="1:18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3191397</v>
      </c>
      <c r="F253" s="22">
        <v>0</v>
      </c>
      <c r="G253" s="22">
        <v>0</v>
      </c>
      <c r="H253" s="22">
        <v>0</v>
      </c>
      <c r="I253" s="22">
        <v>0</v>
      </c>
      <c r="J253" s="22">
        <v>177808</v>
      </c>
      <c r="K253" s="22">
        <v>0</v>
      </c>
      <c r="L253" s="22">
        <v>0</v>
      </c>
      <c r="M253" s="22">
        <v>-133084</v>
      </c>
      <c r="N253" s="22">
        <v>0</v>
      </c>
      <c r="O253" s="22">
        <v>18965</v>
      </c>
      <c r="P253" s="22">
        <v>0</v>
      </c>
      <c r="Q253" s="22">
        <v>0</v>
      </c>
      <c r="R253" s="22">
        <v>3255086</v>
      </c>
    </row>
    <row r="254" spans="1:18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3234754</v>
      </c>
      <c r="F254" s="22">
        <v>0</v>
      </c>
      <c r="G254" s="22">
        <v>0</v>
      </c>
      <c r="H254" s="22">
        <v>0</v>
      </c>
      <c r="I254" s="22">
        <v>0</v>
      </c>
      <c r="J254" s="22">
        <v>82178</v>
      </c>
      <c r="K254" s="22">
        <v>0</v>
      </c>
      <c r="L254" s="22">
        <v>0</v>
      </c>
      <c r="M254" s="22">
        <v>-141447</v>
      </c>
      <c r="N254" s="22">
        <v>0</v>
      </c>
      <c r="O254" s="22">
        <v>5683</v>
      </c>
      <c r="P254" s="22">
        <v>0</v>
      </c>
      <c r="Q254" s="22">
        <v>0</v>
      </c>
      <c r="R254" s="22">
        <v>3181168</v>
      </c>
    </row>
    <row r="255" spans="1:18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4649978</v>
      </c>
      <c r="F255" s="22">
        <v>0</v>
      </c>
      <c r="G255" s="22">
        <v>0</v>
      </c>
      <c r="H255" s="22">
        <v>0</v>
      </c>
      <c r="I255" s="22">
        <v>0</v>
      </c>
      <c r="J255" s="22">
        <v>1054223</v>
      </c>
      <c r="K255" s="22">
        <v>0</v>
      </c>
      <c r="L255" s="22">
        <v>-750</v>
      </c>
      <c r="M255" s="22">
        <v>-240191</v>
      </c>
      <c r="N255" s="22">
        <v>0</v>
      </c>
      <c r="O255" s="22">
        <v>46228</v>
      </c>
      <c r="P255" s="22">
        <v>0</v>
      </c>
      <c r="Q255" s="22">
        <v>0</v>
      </c>
      <c r="R255" s="22">
        <v>5509488</v>
      </c>
    </row>
    <row r="256" spans="1:18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3402418</v>
      </c>
      <c r="F256" s="22">
        <v>0</v>
      </c>
      <c r="G256" s="22">
        <v>0</v>
      </c>
      <c r="H256" s="22">
        <v>0</v>
      </c>
      <c r="I256" s="22">
        <v>0</v>
      </c>
      <c r="J256" s="22">
        <v>247091</v>
      </c>
      <c r="K256" s="22">
        <v>0</v>
      </c>
      <c r="L256" s="22">
        <v>-31793</v>
      </c>
      <c r="M256" s="22">
        <v>-138416</v>
      </c>
      <c r="N256" s="22">
        <v>0</v>
      </c>
      <c r="O256" s="22">
        <v>0</v>
      </c>
      <c r="P256" s="22">
        <v>0</v>
      </c>
      <c r="Q256" s="22">
        <v>0</v>
      </c>
      <c r="R256" s="22">
        <v>3479300</v>
      </c>
    </row>
    <row r="257" spans="1:18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4259710</v>
      </c>
      <c r="F257" s="22">
        <v>0</v>
      </c>
      <c r="G257" s="22">
        <v>0</v>
      </c>
      <c r="H257" s="22">
        <v>0</v>
      </c>
      <c r="I257" s="22">
        <v>0</v>
      </c>
      <c r="J257" s="22">
        <v>139036</v>
      </c>
      <c r="K257" s="22">
        <v>0</v>
      </c>
      <c r="L257" s="22">
        <v>0</v>
      </c>
      <c r="M257" s="22">
        <v>-213064</v>
      </c>
      <c r="N257" s="22">
        <v>0</v>
      </c>
      <c r="O257" s="22">
        <v>18000</v>
      </c>
      <c r="P257" s="22">
        <v>0</v>
      </c>
      <c r="Q257" s="22">
        <v>0</v>
      </c>
      <c r="R257" s="22">
        <v>4203682</v>
      </c>
    </row>
    <row r="258" spans="1:18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7141722</v>
      </c>
      <c r="F258" s="22">
        <v>0</v>
      </c>
      <c r="G258" s="22">
        <v>0</v>
      </c>
      <c r="H258" s="22">
        <v>0</v>
      </c>
      <c r="I258" s="22">
        <v>0</v>
      </c>
      <c r="J258" s="22">
        <v>921072</v>
      </c>
      <c r="K258" s="22">
        <v>0</v>
      </c>
      <c r="L258" s="22">
        <v>-32097</v>
      </c>
      <c r="M258" s="22">
        <v>-301295</v>
      </c>
      <c r="N258" s="22">
        <v>0</v>
      </c>
      <c r="O258" s="22">
        <v>134240</v>
      </c>
      <c r="P258" s="22">
        <v>0</v>
      </c>
      <c r="Q258" s="22">
        <v>0</v>
      </c>
      <c r="R258" s="22">
        <v>7863642</v>
      </c>
    </row>
    <row r="259" spans="1:18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5646629</v>
      </c>
      <c r="F259" s="22">
        <v>0</v>
      </c>
      <c r="G259" s="22">
        <v>0</v>
      </c>
      <c r="H259" s="22">
        <v>0</v>
      </c>
      <c r="I259" s="22">
        <v>0</v>
      </c>
      <c r="J259" s="22">
        <v>1035076</v>
      </c>
      <c r="K259" s="22">
        <v>0</v>
      </c>
      <c r="L259" s="22">
        <v>0</v>
      </c>
      <c r="M259" s="22">
        <v>-140781</v>
      </c>
      <c r="N259" s="22">
        <v>0</v>
      </c>
      <c r="O259" s="22">
        <v>72640</v>
      </c>
      <c r="P259" s="22">
        <v>0</v>
      </c>
      <c r="Q259" s="22">
        <v>0</v>
      </c>
      <c r="R259" s="22">
        <v>6613564</v>
      </c>
    </row>
    <row r="260" spans="1:18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3616830</v>
      </c>
      <c r="F260" s="22">
        <v>0</v>
      </c>
      <c r="G260" s="22">
        <v>0</v>
      </c>
      <c r="H260" s="22">
        <v>0</v>
      </c>
      <c r="I260" s="22">
        <v>0</v>
      </c>
      <c r="J260" s="22">
        <v>489036</v>
      </c>
      <c r="K260" s="22">
        <v>0</v>
      </c>
      <c r="L260" s="22">
        <v>-107961</v>
      </c>
      <c r="M260" s="22">
        <v>-100681</v>
      </c>
      <c r="N260" s="22">
        <v>-450000</v>
      </c>
      <c r="O260" s="22">
        <v>5494</v>
      </c>
      <c r="P260" s="22">
        <v>450000</v>
      </c>
      <c r="Q260" s="22">
        <v>0</v>
      </c>
      <c r="R260" s="22">
        <v>3902718</v>
      </c>
    </row>
    <row r="261" spans="1:18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8399382</v>
      </c>
      <c r="F261" s="22">
        <v>0</v>
      </c>
      <c r="G261" s="22">
        <v>0</v>
      </c>
      <c r="H261" s="22">
        <v>0</v>
      </c>
      <c r="I261" s="22">
        <v>0</v>
      </c>
      <c r="J261" s="22">
        <v>811077</v>
      </c>
      <c r="K261" s="22">
        <v>0</v>
      </c>
      <c r="L261" s="22">
        <v>0</v>
      </c>
      <c r="M261" s="22">
        <v>-268908</v>
      </c>
      <c r="N261" s="22">
        <v>0</v>
      </c>
      <c r="O261" s="22">
        <v>20484</v>
      </c>
      <c r="P261" s="22">
        <v>0</v>
      </c>
      <c r="Q261" s="22">
        <v>0</v>
      </c>
      <c r="R261" s="22">
        <v>8962035</v>
      </c>
    </row>
    <row r="262" spans="1:18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2407122</v>
      </c>
      <c r="F262" s="22">
        <v>0</v>
      </c>
      <c r="G262" s="22">
        <v>0</v>
      </c>
      <c r="H262" s="22">
        <v>0</v>
      </c>
      <c r="I262" s="22">
        <v>0</v>
      </c>
      <c r="J262" s="22">
        <v>263324</v>
      </c>
      <c r="K262" s="22">
        <v>0</v>
      </c>
      <c r="L262" s="22">
        <v>-33504</v>
      </c>
      <c r="M262" s="22">
        <v>-110642</v>
      </c>
      <c r="N262" s="22">
        <v>0</v>
      </c>
      <c r="O262" s="22">
        <v>6754</v>
      </c>
      <c r="P262" s="22">
        <v>0</v>
      </c>
      <c r="Q262" s="22">
        <v>0</v>
      </c>
      <c r="R262" s="22">
        <v>2533054</v>
      </c>
    </row>
    <row r="263" spans="1:18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8620301</v>
      </c>
      <c r="F263" s="22">
        <v>0</v>
      </c>
      <c r="G263" s="22">
        <v>0</v>
      </c>
      <c r="H263" s="22">
        <v>0</v>
      </c>
      <c r="I263" s="22">
        <v>0</v>
      </c>
      <c r="J263" s="22">
        <v>404650</v>
      </c>
      <c r="K263" s="22">
        <v>0</v>
      </c>
      <c r="L263" s="22">
        <v>0</v>
      </c>
      <c r="M263" s="22">
        <v>-400725</v>
      </c>
      <c r="N263" s="22">
        <v>0</v>
      </c>
      <c r="O263" s="22">
        <v>102178</v>
      </c>
      <c r="P263" s="22">
        <v>0</v>
      </c>
      <c r="Q263" s="22">
        <v>0</v>
      </c>
      <c r="R263" s="22">
        <v>8726404</v>
      </c>
    </row>
    <row r="264" spans="1:18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6056456</v>
      </c>
      <c r="F264" s="22">
        <v>0</v>
      </c>
      <c r="G264" s="22">
        <v>0</v>
      </c>
      <c r="H264" s="22">
        <v>0</v>
      </c>
      <c r="I264" s="22">
        <v>0</v>
      </c>
      <c r="J264" s="22">
        <v>78808</v>
      </c>
      <c r="K264" s="22">
        <v>0</v>
      </c>
      <c r="L264" s="22">
        <v>-37488</v>
      </c>
      <c r="M264" s="22">
        <v>-291704</v>
      </c>
      <c r="N264" s="22">
        <v>0</v>
      </c>
      <c r="O264" s="22">
        <v>78996</v>
      </c>
      <c r="P264" s="22">
        <v>0</v>
      </c>
      <c r="Q264" s="22">
        <v>0</v>
      </c>
      <c r="R264" s="22">
        <v>5885068</v>
      </c>
    </row>
    <row r="265" spans="1:18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1606272</v>
      </c>
      <c r="F265" s="22">
        <v>0</v>
      </c>
      <c r="G265" s="22">
        <v>0</v>
      </c>
      <c r="H265" s="22">
        <v>0</v>
      </c>
      <c r="I265" s="22">
        <v>0</v>
      </c>
      <c r="J265" s="22">
        <v>197780</v>
      </c>
      <c r="K265" s="22">
        <v>0</v>
      </c>
      <c r="L265" s="22">
        <v>-37242</v>
      </c>
      <c r="M265" s="22">
        <v>-58925</v>
      </c>
      <c r="N265" s="22">
        <v>0</v>
      </c>
      <c r="O265" s="22">
        <v>4706</v>
      </c>
      <c r="P265" s="22">
        <v>0</v>
      </c>
      <c r="Q265" s="22">
        <v>0</v>
      </c>
      <c r="R265" s="22">
        <v>1712591</v>
      </c>
    </row>
    <row r="266" spans="1:18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3227722</v>
      </c>
      <c r="F266" s="22">
        <v>0</v>
      </c>
      <c r="G266" s="22">
        <v>0</v>
      </c>
      <c r="H266" s="22">
        <v>0</v>
      </c>
      <c r="I266" s="22">
        <v>0</v>
      </c>
      <c r="J266" s="22">
        <v>179905</v>
      </c>
      <c r="K266" s="22">
        <v>0</v>
      </c>
      <c r="L266" s="22">
        <v>-3408</v>
      </c>
      <c r="M266" s="22">
        <v>-93938</v>
      </c>
      <c r="N266" s="22">
        <v>0</v>
      </c>
      <c r="O266" s="22">
        <v>0</v>
      </c>
      <c r="P266" s="22">
        <v>0</v>
      </c>
      <c r="Q266" s="22">
        <v>0</v>
      </c>
      <c r="R266" s="22">
        <v>3310281</v>
      </c>
    </row>
    <row r="267" spans="1:18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4523653</v>
      </c>
      <c r="F267" s="22">
        <v>0</v>
      </c>
      <c r="G267" s="22">
        <v>0</v>
      </c>
      <c r="H267" s="22">
        <v>0</v>
      </c>
      <c r="I267" s="22">
        <v>0</v>
      </c>
      <c r="J267" s="22">
        <v>267612</v>
      </c>
      <c r="K267" s="22">
        <v>0</v>
      </c>
      <c r="L267" s="22">
        <v>0</v>
      </c>
      <c r="M267" s="22">
        <v>-141870</v>
      </c>
      <c r="N267" s="22">
        <v>0</v>
      </c>
      <c r="O267" s="22">
        <v>10884</v>
      </c>
      <c r="P267" s="22">
        <v>0</v>
      </c>
      <c r="Q267" s="22">
        <v>0</v>
      </c>
      <c r="R267" s="22">
        <v>4660279</v>
      </c>
    </row>
    <row r="268" spans="1:18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1825523</v>
      </c>
      <c r="F268" s="22">
        <v>0</v>
      </c>
      <c r="G268" s="22">
        <v>0</v>
      </c>
      <c r="H268" s="22">
        <v>0</v>
      </c>
      <c r="I268" s="22">
        <v>0</v>
      </c>
      <c r="J268" s="22">
        <v>214430</v>
      </c>
      <c r="K268" s="22">
        <v>0</v>
      </c>
      <c r="L268" s="22">
        <v>0</v>
      </c>
      <c r="M268" s="22">
        <v>-122348</v>
      </c>
      <c r="N268" s="22">
        <v>0</v>
      </c>
      <c r="O268" s="22">
        <v>26945</v>
      </c>
      <c r="P268" s="22">
        <v>0</v>
      </c>
      <c r="Q268" s="22">
        <v>-1</v>
      </c>
      <c r="R268" s="22">
        <v>1944549</v>
      </c>
    </row>
    <row r="269" spans="1:18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20237935</v>
      </c>
      <c r="F269" s="22">
        <v>0</v>
      </c>
      <c r="G269" s="22">
        <v>0</v>
      </c>
      <c r="H269" s="22">
        <v>0</v>
      </c>
      <c r="I269" s="22">
        <v>0</v>
      </c>
      <c r="J269" s="22">
        <v>1223793</v>
      </c>
      <c r="K269" s="22">
        <v>-103538</v>
      </c>
      <c r="L269" s="22">
        <v>0</v>
      </c>
      <c r="M269" s="22">
        <v>-900890</v>
      </c>
      <c r="N269" s="22">
        <v>-754936</v>
      </c>
      <c r="O269" s="22">
        <v>146265</v>
      </c>
      <c r="P269" s="22">
        <v>754936</v>
      </c>
      <c r="Q269" s="22">
        <v>-754936</v>
      </c>
      <c r="R269" s="22">
        <v>19848629</v>
      </c>
    </row>
    <row r="270" spans="1:18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9633032</v>
      </c>
      <c r="F270" s="22">
        <v>0</v>
      </c>
      <c r="G270" s="22">
        <v>0</v>
      </c>
      <c r="H270" s="22">
        <v>0</v>
      </c>
      <c r="I270" s="22">
        <v>214099</v>
      </c>
      <c r="J270" s="22">
        <v>432368</v>
      </c>
      <c r="K270" s="22">
        <v>0</v>
      </c>
      <c r="L270" s="22">
        <v>0</v>
      </c>
      <c r="M270" s="22">
        <v>-388731</v>
      </c>
      <c r="N270" s="22">
        <v>0</v>
      </c>
      <c r="O270" s="22">
        <v>18402</v>
      </c>
      <c r="P270" s="22">
        <v>0</v>
      </c>
      <c r="Q270" s="22">
        <v>0</v>
      </c>
      <c r="R270" s="22">
        <v>9909170</v>
      </c>
    </row>
    <row r="271" spans="1:18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2239031</v>
      </c>
      <c r="F271" s="22">
        <v>0</v>
      </c>
      <c r="G271" s="22">
        <v>0</v>
      </c>
      <c r="H271" s="22">
        <v>0</v>
      </c>
      <c r="I271" s="22">
        <v>0</v>
      </c>
      <c r="J271" s="22">
        <v>64415</v>
      </c>
      <c r="K271" s="22">
        <v>0</v>
      </c>
      <c r="L271" s="22">
        <v>-2720</v>
      </c>
      <c r="M271" s="22">
        <v>-113105</v>
      </c>
      <c r="N271" s="22">
        <v>0</v>
      </c>
      <c r="O271" s="22">
        <v>0</v>
      </c>
      <c r="P271" s="22">
        <v>0</v>
      </c>
      <c r="Q271" s="22">
        <v>0</v>
      </c>
      <c r="R271" s="22">
        <v>2187621</v>
      </c>
    </row>
    <row r="272" spans="1:18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3761533</v>
      </c>
      <c r="F272" s="22">
        <v>0</v>
      </c>
      <c r="G272" s="22">
        <v>0</v>
      </c>
      <c r="H272" s="22">
        <v>0</v>
      </c>
      <c r="I272" s="22">
        <v>0</v>
      </c>
      <c r="J272" s="22">
        <v>183620</v>
      </c>
      <c r="K272" s="22">
        <v>0</v>
      </c>
      <c r="L272" s="22">
        <v>0</v>
      </c>
      <c r="M272" s="22">
        <v>-207496</v>
      </c>
      <c r="N272" s="22">
        <v>0</v>
      </c>
      <c r="O272" s="22">
        <v>34371</v>
      </c>
      <c r="P272" s="22">
        <v>0</v>
      </c>
      <c r="Q272" s="22">
        <v>0</v>
      </c>
      <c r="R272" s="22">
        <v>3772028</v>
      </c>
    </row>
    <row r="273" spans="1:18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2530758</v>
      </c>
      <c r="F273" s="22">
        <v>0</v>
      </c>
      <c r="G273" s="22">
        <v>0</v>
      </c>
      <c r="H273" s="22">
        <v>0</v>
      </c>
      <c r="I273" s="22">
        <v>0</v>
      </c>
      <c r="J273" s="22">
        <v>220145</v>
      </c>
      <c r="K273" s="22">
        <v>0</v>
      </c>
      <c r="L273" s="22">
        <v>0</v>
      </c>
      <c r="M273" s="22">
        <v>-90436</v>
      </c>
      <c r="N273" s="22">
        <v>0</v>
      </c>
      <c r="O273" s="22">
        <v>0</v>
      </c>
      <c r="P273" s="22">
        <v>0</v>
      </c>
      <c r="Q273" s="22">
        <v>0</v>
      </c>
      <c r="R273" s="22">
        <v>2660467</v>
      </c>
    </row>
    <row r="274" spans="1:18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4237721</v>
      </c>
      <c r="F274" s="22">
        <v>0</v>
      </c>
      <c r="G274" s="22">
        <v>0</v>
      </c>
      <c r="H274" s="22">
        <v>0</v>
      </c>
      <c r="I274" s="22">
        <v>0</v>
      </c>
      <c r="J274" s="22">
        <v>414511</v>
      </c>
      <c r="K274" s="22">
        <v>26375</v>
      </c>
      <c r="L274" s="22">
        <v>0</v>
      </c>
      <c r="M274" s="22">
        <v>-160178</v>
      </c>
      <c r="N274" s="22">
        <v>0</v>
      </c>
      <c r="O274" s="22">
        <v>8066</v>
      </c>
      <c r="P274" s="22">
        <v>0</v>
      </c>
      <c r="Q274" s="22">
        <v>0</v>
      </c>
      <c r="R274" s="22">
        <v>4526495</v>
      </c>
    </row>
    <row r="275" spans="1:18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9216762</v>
      </c>
      <c r="F275" s="22">
        <v>0</v>
      </c>
      <c r="G275" s="22">
        <v>0</v>
      </c>
      <c r="H275" s="22">
        <v>0</v>
      </c>
      <c r="I275" s="22">
        <v>0</v>
      </c>
      <c r="J275" s="22">
        <v>202384</v>
      </c>
      <c r="K275" s="22">
        <v>0</v>
      </c>
      <c r="L275" s="22">
        <v>-174038</v>
      </c>
      <c r="M275" s="22">
        <v>-473714</v>
      </c>
      <c r="N275" s="22">
        <v>0</v>
      </c>
      <c r="O275" s="22">
        <v>39543</v>
      </c>
      <c r="P275" s="22">
        <v>0</v>
      </c>
      <c r="Q275" s="22">
        <v>165381</v>
      </c>
      <c r="R275" s="22">
        <v>8976318</v>
      </c>
    </row>
    <row r="276" spans="1:18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2704579</v>
      </c>
      <c r="F276" s="22">
        <v>0</v>
      </c>
      <c r="G276" s="22">
        <v>0</v>
      </c>
      <c r="H276" s="22">
        <v>0</v>
      </c>
      <c r="I276" s="22">
        <v>200000</v>
      </c>
      <c r="J276" s="22">
        <v>609000</v>
      </c>
      <c r="K276" s="22">
        <v>0</v>
      </c>
      <c r="L276" s="22">
        <v>0</v>
      </c>
      <c r="M276" s="22">
        <v>-209597</v>
      </c>
      <c r="N276" s="22">
        <v>0</v>
      </c>
      <c r="O276" s="22">
        <v>0</v>
      </c>
      <c r="P276" s="22">
        <v>0</v>
      </c>
      <c r="Q276" s="22">
        <v>0</v>
      </c>
      <c r="R276" s="22">
        <v>3303982</v>
      </c>
    </row>
    <row r="277" spans="1:18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3664853</v>
      </c>
      <c r="F277" s="22">
        <v>0</v>
      </c>
      <c r="G277" s="22">
        <v>0</v>
      </c>
      <c r="H277" s="22">
        <v>0</v>
      </c>
      <c r="I277" s="22">
        <v>0</v>
      </c>
      <c r="J277" s="22">
        <v>44811</v>
      </c>
      <c r="K277" s="22">
        <v>0</v>
      </c>
      <c r="L277" s="22">
        <v>0</v>
      </c>
      <c r="M277" s="22">
        <v>-181026</v>
      </c>
      <c r="N277" s="22">
        <v>0</v>
      </c>
      <c r="O277" s="22">
        <v>4528</v>
      </c>
      <c r="P277" s="22">
        <v>0</v>
      </c>
      <c r="Q277" s="22">
        <v>0</v>
      </c>
      <c r="R277" s="22">
        <v>3533166</v>
      </c>
    </row>
    <row r="278" spans="1:18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6503735</v>
      </c>
      <c r="F278" s="22">
        <v>0</v>
      </c>
      <c r="G278" s="22">
        <v>0</v>
      </c>
      <c r="H278" s="22">
        <v>0</v>
      </c>
      <c r="I278" s="22">
        <v>0</v>
      </c>
      <c r="J278" s="22">
        <v>306641</v>
      </c>
      <c r="K278" s="22">
        <v>0</v>
      </c>
      <c r="L278" s="22">
        <v>-630</v>
      </c>
      <c r="M278" s="22">
        <v>-263702</v>
      </c>
      <c r="N278" s="22">
        <v>0</v>
      </c>
      <c r="O278" s="22">
        <v>56979</v>
      </c>
      <c r="P278" s="22">
        <v>0</v>
      </c>
      <c r="Q278" s="22">
        <v>0</v>
      </c>
      <c r="R278" s="22">
        <v>6603023</v>
      </c>
    </row>
    <row r="279" spans="1:18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9284424</v>
      </c>
      <c r="F279" s="22">
        <v>0</v>
      </c>
      <c r="G279" s="22">
        <v>0</v>
      </c>
      <c r="H279" s="22">
        <v>0</v>
      </c>
      <c r="I279" s="22">
        <v>0</v>
      </c>
      <c r="J279" s="22">
        <v>626865</v>
      </c>
      <c r="K279" s="22">
        <v>0</v>
      </c>
      <c r="L279" s="22">
        <v>-52800</v>
      </c>
      <c r="M279" s="22">
        <v>-479835</v>
      </c>
      <c r="N279" s="22">
        <v>0</v>
      </c>
      <c r="O279" s="22">
        <v>35870</v>
      </c>
      <c r="P279" s="22">
        <v>0</v>
      </c>
      <c r="Q279" s="22">
        <v>0</v>
      </c>
      <c r="R279" s="22">
        <v>9414524</v>
      </c>
    </row>
    <row r="280" spans="1:18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2765210</v>
      </c>
      <c r="F280" s="22">
        <v>0</v>
      </c>
      <c r="G280" s="22">
        <v>0</v>
      </c>
      <c r="H280" s="22">
        <v>0</v>
      </c>
      <c r="I280" s="22">
        <v>0</v>
      </c>
      <c r="J280" s="22">
        <v>296921</v>
      </c>
      <c r="K280" s="22">
        <v>0</v>
      </c>
      <c r="L280" s="22">
        <v>0</v>
      </c>
      <c r="M280" s="22">
        <v>-137645</v>
      </c>
      <c r="N280" s="22">
        <v>0</v>
      </c>
      <c r="O280" s="22">
        <v>0</v>
      </c>
      <c r="P280" s="22">
        <v>0</v>
      </c>
      <c r="Q280" s="22">
        <v>0</v>
      </c>
      <c r="R280" s="22">
        <v>2924486</v>
      </c>
    </row>
    <row r="281" spans="1:18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14159243</v>
      </c>
      <c r="F281" s="22">
        <v>0</v>
      </c>
      <c r="G281" s="22">
        <v>0</v>
      </c>
      <c r="H281" s="22">
        <v>0</v>
      </c>
      <c r="I281" s="22">
        <v>20000</v>
      </c>
      <c r="J281" s="22">
        <v>322580</v>
      </c>
      <c r="K281" s="22">
        <v>0</v>
      </c>
      <c r="L281" s="22">
        <v>-19826</v>
      </c>
      <c r="M281" s="22">
        <v>-534075</v>
      </c>
      <c r="N281" s="22">
        <v>-27000</v>
      </c>
      <c r="O281" s="22">
        <v>88954</v>
      </c>
      <c r="P281" s="22">
        <v>27000</v>
      </c>
      <c r="Q281" s="22">
        <v>0</v>
      </c>
      <c r="R281" s="22">
        <v>14036876</v>
      </c>
    </row>
    <row r="282" spans="1:18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1815053</v>
      </c>
      <c r="F282" s="22">
        <v>0</v>
      </c>
      <c r="G282" s="22">
        <v>0</v>
      </c>
      <c r="H282" s="22">
        <v>0</v>
      </c>
      <c r="I282" s="22">
        <v>0</v>
      </c>
      <c r="J282" s="22">
        <v>218158</v>
      </c>
      <c r="K282" s="22">
        <v>0</v>
      </c>
      <c r="L282" s="22">
        <v>0</v>
      </c>
      <c r="M282" s="22">
        <v>-167950</v>
      </c>
      <c r="N282" s="22">
        <v>0</v>
      </c>
      <c r="O282" s="22">
        <v>0</v>
      </c>
      <c r="P282" s="22">
        <v>0</v>
      </c>
      <c r="Q282" s="22">
        <v>0</v>
      </c>
      <c r="R282" s="22">
        <v>1865261</v>
      </c>
    </row>
    <row r="283" spans="1:18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2765790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-138275</v>
      </c>
      <c r="N283" s="22">
        <v>0</v>
      </c>
      <c r="O283" s="22">
        <v>22495</v>
      </c>
      <c r="P283" s="22">
        <v>0</v>
      </c>
      <c r="Q283" s="22">
        <v>0</v>
      </c>
      <c r="R283" s="22">
        <v>2650010</v>
      </c>
    </row>
    <row r="284" spans="1:18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5291029</v>
      </c>
      <c r="F284" s="22">
        <v>0</v>
      </c>
      <c r="G284" s="22">
        <v>0</v>
      </c>
      <c r="H284" s="22">
        <v>0</v>
      </c>
      <c r="I284" s="22">
        <v>99256</v>
      </c>
      <c r="J284" s="22">
        <v>191624</v>
      </c>
      <c r="K284" s="22">
        <v>0</v>
      </c>
      <c r="L284" s="22">
        <v>-6276</v>
      </c>
      <c r="M284" s="22">
        <v>-316638</v>
      </c>
      <c r="N284" s="22">
        <v>0</v>
      </c>
      <c r="O284" s="22">
        <v>0</v>
      </c>
      <c r="P284" s="22">
        <v>0</v>
      </c>
      <c r="Q284" s="22">
        <v>0</v>
      </c>
      <c r="R284" s="22">
        <v>5258995</v>
      </c>
    </row>
    <row r="285" spans="1:18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4527708</v>
      </c>
      <c r="F285" s="22">
        <v>0</v>
      </c>
      <c r="G285" s="22">
        <v>0</v>
      </c>
      <c r="H285" s="22">
        <v>0</v>
      </c>
      <c r="I285" s="22">
        <v>0</v>
      </c>
      <c r="J285" s="22">
        <v>133395</v>
      </c>
      <c r="K285" s="22">
        <v>0</v>
      </c>
      <c r="L285" s="22">
        <v>-3924</v>
      </c>
      <c r="M285" s="22">
        <v>-242106</v>
      </c>
      <c r="N285" s="22">
        <v>0</v>
      </c>
      <c r="O285" s="22">
        <v>22056</v>
      </c>
      <c r="P285" s="22">
        <v>0</v>
      </c>
      <c r="Q285" s="22">
        <v>0</v>
      </c>
      <c r="R285" s="22">
        <v>4437129</v>
      </c>
    </row>
    <row r="286" spans="1:18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1755944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-115963</v>
      </c>
      <c r="N286" s="22">
        <v>0</v>
      </c>
      <c r="O286" s="22">
        <v>0</v>
      </c>
      <c r="P286" s="22">
        <v>0</v>
      </c>
      <c r="Q286" s="22">
        <v>0</v>
      </c>
      <c r="R286" s="22">
        <v>1639981</v>
      </c>
    </row>
    <row r="287" spans="1:18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12043554</v>
      </c>
      <c r="F287" s="22">
        <v>0</v>
      </c>
      <c r="G287" s="22">
        <v>0</v>
      </c>
      <c r="H287" s="22">
        <v>0</v>
      </c>
      <c r="I287" s="22">
        <v>0</v>
      </c>
      <c r="J287" s="22">
        <v>1015855</v>
      </c>
      <c r="K287" s="22">
        <v>0</v>
      </c>
      <c r="L287" s="22">
        <v>-977846</v>
      </c>
      <c r="M287" s="22">
        <v>-561552</v>
      </c>
      <c r="N287" s="22">
        <v>0</v>
      </c>
      <c r="O287" s="22">
        <v>0</v>
      </c>
      <c r="P287" s="22">
        <v>0</v>
      </c>
      <c r="Q287" s="22">
        <v>0</v>
      </c>
      <c r="R287" s="22">
        <v>11520011</v>
      </c>
    </row>
    <row r="288" spans="1:18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2581479</v>
      </c>
      <c r="F288" s="22">
        <v>0</v>
      </c>
      <c r="G288" s="22">
        <v>0</v>
      </c>
      <c r="H288" s="22">
        <v>0</v>
      </c>
      <c r="I288" s="22">
        <v>0</v>
      </c>
      <c r="J288" s="22">
        <v>128306</v>
      </c>
      <c r="K288" s="22">
        <v>0</v>
      </c>
      <c r="L288" s="22">
        <v>0</v>
      </c>
      <c r="M288" s="22">
        <v>-125211</v>
      </c>
      <c r="N288" s="22">
        <v>0</v>
      </c>
      <c r="O288" s="22">
        <v>0</v>
      </c>
      <c r="P288" s="22">
        <v>0</v>
      </c>
      <c r="Q288" s="22">
        <v>0</v>
      </c>
      <c r="R288" s="22">
        <v>2584574</v>
      </c>
    </row>
    <row r="289" spans="1:18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2545682</v>
      </c>
      <c r="F289" s="22">
        <v>0</v>
      </c>
      <c r="G289" s="22">
        <v>0</v>
      </c>
      <c r="H289" s="22">
        <v>0</v>
      </c>
      <c r="I289" s="22">
        <v>0</v>
      </c>
      <c r="J289" s="22">
        <v>102310</v>
      </c>
      <c r="K289" s="22">
        <v>0</v>
      </c>
      <c r="L289" s="22">
        <v>0</v>
      </c>
      <c r="M289" s="22">
        <v>-94087</v>
      </c>
      <c r="N289" s="22">
        <v>0</v>
      </c>
      <c r="O289" s="22">
        <v>4908</v>
      </c>
      <c r="P289" s="22">
        <v>0</v>
      </c>
      <c r="Q289" s="22">
        <v>0</v>
      </c>
      <c r="R289" s="22">
        <v>2558813</v>
      </c>
    </row>
    <row r="290" spans="1:18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2818546</v>
      </c>
      <c r="F290" s="22">
        <v>0</v>
      </c>
      <c r="G290" s="22">
        <v>0</v>
      </c>
      <c r="H290" s="22">
        <v>0</v>
      </c>
      <c r="I290" s="22">
        <v>0</v>
      </c>
      <c r="J290" s="22">
        <v>163702</v>
      </c>
      <c r="K290" s="22">
        <v>0</v>
      </c>
      <c r="L290" s="22">
        <v>0</v>
      </c>
      <c r="M290" s="22">
        <v>-23986</v>
      </c>
      <c r="N290" s="22">
        <v>0</v>
      </c>
      <c r="O290" s="22">
        <v>132643</v>
      </c>
      <c r="P290" s="22">
        <v>0</v>
      </c>
      <c r="Q290" s="22">
        <v>-1</v>
      </c>
      <c r="R290" s="22">
        <v>3090904</v>
      </c>
    </row>
    <row r="291" spans="1:18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464101</v>
      </c>
      <c r="F291" s="22">
        <v>0</v>
      </c>
      <c r="G291" s="22">
        <v>0</v>
      </c>
      <c r="H291" s="22">
        <v>0</v>
      </c>
      <c r="I291" s="22">
        <v>0</v>
      </c>
      <c r="J291" s="22">
        <v>39998</v>
      </c>
      <c r="K291" s="22">
        <v>0</v>
      </c>
      <c r="L291" s="22">
        <v>0</v>
      </c>
      <c r="M291" s="22">
        <v>-16715</v>
      </c>
      <c r="N291" s="22">
        <v>0</v>
      </c>
      <c r="O291" s="22">
        <v>0</v>
      </c>
      <c r="P291" s="22">
        <v>0</v>
      </c>
      <c r="Q291" s="22">
        <v>0</v>
      </c>
      <c r="R291" s="22">
        <v>487384</v>
      </c>
    </row>
    <row r="292" spans="1:18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832086</v>
      </c>
      <c r="F292" s="22">
        <v>0</v>
      </c>
      <c r="G292" s="22">
        <v>0</v>
      </c>
      <c r="H292" s="22">
        <v>0</v>
      </c>
      <c r="I292" s="22">
        <v>0</v>
      </c>
      <c r="J292" s="22">
        <v>8618</v>
      </c>
      <c r="K292" s="22">
        <v>0</v>
      </c>
      <c r="L292" s="22">
        <v>0</v>
      </c>
      <c r="M292" s="22">
        <v>-42561</v>
      </c>
      <c r="N292" s="22">
        <v>0</v>
      </c>
      <c r="O292" s="22">
        <v>0</v>
      </c>
      <c r="P292" s="22">
        <v>0</v>
      </c>
      <c r="Q292" s="22">
        <v>0</v>
      </c>
      <c r="R292" s="22">
        <v>798143</v>
      </c>
    </row>
    <row r="293" spans="1:18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188475</v>
      </c>
      <c r="F293" s="22">
        <v>0</v>
      </c>
      <c r="G293" s="22">
        <v>0</v>
      </c>
      <c r="H293" s="22">
        <v>0</v>
      </c>
      <c r="I293" s="22">
        <v>7842</v>
      </c>
      <c r="J293" s="22">
        <v>23526</v>
      </c>
      <c r="K293" s="22">
        <v>0</v>
      </c>
      <c r="L293" s="22">
        <v>0</v>
      </c>
      <c r="M293" s="22">
        <v>-29499</v>
      </c>
      <c r="N293" s="22">
        <v>0</v>
      </c>
      <c r="O293" s="22">
        <v>0</v>
      </c>
      <c r="P293" s="22">
        <v>0</v>
      </c>
      <c r="Q293" s="22">
        <v>0</v>
      </c>
      <c r="R293" s="22">
        <v>190344</v>
      </c>
    </row>
    <row r="294" spans="1:18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445263</v>
      </c>
      <c r="F294" s="22">
        <v>0</v>
      </c>
      <c r="G294" s="22">
        <v>0</v>
      </c>
      <c r="H294" s="22">
        <v>0</v>
      </c>
      <c r="I294" s="22">
        <v>0</v>
      </c>
      <c r="J294" s="22">
        <v>5855</v>
      </c>
      <c r="K294" s="22">
        <v>0</v>
      </c>
      <c r="L294" s="22">
        <v>0</v>
      </c>
      <c r="M294" s="22">
        <v>-30583</v>
      </c>
      <c r="N294" s="22">
        <v>0</v>
      </c>
      <c r="O294" s="22">
        <v>0</v>
      </c>
      <c r="P294" s="22">
        <v>0</v>
      </c>
      <c r="Q294" s="22">
        <v>2</v>
      </c>
      <c r="R294" s="22">
        <v>420537</v>
      </c>
    </row>
    <row r="295" spans="1:18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162402</v>
      </c>
      <c r="F295" s="22">
        <v>0</v>
      </c>
      <c r="G295" s="22">
        <v>0</v>
      </c>
      <c r="H295" s="22">
        <v>0</v>
      </c>
      <c r="I295" s="22">
        <v>0</v>
      </c>
      <c r="J295" s="22">
        <v>7650</v>
      </c>
      <c r="K295" s="22">
        <v>0</v>
      </c>
      <c r="L295" s="22">
        <v>0</v>
      </c>
      <c r="M295" s="22">
        <v>-11335</v>
      </c>
      <c r="N295" s="22">
        <v>0</v>
      </c>
      <c r="O295" s="22">
        <v>0</v>
      </c>
      <c r="P295" s="22">
        <v>0</v>
      </c>
      <c r="Q295" s="22">
        <v>-2</v>
      </c>
      <c r="R295" s="22">
        <v>158715</v>
      </c>
    </row>
    <row r="296" spans="1:18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247356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-8945</v>
      </c>
      <c r="N296" s="22">
        <v>0</v>
      </c>
      <c r="O296" s="22">
        <v>0</v>
      </c>
      <c r="P296" s="22">
        <v>0</v>
      </c>
      <c r="Q296" s="22">
        <v>0</v>
      </c>
      <c r="R296" s="22">
        <v>238411</v>
      </c>
    </row>
    <row r="297" spans="1:18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70150</v>
      </c>
      <c r="F297" s="22">
        <v>0</v>
      </c>
      <c r="G297" s="22">
        <v>0</v>
      </c>
      <c r="H297" s="22">
        <v>0</v>
      </c>
      <c r="I297" s="22">
        <v>0</v>
      </c>
      <c r="J297" s="22">
        <v>19948</v>
      </c>
      <c r="K297" s="22">
        <v>0</v>
      </c>
      <c r="L297" s="22">
        <v>0</v>
      </c>
      <c r="M297" s="22">
        <v>-10916</v>
      </c>
      <c r="N297" s="22">
        <v>0</v>
      </c>
      <c r="O297" s="22">
        <v>0</v>
      </c>
      <c r="P297" s="22">
        <v>0</v>
      </c>
      <c r="Q297" s="22">
        <v>0</v>
      </c>
      <c r="R297" s="22">
        <v>79182</v>
      </c>
    </row>
    <row r="298" spans="1:18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3935672</v>
      </c>
      <c r="F298" s="22">
        <v>0</v>
      </c>
      <c r="G298" s="22">
        <v>0</v>
      </c>
      <c r="H298" s="22">
        <v>0</v>
      </c>
      <c r="I298" s="22">
        <v>0</v>
      </c>
      <c r="J298" s="22">
        <v>10945</v>
      </c>
      <c r="K298" s="22">
        <v>0</v>
      </c>
      <c r="L298" s="22">
        <v>0</v>
      </c>
      <c r="M298" s="22">
        <v>-32844</v>
      </c>
      <c r="N298" s="22">
        <v>0</v>
      </c>
      <c r="O298" s="22">
        <v>0</v>
      </c>
      <c r="P298" s="22">
        <v>0</v>
      </c>
      <c r="Q298" s="22">
        <v>0</v>
      </c>
      <c r="R298" s="22">
        <v>3913773</v>
      </c>
    </row>
    <row r="299" spans="1:18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734735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-37687</v>
      </c>
      <c r="N299" s="22">
        <v>0</v>
      </c>
      <c r="O299" s="22">
        <v>0</v>
      </c>
      <c r="P299" s="22">
        <v>0</v>
      </c>
      <c r="Q299" s="22">
        <v>0</v>
      </c>
      <c r="R299" s="22">
        <v>697048</v>
      </c>
    </row>
    <row r="300" spans="1:18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4850294</v>
      </c>
      <c r="F300" s="22">
        <v>0</v>
      </c>
      <c r="G300" s="22">
        <v>0</v>
      </c>
      <c r="H300" s="22">
        <v>0</v>
      </c>
      <c r="I300" s="22">
        <v>0</v>
      </c>
      <c r="J300" s="22">
        <v>12586</v>
      </c>
      <c r="K300" s="22">
        <v>0</v>
      </c>
      <c r="L300" s="22">
        <v>0</v>
      </c>
      <c r="M300" s="22">
        <v>-62215</v>
      </c>
      <c r="N300" s="22">
        <v>0</v>
      </c>
      <c r="O300" s="22">
        <v>0</v>
      </c>
      <c r="P300" s="22">
        <v>0</v>
      </c>
      <c r="Q300" s="22">
        <v>0</v>
      </c>
      <c r="R300" s="22">
        <v>4800665</v>
      </c>
    </row>
    <row r="301" spans="1:18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3864335</v>
      </c>
      <c r="F301" s="22">
        <v>0</v>
      </c>
      <c r="G301" s="22">
        <v>0</v>
      </c>
      <c r="H301" s="22">
        <v>0</v>
      </c>
      <c r="I301" s="22">
        <v>0</v>
      </c>
      <c r="J301" s="22">
        <v>148285</v>
      </c>
      <c r="K301" s="22">
        <v>0</v>
      </c>
      <c r="L301" s="22">
        <v>0</v>
      </c>
      <c r="M301" s="22">
        <v>-26019</v>
      </c>
      <c r="N301" s="22">
        <v>0</v>
      </c>
      <c r="O301" s="22">
        <v>0</v>
      </c>
      <c r="P301" s="22">
        <v>0</v>
      </c>
      <c r="Q301" s="22">
        <v>0</v>
      </c>
      <c r="R301" s="22">
        <v>3986601</v>
      </c>
    </row>
    <row r="302" spans="1:18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1233327</v>
      </c>
      <c r="F302" s="22"/>
      <c r="G302" s="22"/>
      <c r="H302" s="22"/>
      <c r="I302" s="22">
        <v>0</v>
      </c>
      <c r="J302" s="22">
        <v>215923</v>
      </c>
      <c r="K302" s="22">
        <v>0</v>
      </c>
      <c r="L302" s="22">
        <v>0</v>
      </c>
      <c r="M302" s="22">
        <v>-89303</v>
      </c>
      <c r="N302" s="22">
        <v>0</v>
      </c>
      <c r="O302" s="22">
        <v>0</v>
      </c>
      <c r="P302" s="22">
        <v>0</v>
      </c>
      <c r="Q302" s="22">
        <v>0</v>
      </c>
      <c r="R302" s="22">
        <v>1359947</v>
      </c>
    </row>
    <row r="303" spans="1:18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170028</v>
      </c>
      <c r="F303" s="22">
        <v>0</v>
      </c>
      <c r="G303" s="22">
        <v>0</v>
      </c>
      <c r="H303" s="22">
        <v>0</v>
      </c>
      <c r="I303" s="22">
        <v>26534</v>
      </c>
      <c r="J303" s="22">
        <v>165843</v>
      </c>
      <c r="K303" s="22">
        <v>0</v>
      </c>
      <c r="L303" s="22">
        <v>0</v>
      </c>
      <c r="M303" s="22">
        <v>-35685</v>
      </c>
      <c r="N303" s="22">
        <v>0</v>
      </c>
      <c r="O303" s="22">
        <v>0</v>
      </c>
      <c r="P303" s="22">
        <v>0</v>
      </c>
      <c r="Q303" s="22">
        <v>0</v>
      </c>
      <c r="R303" s="22">
        <v>326720</v>
      </c>
    </row>
    <row r="304" spans="1:18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972944</v>
      </c>
      <c r="F304" s="22">
        <v>0</v>
      </c>
      <c r="G304" s="22">
        <v>0</v>
      </c>
      <c r="H304" s="22">
        <v>0</v>
      </c>
      <c r="I304" s="22">
        <v>0</v>
      </c>
      <c r="J304" s="22">
        <v>15899</v>
      </c>
      <c r="K304" s="22">
        <v>0</v>
      </c>
      <c r="L304" s="22">
        <v>0</v>
      </c>
      <c r="M304" s="22">
        <v>-49187</v>
      </c>
      <c r="N304" s="22">
        <v>0</v>
      </c>
      <c r="O304" s="22">
        <v>0</v>
      </c>
      <c r="P304" s="22">
        <v>0</v>
      </c>
      <c r="Q304" s="22">
        <v>0</v>
      </c>
      <c r="R304" s="22">
        <v>939656</v>
      </c>
    </row>
    <row r="305" spans="1:18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1253684</v>
      </c>
      <c r="F305" s="22"/>
      <c r="G305" s="22"/>
      <c r="H305" s="22"/>
      <c r="I305" s="22">
        <v>0</v>
      </c>
      <c r="J305" s="22">
        <v>74995</v>
      </c>
      <c r="K305" s="22">
        <v>0</v>
      </c>
      <c r="L305" s="22">
        <v>0</v>
      </c>
      <c r="M305" s="22">
        <v>-92882</v>
      </c>
      <c r="N305" s="22">
        <v>0</v>
      </c>
      <c r="O305" s="22">
        <v>0</v>
      </c>
      <c r="P305" s="22">
        <v>0</v>
      </c>
      <c r="Q305" s="22">
        <v>0</v>
      </c>
      <c r="R305" s="22">
        <v>1235797</v>
      </c>
    </row>
    <row r="306" spans="1:18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409239</v>
      </c>
      <c r="F306" s="22">
        <v>0</v>
      </c>
      <c r="G306" s="22">
        <v>0</v>
      </c>
      <c r="H306" s="22">
        <v>0</v>
      </c>
      <c r="I306" s="22">
        <v>0</v>
      </c>
      <c r="J306" s="22">
        <v>130405</v>
      </c>
      <c r="K306" s="22">
        <v>0</v>
      </c>
      <c r="L306" s="22">
        <v>0</v>
      </c>
      <c r="M306" s="22">
        <v>-23568</v>
      </c>
      <c r="N306" s="22">
        <v>0</v>
      </c>
      <c r="O306" s="22">
        <v>0</v>
      </c>
      <c r="P306" s="22">
        <v>0</v>
      </c>
      <c r="Q306" s="22">
        <v>0</v>
      </c>
      <c r="R306" s="22">
        <v>516076</v>
      </c>
    </row>
    <row r="307" spans="1:18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421580</v>
      </c>
      <c r="F307" s="22">
        <v>0</v>
      </c>
      <c r="G307" s="22">
        <v>0</v>
      </c>
      <c r="H307" s="22">
        <v>0</v>
      </c>
      <c r="I307" s="22">
        <v>0</v>
      </c>
      <c r="J307" s="22">
        <v>96131</v>
      </c>
      <c r="K307" s="22">
        <v>0</v>
      </c>
      <c r="L307" s="22">
        <v>0</v>
      </c>
      <c r="M307" s="22">
        <v>-19802</v>
      </c>
      <c r="N307" s="22">
        <v>0</v>
      </c>
      <c r="O307" s="22">
        <v>0</v>
      </c>
      <c r="P307" s="22">
        <v>0</v>
      </c>
      <c r="Q307" s="22">
        <v>-2</v>
      </c>
      <c r="R307" s="22">
        <v>497907</v>
      </c>
    </row>
    <row r="308" spans="1:18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1078276</v>
      </c>
      <c r="F308" s="22">
        <v>0</v>
      </c>
      <c r="G308" s="22">
        <v>0</v>
      </c>
      <c r="H308" s="22">
        <v>0</v>
      </c>
      <c r="I308" s="22">
        <v>0</v>
      </c>
      <c r="J308" s="22">
        <v>40905</v>
      </c>
      <c r="K308" s="22">
        <v>50000</v>
      </c>
      <c r="L308" s="22">
        <v>-3597</v>
      </c>
      <c r="M308" s="22">
        <v>-65536</v>
      </c>
      <c r="N308" s="22">
        <v>0</v>
      </c>
      <c r="O308" s="22">
        <v>0</v>
      </c>
      <c r="P308" s="22">
        <v>0</v>
      </c>
      <c r="Q308" s="22">
        <v>0</v>
      </c>
      <c r="R308" s="22">
        <v>1100048</v>
      </c>
    </row>
    <row r="309" spans="1:18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562617</v>
      </c>
      <c r="F309" s="22">
        <v>0</v>
      </c>
      <c r="G309" s="22">
        <v>0</v>
      </c>
      <c r="H309" s="22">
        <v>0</v>
      </c>
      <c r="I309" s="22">
        <v>0</v>
      </c>
      <c r="J309" s="22">
        <v>201279</v>
      </c>
      <c r="K309" s="22">
        <v>0</v>
      </c>
      <c r="L309" s="22">
        <v>-15860</v>
      </c>
      <c r="M309" s="22">
        <v>-18300</v>
      </c>
      <c r="N309" s="22">
        <v>0</v>
      </c>
      <c r="O309" s="22">
        <v>0</v>
      </c>
      <c r="P309" s="22">
        <v>0</v>
      </c>
      <c r="Q309" s="22">
        <v>0</v>
      </c>
      <c r="R309" s="22">
        <v>729736</v>
      </c>
    </row>
    <row r="310" spans="1:18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679419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-15614</v>
      </c>
      <c r="N310" s="22">
        <v>0</v>
      </c>
      <c r="O310" s="22">
        <v>0</v>
      </c>
      <c r="P310" s="22">
        <v>0</v>
      </c>
      <c r="Q310" s="22">
        <v>0</v>
      </c>
      <c r="R310" s="22">
        <v>663805</v>
      </c>
    </row>
    <row r="311" spans="1:18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654295</v>
      </c>
      <c r="F311" s="22">
        <v>0</v>
      </c>
      <c r="G311" s="22">
        <v>0</v>
      </c>
      <c r="H311" s="22">
        <v>0</v>
      </c>
      <c r="I311" s="22">
        <v>0</v>
      </c>
      <c r="J311" s="22">
        <v>4295</v>
      </c>
      <c r="K311" s="22">
        <v>0</v>
      </c>
      <c r="L311" s="22">
        <v>0</v>
      </c>
      <c r="M311" s="22">
        <v>-19357</v>
      </c>
      <c r="N311" s="22">
        <v>0</v>
      </c>
      <c r="O311" s="22">
        <v>0</v>
      </c>
      <c r="P311" s="22">
        <v>0</v>
      </c>
      <c r="Q311" s="22">
        <v>0</v>
      </c>
      <c r="R311" s="22">
        <v>639233</v>
      </c>
    </row>
    <row r="312" spans="1:18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3875471</v>
      </c>
      <c r="F312" s="22">
        <v>0</v>
      </c>
      <c r="G312" s="22">
        <v>0</v>
      </c>
      <c r="H312" s="22">
        <v>0</v>
      </c>
      <c r="I312" s="22">
        <v>0</v>
      </c>
      <c r="J312" s="22">
        <v>48084</v>
      </c>
      <c r="K312" s="22">
        <v>0</v>
      </c>
      <c r="L312" s="22">
        <v>0</v>
      </c>
      <c r="M312" s="22">
        <v>-88900</v>
      </c>
      <c r="N312" s="22">
        <v>0</v>
      </c>
      <c r="O312" s="22">
        <v>0</v>
      </c>
      <c r="P312" s="22">
        <v>0</v>
      </c>
      <c r="Q312" s="22">
        <v>0</v>
      </c>
      <c r="R312" s="22">
        <v>3834655</v>
      </c>
    </row>
    <row r="313" spans="1:18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1566509</v>
      </c>
      <c r="F313" s="22">
        <v>0</v>
      </c>
      <c r="G313" s="22">
        <v>0</v>
      </c>
      <c r="H313" s="22">
        <v>0</v>
      </c>
      <c r="I313" s="22">
        <v>0</v>
      </c>
      <c r="J313" s="22">
        <v>22190</v>
      </c>
      <c r="K313" s="22">
        <v>0</v>
      </c>
      <c r="L313" s="22">
        <v>0</v>
      </c>
      <c r="M313" s="22">
        <v>-40902</v>
      </c>
      <c r="N313" s="22">
        <v>0</v>
      </c>
      <c r="O313" s="22">
        <v>0</v>
      </c>
      <c r="P313" s="22">
        <v>0</v>
      </c>
      <c r="Q313" s="22">
        <v>0</v>
      </c>
      <c r="R313" s="22">
        <v>1547797</v>
      </c>
    </row>
    <row r="314" spans="1:18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594738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-19846</v>
      </c>
      <c r="N314" s="22">
        <v>0</v>
      </c>
      <c r="O314" s="22">
        <v>0</v>
      </c>
      <c r="P314" s="22">
        <v>0</v>
      </c>
      <c r="Q314" s="22">
        <v>0</v>
      </c>
      <c r="R314" s="22">
        <v>574892</v>
      </c>
    </row>
    <row r="315" spans="1:18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3228628</v>
      </c>
      <c r="F315" s="22">
        <v>0</v>
      </c>
      <c r="G315" s="22">
        <v>0</v>
      </c>
      <c r="H315" s="22">
        <v>0</v>
      </c>
      <c r="I315" s="22">
        <v>53185</v>
      </c>
      <c r="J315" s="22">
        <v>159554</v>
      </c>
      <c r="K315" s="22">
        <v>0</v>
      </c>
      <c r="L315" s="22">
        <v>0</v>
      </c>
      <c r="M315" s="22">
        <v>-186170</v>
      </c>
      <c r="N315" s="22">
        <v>0</v>
      </c>
      <c r="O315" s="22">
        <v>0</v>
      </c>
      <c r="P315" s="22">
        <v>0</v>
      </c>
      <c r="Q315" s="22">
        <v>0</v>
      </c>
      <c r="R315" s="22">
        <v>3255197</v>
      </c>
    </row>
    <row r="316" spans="1:18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2227576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-18425</v>
      </c>
      <c r="N316" s="22">
        <v>0</v>
      </c>
      <c r="O316" s="22">
        <v>0</v>
      </c>
      <c r="P316" s="22">
        <v>0</v>
      </c>
      <c r="Q316" s="22">
        <v>-1</v>
      </c>
      <c r="R316" s="22">
        <v>2209150</v>
      </c>
    </row>
    <row r="317" spans="1:18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1644885</v>
      </c>
      <c r="F317" s="22">
        <v>0</v>
      </c>
      <c r="G317" s="22">
        <v>0</v>
      </c>
      <c r="H317" s="22">
        <v>0</v>
      </c>
      <c r="I317" s="22">
        <v>0</v>
      </c>
      <c r="J317" s="22">
        <v>152546</v>
      </c>
      <c r="K317" s="22">
        <v>0</v>
      </c>
      <c r="L317" s="22">
        <v>0</v>
      </c>
      <c r="M317" s="22">
        <v>-87232</v>
      </c>
      <c r="N317" s="22">
        <v>0</v>
      </c>
      <c r="O317" s="22">
        <v>0</v>
      </c>
      <c r="P317" s="22">
        <v>0</v>
      </c>
      <c r="Q317" s="22">
        <v>0</v>
      </c>
      <c r="R317" s="22">
        <v>1710199</v>
      </c>
    </row>
    <row r="318" spans="1:18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269165</v>
      </c>
      <c r="F318" s="22">
        <v>0</v>
      </c>
      <c r="G318" s="22">
        <v>0</v>
      </c>
      <c r="H318" s="22">
        <v>0</v>
      </c>
      <c r="I318" s="22">
        <v>0</v>
      </c>
      <c r="J318" s="22">
        <v>47971</v>
      </c>
      <c r="K318" s="22">
        <v>0</v>
      </c>
      <c r="L318" s="22">
        <v>0</v>
      </c>
      <c r="M318" s="22">
        <v>-59499</v>
      </c>
      <c r="N318" s="22">
        <v>0</v>
      </c>
      <c r="O318" s="22">
        <v>0</v>
      </c>
      <c r="P318" s="22">
        <v>0</v>
      </c>
      <c r="Q318" s="22">
        <v>0</v>
      </c>
      <c r="R318" s="22">
        <v>257637</v>
      </c>
    </row>
    <row r="319" spans="1:18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119411</v>
      </c>
      <c r="F319" s="22">
        <v>0</v>
      </c>
      <c r="G319" s="22">
        <v>0</v>
      </c>
      <c r="H319" s="22">
        <v>0</v>
      </c>
      <c r="I319" s="22">
        <v>0</v>
      </c>
      <c r="J319" s="22">
        <v>30941</v>
      </c>
      <c r="K319" s="22">
        <v>0</v>
      </c>
      <c r="L319" s="22">
        <v>0</v>
      </c>
      <c r="M319" s="22">
        <v>-27123</v>
      </c>
      <c r="N319" s="22">
        <v>0</v>
      </c>
      <c r="O319" s="22">
        <v>0</v>
      </c>
      <c r="P319" s="22">
        <v>0</v>
      </c>
      <c r="Q319" s="22">
        <v>0</v>
      </c>
      <c r="R319" s="22">
        <v>123229</v>
      </c>
    </row>
    <row r="320" spans="1:18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7199180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-61602</v>
      </c>
      <c r="N320" s="22">
        <v>0</v>
      </c>
      <c r="O320" s="22">
        <v>0</v>
      </c>
      <c r="P320" s="22">
        <v>0</v>
      </c>
      <c r="Q320" s="22">
        <v>0</v>
      </c>
      <c r="R320" s="22">
        <v>7137578</v>
      </c>
    </row>
    <row r="321" spans="1:18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467352</v>
      </c>
      <c r="F321" s="22">
        <v>0</v>
      </c>
      <c r="G321" s="22">
        <v>0</v>
      </c>
      <c r="H321" s="22">
        <v>0</v>
      </c>
      <c r="I321" s="22">
        <v>0</v>
      </c>
      <c r="J321" s="22">
        <v>79183</v>
      </c>
      <c r="K321" s="22">
        <v>0</v>
      </c>
      <c r="L321" s="22">
        <v>0</v>
      </c>
      <c r="M321" s="22">
        <v>-25306</v>
      </c>
      <c r="N321" s="22">
        <v>0</v>
      </c>
      <c r="O321" s="22">
        <v>0</v>
      </c>
      <c r="P321" s="22">
        <v>0</v>
      </c>
      <c r="Q321" s="22">
        <v>0</v>
      </c>
      <c r="R321" s="22">
        <v>521229</v>
      </c>
    </row>
    <row r="322" spans="1:18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2655729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-43038</v>
      </c>
      <c r="N322" s="22">
        <v>0</v>
      </c>
      <c r="O322" s="22">
        <v>6417</v>
      </c>
      <c r="P322" s="22">
        <v>0</v>
      </c>
      <c r="Q322" s="22">
        <v>0</v>
      </c>
      <c r="R322" s="22">
        <v>2619108</v>
      </c>
    </row>
    <row r="323" spans="1:18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1420489</v>
      </c>
      <c r="F323" s="22">
        <v>0</v>
      </c>
      <c r="G323" s="22">
        <v>0</v>
      </c>
      <c r="H323" s="22">
        <v>0</v>
      </c>
      <c r="I323" s="22">
        <v>0</v>
      </c>
      <c r="J323" s="22">
        <v>698246</v>
      </c>
      <c r="K323" s="22">
        <v>0</v>
      </c>
      <c r="L323" s="22">
        <v>0</v>
      </c>
      <c r="M323" s="22">
        <v>-106621</v>
      </c>
      <c r="N323" s="22">
        <v>0</v>
      </c>
      <c r="O323" s="22">
        <v>0</v>
      </c>
      <c r="P323" s="22">
        <v>0</v>
      </c>
      <c r="Q323" s="22">
        <v>0</v>
      </c>
      <c r="R323" s="22">
        <v>2012114</v>
      </c>
    </row>
    <row r="324" spans="1:18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1801293</v>
      </c>
      <c r="F324" s="22">
        <v>0</v>
      </c>
      <c r="G324" s="22">
        <v>0</v>
      </c>
      <c r="H324" s="22">
        <v>0</v>
      </c>
      <c r="I324" s="22">
        <v>0</v>
      </c>
      <c r="J324" s="22">
        <v>171430</v>
      </c>
      <c r="K324" s="22">
        <v>0</v>
      </c>
      <c r="L324" s="22">
        <v>0</v>
      </c>
      <c r="M324" s="22">
        <v>-97334</v>
      </c>
      <c r="N324" s="22">
        <v>0</v>
      </c>
      <c r="O324" s="22">
        <v>0</v>
      </c>
      <c r="P324" s="22">
        <v>0</v>
      </c>
      <c r="Q324" s="22">
        <v>0</v>
      </c>
      <c r="R324" s="22">
        <v>1875389</v>
      </c>
    </row>
    <row r="325" spans="1:18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1347174</v>
      </c>
      <c r="F325" s="22">
        <v>0</v>
      </c>
      <c r="G325" s="22">
        <v>0</v>
      </c>
      <c r="H325" s="22">
        <v>0</v>
      </c>
      <c r="I325" s="22">
        <v>0</v>
      </c>
      <c r="J325" s="22">
        <v>72021</v>
      </c>
      <c r="K325" s="22">
        <v>0</v>
      </c>
      <c r="L325" s="22">
        <v>0</v>
      </c>
      <c r="M325" s="22">
        <v>-26820</v>
      </c>
      <c r="N325" s="22">
        <v>0</v>
      </c>
      <c r="O325" s="22">
        <v>0</v>
      </c>
      <c r="P325" s="22">
        <v>0</v>
      </c>
      <c r="Q325" s="22">
        <v>0</v>
      </c>
      <c r="R325" s="22">
        <v>1392375</v>
      </c>
    </row>
    <row r="326" spans="1:18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1463089</v>
      </c>
      <c r="F326" s="22">
        <v>0</v>
      </c>
      <c r="G326" s="22">
        <v>0</v>
      </c>
      <c r="H326" s="22">
        <v>0</v>
      </c>
      <c r="I326" s="22">
        <v>0</v>
      </c>
      <c r="J326" s="22">
        <v>6727</v>
      </c>
      <c r="K326" s="22">
        <v>0</v>
      </c>
      <c r="L326" s="22">
        <v>0</v>
      </c>
      <c r="M326" s="22">
        <v>-84934</v>
      </c>
      <c r="N326" s="22">
        <v>0</v>
      </c>
      <c r="O326" s="22">
        <v>0</v>
      </c>
      <c r="P326" s="22">
        <v>0</v>
      </c>
      <c r="Q326" s="22">
        <v>0</v>
      </c>
      <c r="R326" s="22">
        <v>1384882</v>
      </c>
    </row>
    <row r="327" spans="1:18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861810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861810</v>
      </c>
    </row>
    <row r="328" spans="1:18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685390</v>
      </c>
      <c r="F328" s="22">
        <v>0</v>
      </c>
      <c r="G328" s="22">
        <v>0</v>
      </c>
      <c r="H328" s="22">
        <v>0</v>
      </c>
      <c r="I328" s="22">
        <v>0</v>
      </c>
      <c r="J328" s="22">
        <v>173571</v>
      </c>
      <c r="K328" s="22">
        <v>0</v>
      </c>
      <c r="L328" s="22">
        <v>-217</v>
      </c>
      <c r="M328" s="22">
        <v>-39817</v>
      </c>
      <c r="N328" s="22">
        <v>0</v>
      </c>
      <c r="O328" s="22">
        <v>0</v>
      </c>
      <c r="P328" s="22">
        <v>0</v>
      </c>
      <c r="Q328" s="22">
        <v>0</v>
      </c>
      <c r="R328" s="22">
        <v>818927</v>
      </c>
    </row>
    <row r="329" spans="1:18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485745</v>
      </c>
      <c r="F329" s="22">
        <v>0</v>
      </c>
      <c r="G329" s="22">
        <v>0</v>
      </c>
      <c r="H329" s="22">
        <v>0</v>
      </c>
      <c r="I329" s="22">
        <v>5460</v>
      </c>
      <c r="J329" s="22">
        <v>12714</v>
      </c>
      <c r="K329" s="22">
        <v>0</v>
      </c>
      <c r="L329" s="22">
        <v>0</v>
      </c>
      <c r="M329" s="22">
        <v>-47706</v>
      </c>
      <c r="N329" s="22">
        <v>0</v>
      </c>
      <c r="O329" s="22">
        <v>0</v>
      </c>
      <c r="P329" s="22">
        <v>0</v>
      </c>
      <c r="Q329" s="22">
        <v>0</v>
      </c>
      <c r="R329" s="22">
        <v>456213</v>
      </c>
    </row>
    <row r="330" spans="1:18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1841136</v>
      </c>
      <c r="F330" s="22">
        <v>0</v>
      </c>
      <c r="G330" s="22">
        <v>0</v>
      </c>
      <c r="H330" s="22">
        <v>0</v>
      </c>
      <c r="I330" s="22">
        <v>0</v>
      </c>
      <c r="J330" s="22">
        <v>19399</v>
      </c>
      <c r="K330" s="22">
        <v>0</v>
      </c>
      <c r="L330" s="22">
        <v>0</v>
      </c>
      <c r="M330" s="22">
        <v>-54891</v>
      </c>
      <c r="N330" s="22">
        <v>0</v>
      </c>
      <c r="O330" s="22">
        <v>0</v>
      </c>
      <c r="P330" s="22">
        <v>0</v>
      </c>
      <c r="Q330" s="22">
        <v>0</v>
      </c>
      <c r="R330" s="22">
        <v>1805644</v>
      </c>
    </row>
    <row r="331" spans="1:18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1246550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-98887</v>
      </c>
      <c r="N331" s="22">
        <v>0</v>
      </c>
      <c r="O331" s="22">
        <v>0</v>
      </c>
      <c r="P331" s="22">
        <v>0</v>
      </c>
      <c r="Q331" s="22">
        <v>0</v>
      </c>
      <c r="R331" s="22">
        <v>1147663</v>
      </c>
    </row>
    <row r="332" spans="1:18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576206</v>
      </c>
      <c r="F332" s="22">
        <v>0</v>
      </c>
      <c r="G332" s="22">
        <v>0</v>
      </c>
      <c r="H332" s="22">
        <v>0</v>
      </c>
      <c r="I332" s="22">
        <v>0</v>
      </c>
      <c r="J332" s="22">
        <v>14000</v>
      </c>
      <c r="K332" s="22">
        <v>0</v>
      </c>
      <c r="L332" s="22">
        <v>0</v>
      </c>
      <c r="M332" s="22">
        <v>-27966</v>
      </c>
      <c r="N332" s="22">
        <v>0</v>
      </c>
      <c r="O332" s="22">
        <v>0</v>
      </c>
      <c r="P332" s="22">
        <v>0</v>
      </c>
      <c r="Q332" s="22">
        <v>0</v>
      </c>
      <c r="R332" s="22">
        <v>562240</v>
      </c>
    </row>
    <row r="333" spans="1:18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507377</v>
      </c>
      <c r="F333" s="22">
        <v>0</v>
      </c>
      <c r="G333" s="22">
        <v>0</v>
      </c>
      <c r="H333" s="22">
        <v>0</v>
      </c>
      <c r="I333" s="22">
        <v>0</v>
      </c>
      <c r="J333" s="22">
        <v>49730</v>
      </c>
      <c r="K333" s="22">
        <v>0</v>
      </c>
      <c r="L333" s="22">
        <v>0</v>
      </c>
      <c r="M333" s="22">
        <v>-1916</v>
      </c>
      <c r="N333" s="22">
        <v>0</v>
      </c>
      <c r="O333" s="22">
        <v>6953</v>
      </c>
      <c r="P333" s="22">
        <v>0</v>
      </c>
      <c r="Q333" s="22">
        <v>0</v>
      </c>
      <c r="R333" s="22">
        <v>562144</v>
      </c>
    </row>
    <row r="334" spans="1:18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1117036</v>
      </c>
      <c r="F334" s="22">
        <v>0</v>
      </c>
      <c r="G334" s="22">
        <v>0</v>
      </c>
      <c r="H334" s="22">
        <v>0</v>
      </c>
      <c r="I334" s="22">
        <v>0</v>
      </c>
      <c r="J334" s="22">
        <v>260</v>
      </c>
      <c r="K334" s="22">
        <v>0</v>
      </c>
      <c r="L334" s="22">
        <v>0</v>
      </c>
      <c r="M334" s="22">
        <v>-27456</v>
      </c>
      <c r="N334" s="22">
        <v>0</v>
      </c>
      <c r="O334" s="22">
        <v>0</v>
      </c>
      <c r="P334" s="22">
        <v>0</v>
      </c>
      <c r="Q334" s="22">
        <v>0</v>
      </c>
      <c r="R334" s="22">
        <v>1089840</v>
      </c>
    </row>
    <row r="335" spans="1:18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883375</v>
      </c>
      <c r="F335" s="22">
        <v>0</v>
      </c>
      <c r="G335" s="22">
        <v>0</v>
      </c>
      <c r="H335" s="22">
        <v>0</v>
      </c>
      <c r="I335" s="22">
        <v>0</v>
      </c>
      <c r="J335" s="22">
        <v>4520</v>
      </c>
      <c r="K335" s="22">
        <v>0</v>
      </c>
      <c r="L335" s="22">
        <v>0</v>
      </c>
      <c r="M335" s="22">
        <v>-34067</v>
      </c>
      <c r="N335" s="22">
        <v>0</v>
      </c>
      <c r="O335" s="22">
        <v>0</v>
      </c>
      <c r="P335" s="22">
        <v>0</v>
      </c>
      <c r="Q335" s="22">
        <v>0</v>
      </c>
      <c r="R335" s="22">
        <v>853828</v>
      </c>
    </row>
    <row r="336" spans="1:18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264985</v>
      </c>
      <c r="F336" s="22">
        <v>0</v>
      </c>
      <c r="G336" s="22">
        <v>0</v>
      </c>
      <c r="H336" s="22">
        <v>0</v>
      </c>
      <c r="I336" s="22">
        <v>0</v>
      </c>
      <c r="J336" s="22">
        <v>15103</v>
      </c>
      <c r="K336" s="22">
        <v>0</v>
      </c>
      <c r="L336" s="22">
        <v>0</v>
      </c>
      <c r="M336" s="22">
        <v>-29228</v>
      </c>
      <c r="N336" s="22">
        <v>0</v>
      </c>
      <c r="O336" s="22">
        <v>0</v>
      </c>
      <c r="P336" s="22">
        <v>0</v>
      </c>
      <c r="Q336" s="22">
        <v>0</v>
      </c>
      <c r="R336" s="22">
        <v>250860</v>
      </c>
    </row>
    <row r="337" spans="1:18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2125053</v>
      </c>
      <c r="F337" s="22">
        <v>0</v>
      </c>
      <c r="G337" s="22">
        <v>0</v>
      </c>
      <c r="H337" s="22">
        <v>0</v>
      </c>
      <c r="I337" s="22">
        <v>0</v>
      </c>
      <c r="J337" s="22">
        <v>37314</v>
      </c>
      <c r="K337" s="22">
        <v>0</v>
      </c>
      <c r="L337" s="22">
        <v>0</v>
      </c>
      <c r="M337" s="22">
        <v>-59217</v>
      </c>
      <c r="N337" s="22">
        <v>0</v>
      </c>
      <c r="O337" s="22">
        <v>0</v>
      </c>
      <c r="P337" s="22">
        <v>0</v>
      </c>
      <c r="Q337" s="22">
        <v>0</v>
      </c>
      <c r="R337" s="22">
        <v>2103150</v>
      </c>
    </row>
    <row r="338" spans="1:18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705408</v>
      </c>
      <c r="F338" s="22"/>
      <c r="G338" s="22"/>
      <c r="H338" s="22"/>
      <c r="I338" s="22">
        <v>0</v>
      </c>
      <c r="J338" s="22">
        <v>41990</v>
      </c>
      <c r="K338" s="22">
        <v>0</v>
      </c>
      <c r="L338" s="22">
        <v>0</v>
      </c>
      <c r="M338" s="22">
        <v>-41956</v>
      </c>
      <c r="N338" s="22">
        <v>0</v>
      </c>
      <c r="O338" s="22">
        <v>0</v>
      </c>
      <c r="P338" s="22">
        <v>0</v>
      </c>
      <c r="Q338" s="22">
        <v>0</v>
      </c>
      <c r="R338" s="22">
        <v>705442</v>
      </c>
    </row>
    <row r="339" spans="1:18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409513</v>
      </c>
      <c r="F339" s="22">
        <v>0</v>
      </c>
      <c r="G339" s="22">
        <v>0</v>
      </c>
      <c r="H339" s="22">
        <v>0</v>
      </c>
      <c r="I339" s="22">
        <v>0</v>
      </c>
      <c r="J339" s="22">
        <v>71254</v>
      </c>
      <c r="K339" s="22">
        <v>0</v>
      </c>
      <c r="L339" s="22">
        <v>0</v>
      </c>
      <c r="M339" s="22">
        <v>-34759</v>
      </c>
      <c r="N339" s="22">
        <v>0</v>
      </c>
      <c r="O339" s="22">
        <v>0</v>
      </c>
      <c r="P339" s="22">
        <v>0</v>
      </c>
      <c r="Q339" s="22">
        <v>0</v>
      </c>
      <c r="R339" s="22">
        <v>446008</v>
      </c>
    </row>
    <row r="340" spans="1:18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618737</v>
      </c>
      <c r="F340" s="22">
        <v>0</v>
      </c>
      <c r="G340" s="22">
        <v>0</v>
      </c>
      <c r="H340" s="22">
        <v>0</v>
      </c>
      <c r="I340" s="22">
        <v>0</v>
      </c>
      <c r="J340" s="22">
        <v>5930</v>
      </c>
      <c r="K340" s="22">
        <v>0</v>
      </c>
      <c r="L340" s="22">
        <v>0</v>
      </c>
      <c r="M340" s="22">
        <v>-24330</v>
      </c>
      <c r="N340" s="22">
        <v>0</v>
      </c>
      <c r="O340" s="22">
        <v>0</v>
      </c>
      <c r="P340" s="22">
        <v>0</v>
      </c>
      <c r="Q340" s="22">
        <v>0</v>
      </c>
      <c r="R340" s="22">
        <v>600337</v>
      </c>
    </row>
    <row r="341" spans="1:18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579056</v>
      </c>
      <c r="F341" s="22"/>
      <c r="G341" s="22"/>
      <c r="H341" s="22"/>
      <c r="I341" s="22">
        <v>0</v>
      </c>
      <c r="J341" s="22">
        <v>8000</v>
      </c>
      <c r="K341" s="22">
        <v>0</v>
      </c>
      <c r="L341" s="22">
        <v>0</v>
      </c>
      <c r="M341" s="22">
        <v>-113244</v>
      </c>
      <c r="N341" s="22">
        <v>0</v>
      </c>
      <c r="O341" s="22">
        <v>0</v>
      </c>
      <c r="P341" s="22">
        <v>0</v>
      </c>
      <c r="Q341" s="22">
        <v>0</v>
      </c>
      <c r="R341" s="22">
        <v>473812</v>
      </c>
    </row>
    <row r="342" spans="1:18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4040518</v>
      </c>
      <c r="F342" s="22">
        <v>0</v>
      </c>
      <c r="G342" s="22">
        <v>0</v>
      </c>
      <c r="H342" s="22">
        <v>0</v>
      </c>
      <c r="I342" s="22">
        <v>0</v>
      </c>
      <c r="J342" s="22">
        <v>5594</v>
      </c>
      <c r="K342" s="22">
        <v>0</v>
      </c>
      <c r="L342" s="22">
        <v>0</v>
      </c>
      <c r="M342" s="22">
        <v>-171469</v>
      </c>
      <c r="N342" s="22">
        <v>0</v>
      </c>
      <c r="O342" s="22">
        <v>0</v>
      </c>
      <c r="P342" s="22">
        <v>0</v>
      </c>
      <c r="Q342" s="22">
        <v>0</v>
      </c>
      <c r="R342" s="22">
        <v>3874643</v>
      </c>
    </row>
    <row r="343" spans="1:18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</row>
    <row r="344" spans="1:18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</row>
    <row r="345" spans="1:18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</row>
    <row r="346" spans="1:18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</row>
    <row r="347" spans="1:18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</row>
    <row r="348" spans="1:18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1524236</v>
      </c>
      <c r="F348" s="22">
        <v>0</v>
      </c>
      <c r="G348" s="22">
        <v>0</v>
      </c>
      <c r="H348" s="22">
        <v>0</v>
      </c>
      <c r="I348" s="22">
        <v>0</v>
      </c>
      <c r="J348" s="22">
        <v>384480</v>
      </c>
      <c r="K348" s="22">
        <v>0</v>
      </c>
      <c r="L348" s="22">
        <v>-34169</v>
      </c>
      <c r="M348" s="22">
        <v>-138697</v>
      </c>
      <c r="N348" s="22">
        <v>0</v>
      </c>
      <c r="O348" s="22">
        <v>0</v>
      </c>
      <c r="P348" s="22">
        <v>0</v>
      </c>
      <c r="Q348" s="22">
        <v>0</v>
      </c>
      <c r="R348" s="22">
        <v>1735850</v>
      </c>
    </row>
    <row r="349" spans="1:18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211240802</v>
      </c>
      <c r="F349" s="22">
        <v>0</v>
      </c>
      <c r="G349" s="22">
        <v>0</v>
      </c>
      <c r="H349" s="22">
        <v>0</v>
      </c>
      <c r="I349" s="22">
        <v>0</v>
      </c>
      <c r="J349" s="22">
        <v>13927985</v>
      </c>
      <c r="K349" s="22">
        <v>0</v>
      </c>
      <c r="L349" s="22">
        <v>-449668</v>
      </c>
      <c r="M349" s="22">
        <v>-7845891</v>
      </c>
      <c r="N349" s="22">
        <v>0</v>
      </c>
      <c r="O349" s="22">
        <v>0</v>
      </c>
      <c r="P349" s="22">
        <v>0</v>
      </c>
      <c r="Q349" s="22">
        <v>0</v>
      </c>
      <c r="R349" s="22">
        <v>216873228</v>
      </c>
    </row>
    <row r="350" spans="1:18" x14ac:dyDescent="0.25">
      <c r="A350" s="22" t="s">
        <v>122</v>
      </c>
      <c r="B350" s="22" t="s">
        <v>823</v>
      </c>
      <c r="C350" s="22" t="s">
        <v>824</v>
      </c>
      <c r="D350" s="22" t="s">
        <v>825</v>
      </c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</row>
    <row r="351" spans="1:18" x14ac:dyDescent="0.25">
      <c r="A351" s="22"/>
      <c r="B351" s="22"/>
      <c r="C351" s="22"/>
      <c r="D351" s="22" t="s">
        <v>826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4C7D0-AEAA-425E-8D98-623E9E690BC8}">
  <dimension ref="A1:R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837</v>
      </c>
      <c r="D1" s="20" t="s">
        <v>868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839</v>
      </c>
      <c r="F2" s="21" t="s">
        <v>840</v>
      </c>
      <c r="G2" s="21" t="s">
        <v>841</v>
      </c>
      <c r="H2" s="21" t="s">
        <v>842</v>
      </c>
      <c r="I2" s="21" t="s">
        <v>843</v>
      </c>
      <c r="J2" s="21" t="s">
        <v>844</v>
      </c>
      <c r="K2" s="21" t="s">
        <v>845</v>
      </c>
      <c r="L2" s="21" t="s">
        <v>846</v>
      </c>
      <c r="M2" s="21" t="s">
        <v>17</v>
      </c>
      <c r="N2" s="21" t="s">
        <v>847</v>
      </c>
      <c r="O2" s="21" t="s">
        <v>848</v>
      </c>
      <c r="P2" s="21" t="s">
        <v>849</v>
      </c>
      <c r="Q2" s="21" t="s">
        <v>850</v>
      </c>
      <c r="R2" s="21" t="s">
        <v>851</v>
      </c>
    </row>
    <row r="3" spans="1:18" x14ac:dyDescent="0.25">
      <c r="A3" s="21"/>
      <c r="B3" s="21"/>
      <c r="C3" s="21"/>
      <c r="D3" s="21" t="s">
        <v>88</v>
      </c>
      <c r="E3" s="21" t="s">
        <v>852</v>
      </c>
      <c r="F3" s="21" t="s">
        <v>853</v>
      </c>
      <c r="G3" s="21" t="s">
        <v>854</v>
      </c>
      <c r="H3" s="21" t="s">
        <v>855</v>
      </c>
      <c r="I3" s="21" t="s">
        <v>856</v>
      </c>
      <c r="J3" s="21" t="s">
        <v>857</v>
      </c>
      <c r="K3" s="21" t="s">
        <v>858</v>
      </c>
      <c r="L3" s="21" t="s">
        <v>859</v>
      </c>
      <c r="M3" s="21" t="s">
        <v>860</v>
      </c>
      <c r="N3" s="21" t="s">
        <v>861</v>
      </c>
      <c r="O3" s="21" t="s">
        <v>862</v>
      </c>
      <c r="P3" s="21" t="s">
        <v>863</v>
      </c>
      <c r="Q3" s="21" t="s">
        <v>864</v>
      </c>
      <c r="R3" s="21" t="s">
        <v>865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614501369</v>
      </c>
      <c r="F4" s="22">
        <v>55732448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670233819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139687018</v>
      </c>
      <c r="F5" s="22">
        <v>-1700170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137986848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15084941000</v>
      </c>
      <c r="F6" s="22">
        <v>1090153000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-222441</v>
      </c>
      <c r="O6" s="22">
        <v>0</v>
      </c>
      <c r="P6" s="22">
        <v>222441</v>
      </c>
      <c r="Q6" s="22">
        <v>74759000</v>
      </c>
      <c r="R6" s="22">
        <v>16249853000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254556115</v>
      </c>
      <c r="F7" s="22">
        <v>-4495514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-334582</v>
      </c>
      <c r="O7" s="22">
        <v>0</v>
      </c>
      <c r="P7" s="22">
        <v>334582</v>
      </c>
      <c r="Q7" s="22">
        <v>0</v>
      </c>
      <c r="R7" s="22">
        <v>250060601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178527762</v>
      </c>
      <c r="F8" s="22">
        <v>6218352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-730045</v>
      </c>
      <c r="O8" s="22">
        <v>0</v>
      </c>
      <c r="P8" s="22">
        <v>730045</v>
      </c>
      <c r="Q8" s="22">
        <v>0</v>
      </c>
      <c r="R8" s="22">
        <v>184746114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237496991</v>
      </c>
      <c r="F9" s="22">
        <v>33737193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271234184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12745399000</v>
      </c>
      <c r="F10" s="22">
        <v>798271000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-318871000</v>
      </c>
      <c r="O10" s="22">
        <v>0</v>
      </c>
      <c r="P10" s="22">
        <v>318871000</v>
      </c>
      <c r="Q10" s="22">
        <v>56171000</v>
      </c>
      <c r="R10" s="22">
        <v>13599841000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378724022</v>
      </c>
      <c r="F11" s="22">
        <v>44129009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422853031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595894359</v>
      </c>
      <c r="F12" s="22">
        <v>33420007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629314366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129711433</v>
      </c>
      <c r="F13" s="22">
        <v>14651263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144362696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625957306</v>
      </c>
      <c r="F14" s="22">
        <v>59627522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-3900000</v>
      </c>
      <c r="O14" s="22">
        <v>0</v>
      </c>
      <c r="P14" s="22">
        <v>3900000</v>
      </c>
      <c r="Q14" s="22">
        <v>0</v>
      </c>
      <c r="R14" s="22">
        <v>685584828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1339428000</v>
      </c>
      <c r="F15" s="22">
        <v>105317000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-27923000</v>
      </c>
      <c r="O15" s="22">
        <v>0</v>
      </c>
      <c r="P15" s="22">
        <v>27923000</v>
      </c>
      <c r="Q15" s="22">
        <v>0</v>
      </c>
      <c r="R15" s="22">
        <v>1444745000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445831462</v>
      </c>
      <c r="F16" s="22">
        <v>21004586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-4350000</v>
      </c>
      <c r="O16" s="22">
        <v>0</v>
      </c>
      <c r="P16" s="22">
        <v>4350000</v>
      </c>
      <c r="Q16" s="22">
        <v>-210000</v>
      </c>
      <c r="R16" s="22">
        <v>466626048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1340834000</v>
      </c>
      <c r="F17" s="22">
        <v>-34170000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1306664000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1799414115</v>
      </c>
      <c r="F18" s="22">
        <v>68309035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-30290000</v>
      </c>
      <c r="O18" s="22">
        <v>0</v>
      </c>
      <c r="P18" s="22">
        <v>30290000</v>
      </c>
      <c r="Q18" s="22">
        <v>-29</v>
      </c>
      <c r="R18" s="22">
        <v>1867723121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398229923</v>
      </c>
      <c r="F19" s="22">
        <v>28431330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426661253</v>
      </c>
    </row>
    <row r="20" spans="1:1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889301196</v>
      </c>
      <c r="F20" s="22">
        <v>57793069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947094265</v>
      </c>
    </row>
    <row r="21" spans="1:1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107990064</v>
      </c>
      <c r="F21" s="22">
        <v>4215888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112205952</v>
      </c>
    </row>
    <row r="22" spans="1:18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95429355</v>
      </c>
      <c r="F22" s="22">
        <v>303684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95733039</v>
      </c>
    </row>
    <row r="23" spans="1:18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58977775</v>
      </c>
      <c r="F23" s="22">
        <v>1117500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60095274</v>
      </c>
    </row>
    <row r="24" spans="1:18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193850741</v>
      </c>
      <c r="F24" s="22">
        <v>7362545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201213286</v>
      </c>
    </row>
    <row r="25" spans="1:18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1697098842</v>
      </c>
      <c r="F25" s="22">
        <v>127528750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-4600000</v>
      </c>
      <c r="O25" s="22">
        <v>0</v>
      </c>
      <c r="P25" s="22">
        <v>4600000</v>
      </c>
      <c r="Q25" s="22">
        <v>0</v>
      </c>
      <c r="R25" s="22">
        <v>1824627592</v>
      </c>
    </row>
    <row r="26" spans="1:18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3612817006</v>
      </c>
      <c r="F26" s="22">
        <v>358947086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-8452491</v>
      </c>
      <c r="O26" s="22">
        <v>0</v>
      </c>
      <c r="P26" s="22">
        <v>8452491</v>
      </c>
      <c r="Q26" s="22">
        <v>0</v>
      </c>
      <c r="R26" s="22">
        <v>3971764092</v>
      </c>
    </row>
    <row r="27" spans="1:18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11384942</v>
      </c>
      <c r="F27" s="22">
        <v>192392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11577334</v>
      </c>
    </row>
    <row r="28" spans="1:18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105536306</v>
      </c>
      <c r="F28" s="22">
        <v>417703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105954009</v>
      </c>
    </row>
    <row r="29" spans="1:18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58655815</v>
      </c>
      <c r="F29" s="22">
        <v>4817774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63473589</v>
      </c>
    </row>
    <row r="30" spans="1:18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60116866</v>
      </c>
      <c r="F30" s="22">
        <v>2250590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62367456</v>
      </c>
    </row>
    <row r="31" spans="1:18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315321627</v>
      </c>
      <c r="F31" s="22">
        <v>2122195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317443822</v>
      </c>
    </row>
    <row r="32" spans="1:18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79748809</v>
      </c>
      <c r="F32" s="22">
        <v>1985330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517013</v>
      </c>
      <c r="R32" s="22">
        <v>82251152</v>
      </c>
    </row>
    <row r="33" spans="1:18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62203816</v>
      </c>
      <c r="F33" s="22">
        <v>-291274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6</v>
      </c>
      <c r="R33" s="22">
        <v>61912548</v>
      </c>
    </row>
    <row r="34" spans="1:18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269100868</v>
      </c>
      <c r="F34" s="22">
        <v>27808958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296909826</v>
      </c>
    </row>
    <row r="35" spans="1:18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206693729</v>
      </c>
      <c r="F35" s="22">
        <v>4626019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211319748</v>
      </c>
    </row>
    <row r="36" spans="1:18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66851003</v>
      </c>
      <c r="F36" s="22">
        <v>5748230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72599233</v>
      </c>
    </row>
    <row r="37" spans="1:18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46002812</v>
      </c>
      <c r="F37" s="22">
        <v>-339483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45663329</v>
      </c>
    </row>
    <row r="38" spans="1:18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106087586</v>
      </c>
      <c r="F38" s="22">
        <v>8070933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114158519</v>
      </c>
    </row>
    <row r="39" spans="1:18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413966874</v>
      </c>
      <c r="F39" s="22">
        <v>10294877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424261751</v>
      </c>
    </row>
    <row r="40" spans="1:18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215881766</v>
      </c>
      <c r="F40" s="22">
        <v>11992006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227873772</v>
      </c>
    </row>
    <row r="41" spans="1:18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26022104</v>
      </c>
      <c r="F41" s="22">
        <v>1441246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27463350</v>
      </c>
    </row>
    <row r="42" spans="1:18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111367295</v>
      </c>
      <c r="F42" s="22">
        <v>3807129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115174424</v>
      </c>
    </row>
    <row r="43" spans="1:18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218790104</v>
      </c>
      <c r="F43" s="22">
        <v>5343103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224133207</v>
      </c>
    </row>
    <row r="44" spans="1:18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81628698</v>
      </c>
      <c r="F44" s="22">
        <v>1285410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82914108</v>
      </c>
    </row>
    <row r="45" spans="1:18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439586479</v>
      </c>
      <c r="F45" s="22">
        <v>32860574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472447053</v>
      </c>
    </row>
    <row r="46" spans="1:18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365079074</v>
      </c>
      <c r="F46" s="22">
        <v>42317621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574645</v>
      </c>
      <c r="R46" s="22">
        <v>407971340</v>
      </c>
    </row>
    <row r="47" spans="1:18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144940708</v>
      </c>
      <c r="F47" s="22">
        <v>6844607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151785315</v>
      </c>
    </row>
    <row r="48" spans="1:18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340024284</v>
      </c>
      <c r="F48" s="22">
        <v>32661052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372685336</v>
      </c>
    </row>
    <row r="49" spans="1:18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59675970</v>
      </c>
      <c r="F49" s="22">
        <v>-1967349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57708621</v>
      </c>
    </row>
    <row r="50" spans="1:18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403386737</v>
      </c>
      <c r="F50" s="22">
        <v>-2329797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401056940</v>
      </c>
    </row>
    <row r="51" spans="1:18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55126494</v>
      </c>
      <c r="F51" s="22">
        <v>6743088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61869582</v>
      </c>
    </row>
    <row r="52" spans="1:18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268673656</v>
      </c>
      <c r="F52" s="22">
        <v>31437694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19200000</v>
      </c>
      <c r="O52" s="22">
        <v>0</v>
      </c>
      <c r="P52" s="22">
        <v>-19200000</v>
      </c>
      <c r="Q52" s="22">
        <v>0</v>
      </c>
      <c r="R52" s="22">
        <v>300111350</v>
      </c>
    </row>
    <row r="53" spans="1:18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118259466</v>
      </c>
      <c r="F53" s="22">
        <v>2050978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120310444</v>
      </c>
    </row>
    <row r="54" spans="1:18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131828671</v>
      </c>
      <c r="F54" s="22">
        <v>6998666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138827337</v>
      </c>
    </row>
    <row r="55" spans="1:18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38082770</v>
      </c>
      <c r="F55" s="22">
        <v>4985004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42579239</v>
      </c>
    </row>
    <row r="56" spans="1:18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184986927</v>
      </c>
      <c r="F56" s="22">
        <v>3147202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-1654211</v>
      </c>
      <c r="O56" s="22">
        <v>0</v>
      </c>
      <c r="P56" s="22">
        <v>1654211</v>
      </c>
      <c r="Q56" s="22">
        <v>0</v>
      </c>
      <c r="R56" s="22">
        <v>188134129</v>
      </c>
    </row>
    <row r="57" spans="1:18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244851276</v>
      </c>
      <c r="F57" s="22">
        <v>30298111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-6000000</v>
      </c>
      <c r="O57" s="22">
        <v>0</v>
      </c>
      <c r="P57" s="22">
        <v>6000000</v>
      </c>
      <c r="Q57" s="22">
        <v>0</v>
      </c>
      <c r="R57" s="22">
        <v>275149387</v>
      </c>
    </row>
    <row r="58" spans="1:18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86212617</v>
      </c>
      <c r="F58" s="22">
        <v>6827205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93039822</v>
      </c>
    </row>
    <row r="59" spans="1:18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163252081</v>
      </c>
      <c r="F59" s="22">
        <v>16901435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180153516</v>
      </c>
    </row>
    <row r="60" spans="1:18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318259719</v>
      </c>
      <c r="F60" s="22">
        <v>12400717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330660436</v>
      </c>
    </row>
    <row r="61" spans="1:18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65543874</v>
      </c>
      <c r="F61" s="22">
        <v>4364244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69908118</v>
      </c>
    </row>
    <row r="62" spans="1:18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435183247</v>
      </c>
      <c r="F62" s="22">
        <v>56267914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-7250000</v>
      </c>
      <c r="O62" s="22">
        <v>0</v>
      </c>
      <c r="P62" s="22">
        <v>5268899</v>
      </c>
      <c r="Q62" s="22">
        <v>1981101</v>
      </c>
      <c r="R62" s="22">
        <v>491451161</v>
      </c>
    </row>
    <row r="63" spans="1:18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18178581</v>
      </c>
      <c r="F63" s="22">
        <v>967429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19146010</v>
      </c>
    </row>
    <row r="64" spans="1:18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61476720</v>
      </c>
      <c r="F64" s="22">
        <v>3881182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65357902</v>
      </c>
    </row>
    <row r="65" spans="1:18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86790400</v>
      </c>
      <c r="F65" s="22">
        <v>7038678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93829078</v>
      </c>
    </row>
    <row r="66" spans="1:18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140250934</v>
      </c>
      <c r="F66" s="22">
        <v>7783251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148034185</v>
      </c>
    </row>
    <row r="67" spans="1:18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16499146</v>
      </c>
      <c r="F67" s="22">
        <v>13558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16512704</v>
      </c>
    </row>
    <row r="68" spans="1:18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644922841</v>
      </c>
      <c r="F68" s="22">
        <v>-7000112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637922729</v>
      </c>
    </row>
    <row r="69" spans="1:18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483688678</v>
      </c>
      <c r="F69" s="22">
        <v>13792648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497481326</v>
      </c>
    </row>
    <row r="70" spans="1:18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170170485</v>
      </c>
      <c r="F70" s="22">
        <v>7556201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177726686</v>
      </c>
    </row>
    <row r="71" spans="1:18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53036783</v>
      </c>
      <c r="F71" s="22">
        <v>2397780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55434563</v>
      </c>
    </row>
    <row r="72" spans="1:18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61191765</v>
      </c>
      <c r="F72" s="22">
        <v>1475644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62667409</v>
      </c>
    </row>
    <row r="73" spans="1:18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35517126</v>
      </c>
      <c r="F73" s="22">
        <v>-236339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35280787</v>
      </c>
    </row>
    <row r="74" spans="1:18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91061808</v>
      </c>
      <c r="F74" s="22">
        <v>5055292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96117100</v>
      </c>
    </row>
    <row r="75" spans="1:18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59186118</v>
      </c>
      <c r="F75" s="22">
        <v>2407147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61593265</v>
      </c>
    </row>
    <row r="76" spans="1:18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106041842</v>
      </c>
      <c r="F76" s="22">
        <v>781284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106823126</v>
      </c>
    </row>
    <row r="77" spans="1:18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218408603</v>
      </c>
      <c r="F77" s="22">
        <v>8212055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-9060000</v>
      </c>
      <c r="O77" s="22">
        <v>0</v>
      </c>
      <c r="P77" s="22">
        <v>9060000</v>
      </c>
      <c r="Q77" s="22">
        <v>0</v>
      </c>
      <c r="R77" s="22">
        <v>226620658</v>
      </c>
    </row>
    <row r="78" spans="1:18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111547047</v>
      </c>
      <c r="F78" s="22">
        <v>8439527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119986574</v>
      </c>
    </row>
    <row r="79" spans="1:18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59465544</v>
      </c>
      <c r="F79" s="22">
        <v>879058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60344602</v>
      </c>
    </row>
    <row r="80" spans="1:18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67463666</v>
      </c>
      <c r="F80" s="22">
        <v>2835502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70299168</v>
      </c>
    </row>
    <row r="81" spans="1:18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272131503</v>
      </c>
      <c r="F81" s="22">
        <v>2586234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-2200000</v>
      </c>
      <c r="O81" s="22">
        <v>0</v>
      </c>
      <c r="P81" s="22">
        <v>2200000</v>
      </c>
      <c r="Q81" s="22">
        <v>0</v>
      </c>
      <c r="R81" s="22">
        <v>274717737</v>
      </c>
    </row>
    <row r="82" spans="1:18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133417666</v>
      </c>
      <c r="F82" s="22">
        <v>4664867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138082533</v>
      </c>
    </row>
    <row r="83" spans="1:18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288772764</v>
      </c>
      <c r="F83" s="22">
        <v>9362500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298135264</v>
      </c>
    </row>
    <row r="84" spans="1:18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38174090</v>
      </c>
      <c r="F84" s="22">
        <v>2101543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40275633</v>
      </c>
    </row>
    <row r="85" spans="1:18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30744759</v>
      </c>
      <c r="F85" s="22">
        <v>1805617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32550376</v>
      </c>
    </row>
    <row r="86" spans="1:18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98198367</v>
      </c>
      <c r="F86" s="22">
        <v>7671907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1500000</v>
      </c>
      <c r="O86" s="22">
        <v>0</v>
      </c>
      <c r="P86" s="22">
        <v>-1500000</v>
      </c>
      <c r="Q86" s="22">
        <v>0</v>
      </c>
      <c r="R86" s="22">
        <v>105870274</v>
      </c>
    </row>
    <row r="87" spans="1:18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283200585</v>
      </c>
      <c r="F87" s="22">
        <v>6890056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290090641</v>
      </c>
    </row>
    <row r="88" spans="1:18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113470354</v>
      </c>
      <c r="F88" s="22">
        <v>-4321029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109149325</v>
      </c>
    </row>
    <row r="89" spans="1:18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102663215</v>
      </c>
      <c r="F89" s="22">
        <v>348458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103011672</v>
      </c>
    </row>
    <row r="90" spans="1:18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336251580</v>
      </c>
      <c r="F90" s="22">
        <v>31175798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367427378</v>
      </c>
    </row>
    <row r="91" spans="1:18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28052710</v>
      </c>
      <c r="F91" s="22">
        <v>1647292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29700002</v>
      </c>
    </row>
    <row r="92" spans="1:18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188894058</v>
      </c>
      <c r="F92" s="22">
        <v>5848134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194742192</v>
      </c>
    </row>
    <row r="93" spans="1:18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54015811</v>
      </c>
      <c r="F93" s="22">
        <v>1173803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55189614</v>
      </c>
    </row>
    <row r="94" spans="1:18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12358520</v>
      </c>
      <c r="F94" s="22">
        <v>-55264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12303256</v>
      </c>
    </row>
    <row r="95" spans="1:18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12653406</v>
      </c>
      <c r="F95" s="22">
        <v>1418215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14071621</v>
      </c>
    </row>
    <row r="96" spans="1:18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233897708</v>
      </c>
      <c r="F96" s="22">
        <v>34157061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268054769</v>
      </c>
    </row>
    <row r="97" spans="1:18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19784874</v>
      </c>
      <c r="F97" s="22">
        <v>1127749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20912623</v>
      </c>
    </row>
    <row r="98" spans="1:18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11964050</v>
      </c>
      <c r="F98" s="22">
        <v>389751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12353801</v>
      </c>
    </row>
    <row r="99" spans="1:18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135869881</v>
      </c>
      <c r="F99" s="22">
        <v>6974892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142844773</v>
      </c>
    </row>
    <row r="100" spans="1:18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11922957</v>
      </c>
      <c r="F100" s="22">
        <v>591149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12514106</v>
      </c>
    </row>
    <row r="101" spans="1:18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116050978</v>
      </c>
      <c r="F101" s="22">
        <v>10449237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-1190000</v>
      </c>
      <c r="O101" s="22">
        <v>0</v>
      </c>
      <c r="P101" s="22">
        <v>1190000</v>
      </c>
      <c r="Q101" s="22">
        <v>0</v>
      </c>
      <c r="R101" s="22">
        <v>126500215</v>
      </c>
    </row>
    <row r="102" spans="1:18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15150124</v>
      </c>
      <c r="F102" s="22">
        <v>1400543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-314483</v>
      </c>
      <c r="O102" s="22">
        <v>0</v>
      </c>
      <c r="P102" s="22">
        <v>314483</v>
      </c>
      <c r="Q102" s="22">
        <v>0</v>
      </c>
      <c r="R102" s="22">
        <v>16550667</v>
      </c>
    </row>
    <row r="103" spans="1:18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9488433</v>
      </c>
      <c r="F103" s="22">
        <v>1206035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10694468</v>
      </c>
    </row>
    <row r="104" spans="1:18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8720073</v>
      </c>
      <c r="F104" s="22">
        <v>880949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9601022</v>
      </c>
    </row>
    <row r="105" spans="1:18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38558476</v>
      </c>
      <c r="F105" s="22">
        <v>6339800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44898276</v>
      </c>
    </row>
    <row r="106" spans="1:18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15856991</v>
      </c>
      <c r="F106" s="22">
        <v>2125488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-353369</v>
      </c>
      <c r="O106" s="22">
        <v>0</v>
      </c>
      <c r="P106" s="22">
        <v>353369</v>
      </c>
      <c r="Q106" s="22">
        <v>0</v>
      </c>
      <c r="R106" s="22">
        <v>17982479</v>
      </c>
    </row>
    <row r="107" spans="1:18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283915457</v>
      </c>
      <c r="F107" s="22">
        <v>11725879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-2801517</v>
      </c>
      <c r="O107" s="22">
        <v>0</v>
      </c>
      <c r="P107" s="22">
        <v>2801517</v>
      </c>
      <c r="Q107" s="22">
        <v>276221</v>
      </c>
      <c r="R107" s="22">
        <v>295917557</v>
      </c>
    </row>
    <row r="108" spans="1:18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46832975</v>
      </c>
      <c r="F108" s="22">
        <v>1122203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47955178</v>
      </c>
    </row>
    <row r="109" spans="1:18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43747371</v>
      </c>
      <c r="F109" s="22">
        <v>641128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44388499</v>
      </c>
    </row>
    <row r="110" spans="1:18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5774120</v>
      </c>
      <c r="F110" s="22">
        <v>286206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6060326</v>
      </c>
    </row>
    <row r="111" spans="1:18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24141118</v>
      </c>
      <c r="F111" s="22">
        <v>-861127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23279991</v>
      </c>
    </row>
    <row r="112" spans="1:18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91408637</v>
      </c>
      <c r="F112" s="22">
        <v>3343763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94752400</v>
      </c>
    </row>
    <row r="113" spans="1:18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24244631</v>
      </c>
      <c r="F113" s="22">
        <v>1265592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-49796</v>
      </c>
      <c r="O113" s="22">
        <v>0</v>
      </c>
      <c r="P113" s="22">
        <v>49796</v>
      </c>
      <c r="Q113" s="22">
        <v>0</v>
      </c>
      <c r="R113" s="22">
        <v>25510223</v>
      </c>
    </row>
    <row r="114" spans="1:18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323563901</v>
      </c>
      <c r="F114" s="22">
        <v>59010510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382574411</v>
      </c>
    </row>
    <row r="115" spans="1:18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10597542</v>
      </c>
      <c r="F115" s="22">
        <v>122639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10720181</v>
      </c>
    </row>
    <row r="116" spans="1:18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28298258</v>
      </c>
      <c r="F116" s="22">
        <v>1391223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31881</v>
      </c>
      <c r="R116" s="22">
        <v>29721362</v>
      </c>
    </row>
    <row r="117" spans="1:18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11583829</v>
      </c>
      <c r="F117" s="22">
        <v>313499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-136162</v>
      </c>
      <c r="R117" s="22">
        <v>11761166</v>
      </c>
    </row>
    <row r="118" spans="1:18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69555021</v>
      </c>
      <c r="F118" s="22">
        <v>5297286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74852307</v>
      </c>
    </row>
    <row r="119" spans="1:18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45466945</v>
      </c>
      <c r="F119" s="22">
        <v>4770650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-296474</v>
      </c>
      <c r="R119" s="22">
        <v>49941121</v>
      </c>
    </row>
    <row r="120" spans="1:18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103944107</v>
      </c>
      <c r="F120" s="22">
        <v>13746811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-4387185</v>
      </c>
      <c r="O120" s="22">
        <v>0</v>
      </c>
      <c r="P120" s="22">
        <v>4387185</v>
      </c>
      <c r="Q120" s="22">
        <v>0</v>
      </c>
      <c r="R120" s="22">
        <v>117690918</v>
      </c>
    </row>
    <row r="121" spans="1:18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145610151</v>
      </c>
      <c r="F121" s="22">
        <v>3799641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149409792</v>
      </c>
    </row>
    <row r="122" spans="1:18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11248630</v>
      </c>
      <c r="F122" s="22">
        <v>459066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11707696</v>
      </c>
    </row>
    <row r="123" spans="1:18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85995373</v>
      </c>
      <c r="F123" s="22">
        <v>6134740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92130113</v>
      </c>
    </row>
    <row r="124" spans="1:18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21300751</v>
      </c>
      <c r="F124" s="22">
        <v>1185788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-3000000</v>
      </c>
      <c r="O124" s="22">
        <v>0</v>
      </c>
      <c r="P124" s="22">
        <v>0</v>
      </c>
      <c r="Q124" s="22">
        <v>3000000</v>
      </c>
      <c r="R124" s="22">
        <v>22486539</v>
      </c>
    </row>
    <row r="125" spans="1:18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36862440</v>
      </c>
      <c r="F125" s="22">
        <v>1600688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38463128</v>
      </c>
    </row>
    <row r="126" spans="1:18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13993570</v>
      </c>
      <c r="F126" s="22">
        <v>336396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14329966</v>
      </c>
    </row>
    <row r="127" spans="1:18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40522017</v>
      </c>
      <c r="F127" s="22">
        <v>2986778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43508795</v>
      </c>
    </row>
    <row r="128" spans="1:18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43111079</v>
      </c>
      <c r="F128" s="22">
        <v>5460455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48571534</v>
      </c>
    </row>
    <row r="129" spans="1:18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30350028</v>
      </c>
      <c r="F129" s="22">
        <v>1274677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-970000</v>
      </c>
      <c r="O129" s="22">
        <v>0</v>
      </c>
      <c r="P129" s="22">
        <v>970000</v>
      </c>
      <c r="Q129" s="22">
        <v>0</v>
      </c>
      <c r="R129" s="22">
        <v>31624705</v>
      </c>
    </row>
    <row r="130" spans="1:18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27631560</v>
      </c>
      <c r="F130" s="22">
        <v>638027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28269587</v>
      </c>
    </row>
    <row r="131" spans="1:18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45490413</v>
      </c>
      <c r="F131" s="22">
        <v>1131066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-6000000</v>
      </c>
      <c r="R131" s="22">
        <v>40621479</v>
      </c>
    </row>
    <row r="132" spans="1:18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6223128</v>
      </c>
      <c r="F132" s="22">
        <v>-65548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6157580</v>
      </c>
    </row>
    <row r="133" spans="1:18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31012419</v>
      </c>
      <c r="F133" s="22">
        <v>1774593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32787012</v>
      </c>
    </row>
    <row r="134" spans="1:18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8358148</v>
      </c>
      <c r="F134" s="22">
        <v>338442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8696590</v>
      </c>
    </row>
    <row r="135" spans="1:18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122220997</v>
      </c>
      <c r="F135" s="22">
        <v>-681295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121539702</v>
      </c>
    </row>
    <row r="136" spans="1:18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45003939</v>
      </c>
      <c r="F136" s="22">
        <v>1263328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46267267</v>
      </c>
    </row>
    <row r="137" spans="1:18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163513269</v>
      </c>
      <c r="F137" s="22">
        <v>15875730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-1800000</v>
      </c>
      <c r="O137" s="22">
        <v>0</v>
      </c>
      <c r="P137" s="22">
        <v>1800000</v>
      </c>
      <c r="Q137" s="22">
        <v>0</v>
      </c>
      <c r="R137" s="22">
        <v>179388999</v>
      </c>
    </row>
    <row r="138" spans="1:18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143706043</v>
      </c>
      <c r="F138" s="22">
        <v>7197847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150903890</v>
      </c>
    </row>
    <row r="139" spans="1:18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105719746</v>
      </c>
      <c r="F139" s="22">
        <v>729302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-239571</v>
      </c>
      <c r="R139" s="22">
        <v>106209477</v>
      </c>
    </row>
    <row r="140" spans="1:18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10780582</v>
      </c>
      <c r="F140" s="22">
        <v>308971</v>
      </c>
      <c r="G140" s="22"/>
      <c r="H140" s="22"/>
      <c r="I140" s="22"/>
      <c r="J140" s="22"/>
      <c r="K140" s="22"/>
      <c r="L140" s="22"/>
      <c r="M140" s="22"/>
      <c r="N140" s="22">
        <v>0</v>
      </c>
      <c r="O140" s="22"/>
      <c r="P140" s="22">
        <v>0</v>
      </c>
      <c r="Q140" s="22">
        <v>0</v>
      </c>
      <c r="R140" s="22">
        <v>11089533</v>
      </c>
    </row>
    <row r="141" spans="1:18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7378123</v>
      </c>
      <c r="F141" s="22">
        <v>551392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7929515</v>
      </c>
    </row>
    <row r="142" spans="1:18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20666839</v>
      </c>
      <c r="F142" s="22">
        <v>63564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20730403</v>
      </c>
    </row>
    <row r="143" spans="1:18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10134489</v>
      </c>
      <c r="F143" s="22">
        <v>129919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10264408</v>
      </c>
    </row>
    <row r="144" spans="1:18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18214911</v>
      </c>
      <c r="F144" s="22">
        <v>-121810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18093101</v>
      </c>
    </row>
    <row r="145" spans="1:18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24997486</v>
      </c>
      <c r="F145" s="22">
        <v>320493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25317979</v>
      </c>
    </row>
    <row r="146" spans="1:18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20534814</v>
      </c>
      <c r="F146" s="22">
        <v>330692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20865506</v>
      </c>
    </row>
    <row r="147" spans="1:18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6385827</v>
      </c>
      <c r="F147" s="22">
        <v>164437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6550264</v>
      </c>
    </row>
    <row r="148" spans="1:18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13758752</v>
      </c>
      <c r="F148" s="22">
        <v>-3977137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9781615</v>
      </c>
    </row>
    <row r="149" spans="1:18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17015158</v>
      </c>
      <c r="F149" s="22">
        <v>1452987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18468145</v>
      </c>
    </row>
    <row r="150" spans="1:18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130793679</v>
      </c>
      <c r="F150" s="22">
        <v>1279251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1000000</v>
      </c>
      <c r="O150" s="22">
        <v>0</v>
      </c>
      <c r="P150" s="22">
        <v>-1000000</v>
      </c>
      <c r="Q150" s="22">
        <v>0</v>
      </c>
      <c r="R150" s="22">
        <v>132072930</v>
      </c>
    </row>
    <row r="151" spans="1:18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11745029</v>
      </c>
      <c r="F151" s="22">
        <v>-104061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11640968</v>
      </c>
    </row>
    <row r="152" spans="1:18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27170307</v>
      </c>
      <c r="F152" s="22">
        <v>2798635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29968942</v>
      </c>
    </row>
    <row r="153" spans="1:18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341990774</v>
      </c>
      <c r="F153" s="22">
        <v>14934279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356925053</v>
      </c>
    </row>
    <row r="154" spans="1:18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72783409</v>
      </c>
      <c r="F154" s="22">
        <v>2397989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75181398</v>
      </c>
    </row>
    <row r="155" spans="1:18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8431249</v>
      </c>
      <c r="F155" s="22">
        <v>657227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9088476</v>
      </c>
    </row>
    <row r="156" spans="1:18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22767100</v>
      </c>
      <c r="F156" s="22">
        <v>60806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-83517</v>
      </c>
      <c r="O156" s="22">
        <v>0</v>
      </c>
      <c r="P156" s="22">
        <v>83517</v>
      </c>
      <c r="Q156" s="22">
        <v>0</v>
      </c>
      <c r="R156" s="22">
        <v>22827906</v>
      </c>
    </row>
    <row r="157" spans="1:18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92495927</v>
      </c>
      <c r="F157" s="22">
        <v>18907880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-905000</v>
      </c>
      <c r="O157" s="22">
        <v>0</v>
      </c>
      <c r="P157" s="22">
        <v>905000</v>
      </c>
      <c r="Q157" s="22">
        <v>0</v>
      </c>
      <c r="R157" s="22">
        <v>111403807</v>
      </c>
    </row>
    <row r="158" spans="1:18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37104702</v>
      </c>
      <c r="F158" s="22">
        <v>6266225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43370927</v>
      </c>
    </row>
    <row r="159" spans="1:18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24877087</v>
      </c>
      <c r="F159" s="22">
        <v>1100934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25978021</v>
      </c>
    </row>
    <row r="160" spans="1:18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40463125</v>
      </c>
      <c r="F160" s="22">
        <v>2971793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43434918</v>
      </c>
    </row>
    <row r="161" spans="1:18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62576189</v>
      </c>
      <c r="F161" s="22">
        <v>1336664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63912853</v>
      </c>
    </row>
    <row r="162" spans="1:18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37373138</v>
      </c>
      <c r="F162" s="22">
        <v>650639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38023777</v>
      </c>
    </row>
    <row r="163" spans="1:18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30931333</v>
      </c>
      <c r="F163" s="22">
        <v>8418945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39350278</v>
      </c>
    </row>
    <row r="164" spans="1:18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22598706</v>
      </c>
      <c r="F164" s="22">
        <v>2823022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25421728</v>
      </c>
    </row>
    <row r="165" spans="1:18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91204467</v>
      </c>
      <c r="F165" s="22">
        <v>3866923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95071390</v>
      </c>
    </row>
    <row r="166" spans="1:18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18812623</v>
      </c>
      <c r="F166" s="22">
        <v>696893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19509516</v>
      </c>
    </row>
    <row r="167" spans="1:18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28626435</v>
      </c>
      <c r="F167" s="22">
        <v>-157942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28468493</v>
      </c>
    </row>
    <row r="168" spans="1:18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81382076</v>
      </c>
      <c r="F168" s="22">
        <v>8995701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90377777</v>
      </c>
    </row>
    <row r="169" spans="1:18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9783643</v>
      </c>
      <c r="F169" s="22">
        <v>107616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9891259</v>
      </c>
    </row>
    <row r="170" spans="1:18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31231369</v>
      </c>
      <c r="F170" s="22">
        <v>1553219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32784588</v>
      </c>
    </row>
    <row r="171" spans="1:18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107168885</v>
      </c>
      <c r="F171" s="22">
        <v>9337153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116506038</v>
      </c>
    </row>
    <row r="172" spans="1:18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6999453</v>
      </c>
      <c r="F172" s="22">
        <v>628270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7627723</v>
      </c>
    </row>
    <row r="173" spans="1:18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17022077</v>
      </c>
      <c r="F173" s="22">
        <v>1039638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18061715</v>
      </c>
    </row>
    <row r="174" spans="1:18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58404495</v>
      </c>
      <c r="F174" s="22">
        <v>1335044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-270000</v>
      </c>
      <c r="O174" s="22">
        <v>0</v>
      </c>
      <c r="P174" s="22">
        <v>270000</v>
      </c>
      <c r="Q174" s="22">
        <v>0</v>
      </c>
      <c r="R174" s="22">
        <v>59739539</v>
      </c>
    </row>
    <row r="175" spans="1:18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6645596</v>
      </c>
      <c r="F175" s="22">
        <v>-65105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6580491</v>
      </c>
    </row>
    <row r="176" spans="1:18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110397168</v>
      </c>
      <c r="F176" s="22">
        <v>-1549021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-493611</v>
      </c>
      <c r="O176" s="22">
        <v>0</v>
      </c>
      <c r="P176" s="22">
        <v>493611</v>
      </c>
      <c r="Q176" s="22">
        <v>0</v>
      </c>
      <c r="R176" s="22">
        <v>108848147</v>
      </c>
    </row>
    <row r="177" spans="1:18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178959510</v>
      </c>
      <c r="F177" s="22">
        <v>10592555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189552065</v>
      </c>
    </row>
    <row r="178" spans="1:18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183028002</v>
      </c>
      <c r="F178" s="22">
        <v>3192267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186220269</v>
      </c>
    </row>
    <row r="179" spans="1:18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39761100</v>
      </c>
      <c r="F179" s="22">
        <v>2220503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41981603</v>
      </c>
    </row>
    <row r="180" spans="1:18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19513483</v>
      </c>
      <c r="F180" s="22">
        <v>-223240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-1500000</v>
      </c>
      <c r="O180" s="22">
        <v>0</v>
      </c>
      <c r="P180" s="22">
        <v>1500000</v>
      </c>
      <c r="Q180" s="22">
        <v>0</v>
      </c>
      <c r="R180" s="22">
        <v>19290249</v>
      </c>
    </row>
    <row r="181" spans="1:18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160589139</v>
      </c>
      <c r="F181" s="22">
        <v>14372986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174962125</v>
      </c>
    </row>
    <row r="182" spans="1:18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124330076</v>
      </c>
      <c r="F182" s="22">
        <v>2990778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127320854</v>
      </c>
    </row>
    <row r="183" spans="1:18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43520848</v>
      </c>
      <c r="F183" s="22">
        <v>59059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43579907</v>
      </c>
    </row>
    <row r="184" spans="1:18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15428787</v>
      </c>
      <c r="F184" s="22">
        <v>1145148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16573935</v>
      </c>
    </row>
    <row r="185" spans="1:18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8194890</v>
      </c>
      <c r="F185" s="22">
        <v>260258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113831</v>
      </c>
      <c r="R185" s="22">
        <v>8568979</v>
      </c>
    </row>
    <row r="186" spans="1:18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8297184</v>
      </c>
      <c r="F186" s="22">
        <v>1613089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-350000</v>
      </c>
      <c r="O186" s="22">
        <v>0</v>
      </c>
      <c r="P186" s="22">
        <v>350000</v>
      </c>
      <c r="Q186" s="22">
        <v>0</v>
      </c>
      <c r="R186" s="22">
        <v>9910273</v>
      </c>
    </row>
    <row r="187" spans="1:18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44387663</v>
      </c>
      <c r="F187" s="22">
        <v>13208064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57595727</v>
      </c>
    </row>
    <row r="188" spans="1:18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41706722</v>
      </c>
      <c r="F188" s="22">
        <v>1420901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43127623</v>
      </c>
    </row>
    <row r="189" spans="1:18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9144430</v>
      </c>
      <c r="F189" s="22">
        <v>-353042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8791388</v>
      </c>
    </row>
    <row r="190" spans="1:18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58553276</v>
      </c>
      <c r="F190" s="22">
        <v>119066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58672342</v>
      </c>
    </row>
    <row r="191" spans="1:18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57295510</v>
      </c>
      <c r="F191" s="22">
        <v>2039041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-1990391</v>
      </c>
      <c r="O191" s="22">
        <v>0</v>
      </c>
      <c r="P191" s="22">
        <v>1990391</v>
      </c>
      <c r="Q191" s="22">
        <v>0</v>
      </c>
      <c r="R191" s="22">
        <v>59334551</v>
      </c>
    </row>
    <row r="192" spans="1:18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18834738</v>
      </c>
      <c r="F192" s="22">
        <v>430201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19264939</v>
      </c>
    </row>
    <row r="193" spans="1:18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20160917</v>
      </c>
      <c r="F193" s="22">
        <v>107473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20268390</v>
      </c>
    </row>
    <row r="194" spans="1:18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75046503</v>
      </c>
      <c r="F194" s="22">
        <v>3310818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78357321</v>
      </c>
    </row>
    <row r="195" spans="1:18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13478444</v>
      </c>
      <c r="F195" s="22">
        <v>472879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13951323</v>
      </c>
    </row>
    <row r="196" spans="1:18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42658775</v>
      </c>
      <c r="F196" s="22">
        <v>604301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43263076</v>
      </c>
    </row>
    <row r="197" spans="1:18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161230336</v>
      </c>
      <c r="F197" s="22">
        <v>6231736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6487733</v>
      </c>
      <c r="O197" s="22">
        <v>0</v>
      </c>
      <c r="P197" s="22">
        <v>-6487733</v>
      </c>
      <c r="Q197" s="22">
        <v>0</v>
      </c>
      <c r="R197" s="22">
        <v>167462072</v>
      </c>
    </row>
    <row r="198" spans="1:18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5889161</v>
      </c>
      <c r="F198" s="22">
        <v>-67685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5821476</v>
      </c>
    </row>
    <row r="199" spans="1:18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6503279</v>
      </c>
      <c r="F199" s="22">
        <v>401037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6904316</v>
      </c>
    </row>
    <row r="200" spans="1:18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8731943</v>
      </c>
      <c r="F200" s="22">
        <v>-147464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700000</v>
      </c>
      <c r="O200" s="22">
        <v>0</v>
      </c>
      <c r="P200" s="22">
        <v>-700000</v>
      </c>
      <c r="Q200" s="22">
        <v>0</v>
      </c>
      <c r="R200" s="22">
        <v>8584479</v>
      </c>
    </row>
    <row r="201" spans="1:18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4358131</v>
      </c>
      <c r="F201" s="22">
        <v>-108089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4250042</v>
      </c>
    </row>
    <row r="202" spans="1:18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2460562</v>
      </c>
      <c r="F202" s="22">
        <v>27783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2488345</v>
      </c>
    </row>
    <row r="203" spans="1:18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6174759</v>
      </c>
      <c r="F203" s="22">
        <v>314263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6489022</v>
      </c>
    </row>
    <row r="204" spans="1:18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3096294</v>
      </c>
      <c r="F204" s="22">
        <v>69825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3166119</v>
      </c>
    </row>
    <row r="205" spans="1:18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8513873</v>
      </c>
      <c r="F205" s="22">
        <v>278184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8792057</v>
      </c>
    </row>
    <row r="206" spans="1:18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3084201</v>
      </c>
      <c r="F206" s="22">
        <v>41203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3125404</v>
      </c>
    </row>
    <row r="207" spans="1:18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4525397</v>
      </c>
      <c r="F207" s="22">
        <v>34165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4559562</v>
      </c>
    </row>
    <row r="208" spans="1:18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8774424</v>
      </c>
      <c r="F208" s="22">
        <v>-228010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8546414</v>
      </c>
    </row>
    <row r="209" spans="1:18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3137628</v>
      </c>
      <c r="F209" s="22">
        <v>-193630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2943998</v>
      </c>
    </row>
    <row r="210" spans="1:18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2855545</v>
      </c>
      <c r="F210" s="22">
        <v>266161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3121706</v>
      </c>
    </row>
    <row r="211" spans="1:18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5580757</v>
      </c>
      <c r="F211" s="22">
        <v>-147727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5433030</v>
      </c>
    </row>
    <row r="212" spans="1:18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12517683</v>
      </c>
      <c r="F212" s="22">
        <v>717509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-3900000</v>
      </c>
      <c r="O212" s="22">
        <v>0</v>
      </c>
      <c r="P212" s="22">
        <v>1802227</v>
      </c>
      <c r="Q212" s="22">
        <v>0</v>
      </c>
      <c r="R212" s="22">
        <v>11137419</v>
      </c>
    </row>
    <row r="213" spans="1:18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5794202</v>
      </c>
      <c r="F213" s="22">
        <v>339845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-14767</v>
      </c>
      <c r="O213" s="22">
        <v>0</v>
      </c>
      <c r="P213" s="22">
        <v>14767</v>
      </c>
      <c r="Q213" s="22">
        <v>0</v>
      </c>
      <c r="R213" s="22">
        <v>6134047</v>
      </c>
    </row>
    <row r="214" spans="1:18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2285396</v>
      </c>
      <c r="F214" s="22">
        <v>-53449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2231947</v>
      </c>
    </row>
    <row r="215" spans="1:18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4573492</v>
      </c>
      <c r="F215" s="22">
        <v>-57172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4516320</v>
      </c>
    </row>
    <row r="216" spans="1:18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2544077</v>
      </c>
      <c r="F216" s="22">
        <v>13124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2557201</v>
      </c>
    </row>
    <row r="217" spans="1:18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8773409</v>
      </c>
      <c r="F217" s="22">
        <v>232525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9005934</v>
      </c>
    </row>
    <row r="218" spans="1:18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5085238</v>
      </c>
      <c r="F218" s="22">
        <v>-148910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4936328</v>
      </c>
    </row>
    <row r="219" spans="1:18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4687011</v>
      </c>
      <c r="F219" s="22">
        <v>438655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5125666</v>
      </c>
    </row>
    <row r="220" spans="1:18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4019558</v>
      </c>
      <c r="F220" s="22">
        <v>269849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4289407</v>
      </c>
    </row>
    <row r="221" spans="1:18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5155386</v>
      </c>
      <c r="F221" s="22">
        <v>608861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5764247</v>
      </c>
    </row>
    <row r="222" spans="1:18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3279897</v>
      </c>
      <c r="F222" s="22">
        <v>-57912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3221985</v>
      </c>
    </row>
    <row r="223" spans="1:18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9939591</v>
      </c>
      <c r="F223" s="22">
        <v>141763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-325000</v>
      </c>
      <c r="O223" s="22">
        <v>0</v>
      </c>
      <c r="P223" s="22">
        <v>325000</v>
      </c>
      <c r="Q223" s="22">
        <v>0</v>
      </c>
      <c r="R223" s="22">
        <v>10081354</v>
      </c>
    </row>
    <row r="224" spans="1:18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3364087</v>
      </c>
      <c r="F224" s="22">
        <v>4667715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8031802</v>
      </c>
    </row>
    <row r="225" spans="1:18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4195790</v>
      </c>
      <c r="F225" s="22">
        <v>65804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4261594</v>
      </c>
    </row>
    <row r="226" spans="1:18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4827744</v>
      </c>
      <c r="F226" s="22">
        <v>983462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5811206</v>
      </c>
    </row>
    <row r="227" spans="1:18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3427163</v>
      </c>
      <c r="F227" s="22">
        <v>241997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3669160</v>
      </c>
    </row>
    <row r="228" spans="1:18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3764999</v>
      </c>
      <c r="F228" s="22">
        <v>-176642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3588357</v>
      </c>
    </row>
    <row r="229" spans="1:18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7804178</v>
      </c>
      <c r="F229" s="22">
        <v>213467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8017645</v>
      </c>
    </row>
    <row r="230" spans="1:18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2987965</v>
      </c>
      <c r="F230" s="22">
        <v>-15287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-4670</v>
      </c>
      <c r="R230" s="22">
        <v>2968008</v>
      </c>
    </row>
    <row r="231" spans="1:18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1916179</v>
      </c>
      <c r="F231" s="22">
        <v>-25601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-25000</v>
      </c>
      <c r="R231" s="22">
        <v>1865578</v>
      </c>
    </row>
    <row r="232" spans="1:18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5052426</v>
      </c>
      <c r="F232" s="22">
        <v>88597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5141023</v>
      </c>
    </row>
    <row r="233" spans="1:18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16625764</v>
      </c>
      <c r="F233" s="22">
        <v>1047478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17673242</v>
      </c>
    </row>
    <row r="234" spans="1:18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3479374</v>
      </c>
      <c r="F234" s="22">
        <v>126417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3605791</v>
      </c>
    </row>
    <row r="235" spans="1:18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2321238</v>
      </c>
      <c r="F235" s="22">
        <v>47809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2369047</v>
      </c>
    </row>
    <row r="236" spans="1:18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4705382</v>
      </c>
      <c r="F236" s="22">
        <v>779521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5484903</v>
      </c>
    </row>
    <row r="237" spans="1:18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2954367</v>
      </c>
      <c r="F237" s="22">
        <v>129276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3083643</v>
      </c>
    </row>
    <row r="238" spans="1:18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2669007</v>
      </c>
      <c r="F238" s="22">
        <v>347498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3016506</v>
      </c>
    </row>
    <row r="239" spans="1:18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9916482</v>
      </c>
      <c r="F239" s="22">
        <v>808584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10725066</v>
      </c>
    </row>
    <row r="240" spans="1:18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13405266</v>
      </c>
      <c r="F240" s="22">
        <v>1012039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14417305</v>
      </c>
    </row>
    <row r="241" spans="1:18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2470531</v>
      </c>
      <c r="F241" s="22">
        <v>272653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2743184</v>
      </c>
    </row>
    <row r="242" spans="1:18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4573258</v>
      </c>
      <c r="F242" s="22">
        <v>325017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4898275</v>
      </c>
    </row>
    <row r="243" spans="1:18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6456959</v>
      </c>
      <c r="F243" s="22">
        <v>485385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6942344</v>
      </c>
    </row>
    <row r="244" spans="1:18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2998842</v>
      </c>
      <c r="F244" s="22">
        <v>399785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3398627</v>
      </c>
    </row>
    <row r="245" spans="1:18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1423904</v>
      </c>
      <c r="F245" s="22">
        <v>158551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1582455</v>
      </c>
    </row>
    <row r="246" spans="1:18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2648765</v>
      </c>
      <c r="F246" s="22">
        <v>-149359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2499406</v>
      </c>
    </row>
    <row r="247" spans="1:18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2517704</v>
      </c>
      <c r="F247" s="22">
        <v>-46724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2470980</v>
      </c>
    </row>
    <row r="248" spans="1:18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3798715</v>
      </c>
      <c r="F248" s="22">
        <v>57533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-840000</v>
      </c>
      <c r="O248" s="22">
        <v>0</v>
      </c>
      <c r="P248" s="22">
        <v>0</v>
      </c>
      <c r="Q248" s="22">
        <v>840000</v>
      </c>
      <c r="R248" s="22">
        <v>3856248</v>
      </c>
    </row>
    <row r="249" spans="1:18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2077346</v>
      </c>
      <c r="F249" s="22">
        <v>-17332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2060014</v>
      </c>
    </row>
    <row r="250" spans="1:18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3719351</v>
      </c>
      <c r="F250" s="22">
        <v>250629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3969980</v>
      </c>
    </row>
    <row r="251" spans="1:18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8806810</v>
      </c>
      <c r="F251" s="22">
        <v>334393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9141203</v>
      </c>
    </row>
    <row r="252" spans="1:18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3533473</v>
      </c>
      <c r="F252" s="22">
        <v>305496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3838969</v>
      </c>
    </row>
    <row r="253" spans="1:18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3329250</v>
      </c>
      <c r="F253" s="22">
        <v>-104995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3224255</v>
      </c>
    </row>
    <row r="254" spans="1:18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3427447</v>
      </c>
      <c r="F254" s="22">
        <v>9737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3437184</v>
      </c>
    </row>
    <row r="255" spans="1:18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5465486</v>
      </c>
      <c r="F255" s="22">
        <v>832401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6297887</v>
      </c>
    </row>
    <row r="256" spans="1:18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3427313</v>
      </c>
      <c r="F256" s="22">
        <v>170783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3598096</v>
      </c>
    </row>
    <row r="257" spans="1:18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5041020</v>
      </c>
      <c r="F257" s="22">
        <v>110485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5151505</v>
      </c>
    </row>
    <row r="258" spans="1:18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7745548</v>
      </c>
      <c r="F258" s="22">
        <v>1247230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8992778</v>
      </c>
    </row>
    <row r="259" spans="1:18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6527868</v>
      </c>
      <c r="F259" s="22">
        <v>620010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7147878</v>
      </c>
    </row>
    <row r="260" spans="1:18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3672699</v>
      </c>
      <c r="F260" s="22">
        <v>903420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-450000</v>
      </c>
      <c r="O260" s="22">
        <v>0</v>
      </c>
      <c r="P260" s="22">
        <v>450000</v>
      </c>
      <c r="Q260" s="22">
        <v>0</v>
      </c>
      <c r="R260" s="22">
        <v>4576119</v>
      </c>
    </row>
    <row r="261" spans="1:18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9921626</v>
      </c>
      <c r="F261" s="22">
        <v>578598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10500224</v>
      </c>
    </row>
    <row r="262" spans="1:18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2984667</v>
      </c>
      <c r="F262" s="22">
        <v>140434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3125101</v>
      </c>
    </row>
    <row r="263" spans="1:18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9262857</v>
      </c>
      <c r="F263" s="22">
        <v>302463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9565320</v>
      </c>
    </row>
    <row r="264" spans="1:18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7595789</v>
      </c>
      <c r="F264" s="22">
        <v>203697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7799486</v>
      </c>
    </row>
    <row r="265" spans="1:18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2198725</v>
      </c>
      <c r="F265" s="22">
        <v>122052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2320777</v>
      </c>
    </row>
    <row r="266" spans="1:18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3973965</v>
      </c>
      <c r="F266" s="22">
        <v>84178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11724</v>
      </c>
      <c r="R266" s="22">
        <v>4069867</v>
      </c>
    </row>
    <row r="267" spans="1:18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4533134</v>
      </c>
      <c r="F267" s="22">
        <v>120911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4654045</v>
      </c>
    </row>
    <row r="268" spans="1:18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1597706</v>
      </c>
      <c r="F268" s="22">
        <v>169495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1767201</v>
      </c>
    </row>
    <row r="269" spans="1:18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21248537</v>
      </c>
      <c r="F269" s="22">
        <v>-576277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-754936</v>
      </c>
      <c r="O269" s="22">
        <v>0</v>
      </c>
      <c r="P269" s="22">
        <v>754936</v>
      </c>
      <c r="Q269" s="22">
        <v>-15040</v>
      </c>
      <c r="R269" s="22">
        <v>20657220</v>
      </c>
    </row>
    <row r="270" spans="1:18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13290190</v>
      </c>
      <c r="F270" s="22">
        <v>297798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13587988</v>
      </c>
    </row>
    <row r="271" spans="1:18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2717267</v>
      </c>
      <c r="F271" s="22">
        <v>88253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2805520</v>
      </c>
    </row>
    <row r="272" spans="1:18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4341030</v>
      </c>
      <c r="F272" s="22">
        <v>-2305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4338725</v>
      </c>
    </row>
    <row r="273" spans="1:18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3284518</v>
      </c>
      <c r="F273" s="22">
        <v>160431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3444949</v>
      </c>
    </row>
    <row r="274" spans="1:18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4635897</v>
      </c>
      <c r="F274" s="22">
        <v>371970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-66525</v>
      </c>
      <c r="R274" s="22">
        <v>4941342</v>
      </c>
    </row>
    <row r="275" spans="1:18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10603944</v>
      </c>
      <c r="F275" s="22">
        <v>586732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11190676</v>
      </c>
    </row>
    <row r="276" spans="1:18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3861971</v>
      </c>
      <c r="F276" s="22">
        <v>880747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4742718</v>
      </c>
    </row>
    <row r="277" spans="1:18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4148002</v>
      </c>
      <c r="F277" s="22">
        <v>-99636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4048366</v>
      </c>
    </row>
    <row r="278" spans="1:18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7297763</v>
      </c>
      <c r="F278" s="22">
        <v>183694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7481457</v>
      </c>
    </row>
    <row r="279" spans="1:18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9518240</v>
      </c>
      <c r="F279" s="22">
        <v>256190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9774430</v>
      </c>
    </row>
    <row r="280" spans="1:18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3158111</v>
      </c>
      <c r="F280" s="22">
        <v>158297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3316408</v>
      </c>
    </row>
    <row r="281" spans="1:18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15747537</v>
      </c>
      <c r="F281" s="22">
        <v>27596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-27000</v>
      </c>
      <c r="O281" s="22">
        <v>0</v>
      </c>
      <c r="P281" s="22">
        <v>27000</v>
      </c>
      <c r="Q281" s="22">
        <v>0</v>
      </c>
      <c r="R281" s="22">
        <v>15775133</v>
      </c>
    </row>
    <row r="282" spans="1:18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2721940</v>
      </c>
      <c r="F282" s="22">
        <v>88445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2810385</v>
      </c>
    </row>
    <row r="283" spans="1:18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2705651</v>
      </c>
      <c r="F283" s="22">
        <v>-82138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2623513</v>
      </c>
    </row>
    <row r="284" spans="1:18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7464160</v>
      </c>
      <c r="F284" s="22">
        <v>377076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7841236</v>
      </c>
    </row>
    <row r="285" spans="1:18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4807956</v>
      </c>
      <c r="F285" s="22">
        <v>-55613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4752343</v>
      </c>
    </row>
    <row r="286" spans="1:18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2188744</v>
      </c>
      <c r="F286" s="22">
        <v>-62440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2126304</v>
      </c>
    </row>
    <row r="287" spans="1:18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19412871</v>
      </c>
      <c r="F287" s="22">
        <v>-802382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18610489</v>
      </c>
    </row>
    <row r="288" spans="1:18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2718127</v>
      </c>
      <c r="F288" s="22">
        <v>108547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2826674</v>
      </c>
    </row>
    <row r="289" spans="1:18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3015468</v>
      </c>
      <c r="F289" s="22">
        <v>-12166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3003302</v>
      </c>
    </row>
    <row r="290" spans="1:18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3059594</v>
      </c>
      <c r="F290" s="22">
        <v>198023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-1</v>
      </c>
      <c r="R290" s="22">
        <v>3257616</v>
      </c>
    </row>
    <row r="291" spans="1:18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559059</v>
      </c>
      <c r="F291" s="22">
        <v>32166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2</v>
      </c>
      <c r="R291" s="22">
        <v>591227</v>
      </c>
    </row>
    <row r="292" spans="1:18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1157830</v>
      </c>
      <c r="F292" s="22">
        <v>5751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1163581</v>
      </c>
    </row>
    <row r="293" spans="1:18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1624721</v>
      </c>
      <c r="F293" s="22">
        <v>64624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1689345</v>
      </c>
    </row>
    <row r="294" spans="1:18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950319</v>
      </c>
      <c r="F294" s="22">
        <v>32923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983242</v>
      </c>
    </row>
    <row r="295" spans="1:18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335192</v>
      </c>
      <c r="F295" s="22">
        <v>9661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56749</v>
      </c>
      <c r="R295" s="22">
        <v>401602</v>
      </c>
    </row>
    <row r="296" spans="1:18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307177</v>
      </c>
      <c r="F296" s="22">
        <v>-3117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304060</v>
      </c>
    </row>
    <row r="297" spans="1:18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146892</v>
      </c>
      <c r="F297" s="22">
        <v>4054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150946</v>
      </c>
    </row>
    <row r="298" spans="1:18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4410768</v>
      </c>
      <c r="F298" s="22">
        <v>68667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4479435</v>
      </c>
    </row>
    <row r="299" spans="1:18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1006851</v>
      </c>
      <c r="F299" s="22">
        <v>-14525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992326</v>
      </c>
    </row>
    <row r="300" spans="1:18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5099093</v>
      </c>
      <c r="F300" s="22">
        <v>27316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5126409</v>
      </c>
    </row>
    <row r="301" spans="1:18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4671363</v>
      </c>
      <c r="F301" s="22">
        <v>305474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4976836</v>
      </c>
    </row>
    <row r="302" spans="1:18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2005197</v>
      </c>
      <c r="F302" s="22">
        <v>202910</v>
      </c>
      <c r="G302" s="22"/>
      <c r="H302" s="22"/>
      <c r="I302" s="22"/>
      <c r="J302" s="22"/>
      <c r="K302" s="22"/>
      <c r="L302" s="22"/>
      <c r="M302" s="22"/>
      <c r="N302" s="22">
        <v>0</v>
      </c>
      <c r="O302" s="22"/>
      <c r="P302" s="22">
        <v>0</v>
      </c>
      <c r="Q302" s="22">
        <v>0</v>
      </c>
      <c r="R302" s="22">
        <v>2208107</v>
      </c>
    </row>
    <row r="303" spans="1:18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822830</v>
      </c>
      <c r="F303" s="22">
        <v>142347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965177</v>
      </c>
    </row>
    <row r="304" spans="1:18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1185557</v>
      </c>
      <c r="F304" s="22">
        <v>-16369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1169188</v>
      </c>
    </row>
    <row r="305" spans="1:18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1790198</v>
      </c>
      <c r="F305" s="22">
        <v>-43586</v>
      </c>
      <c r="G305" s="22"/>
      <c r="H305" s="22"/>
      <c r="I305" s="22"/>
      <c r="J305" s="22"/>
      <c r="K305" s="22"/>
      <c r="L305" s="22"/>
      <c r="M305" s="22"/>
      <c r="N305" s="22">
        <v>0</v>
      </c>
      <c r="O305" s="22"/>
      <c r="P305" s="22">
        <v>0</v>
      </c>
      <c r="Q305" s="22">
        <v>0</v>
      </c>
      <c r="R305" s="22">
        <v>1746612</v>
      </c>
    </row>
    <row r="306" spans="1:18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918573</v>
      </c>
      <c r="F306" s="22">
        <v>6725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925298</v>
      </c>
    </row>
    <row r="307" spans="1:18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665283</v>
      </c>
      <c r="F307" s="22">
        <v>117061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782344</v>
      </c>
    </row>
    <row r="308" spans="1:18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2460988</v>
      </c>
      <c r="F308" s="22">
        <v>88712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2549700</v>
      </c>
    </row>
    <row r="309" spans="1:18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628357</v>
      </c>
      <c r="F309" s="22">
        <v>169765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798122</v>
      </c>
    </row>
    <row r="310" spans="1:18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1189638</v>
      </c>
      <c r="F310" s="22">
        <v>-16800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1172838</v>
      </c>
    </row>
    <row r="311" spans="1:18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945299</v>
      </c>
      <c r="F311" s="22">
        <v>4725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950024</v>
      </c>
    </row>
    <row r="312" spans="1:18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4517262</v>
      </c>
      <c r="F312" s="22">
        <v>70007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4587269</v>
      </c>
    </row>
    <row r="313" spans="1:18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1868476</v>
      </c>
      <c r="F313" s="22">
        <v>160644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2029120</v>
      </c>
    </row>
    <row r="314" spans="1:18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723815</v>
      </c>
      <c r="F314" s="22">
        <v>-30434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693381</v>
      </c>
    </row>
    <row r="315" spans="1:18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5488887</v>
      </c>
      <c r="F315" s="22">
        <v>17260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5506146</v>
      </c>
    </row>
    <row r="316" spans="1:18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2593578</v>
      </c>
      <c r="F316" s="22">
        <v>40369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2633947</v>
      </c>
    </row>
    <row r="317" spans="1:18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1780453</v>
      </c>
      <c r="F317" s="22">
        <v>413451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2193904</v>
      </c>
    </row>
    <row r="318" spans="1:18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761963</v>
      </c>
      <c r="F318" s="22">
        <v>33168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795131</v>
      </c>
    </row>
    <row r="319" spans="1:18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306723</v>
      </c>
      <c r="F319" s="22">
        <v>31910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338634</v>
      </c>
    </row>
    <row r="320" spans="1:18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7851078</v>
      </c>
      <c r="F320" s="22">
        <v>9930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7861008</v>
      </c>
    </row>
    <row r="321" spans="1:18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583669</v>
      </c>
      <c r="F321" s="22">
        <v>19686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603355</v>
      </c>
    </row>
    <row r="322" spans="1:18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3224082</v>
      </c>
      <c r="F322" s="22">
        <v>17072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3241154</v>
      </c>
    </row>
    <row r="323" spans="1:18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2658028</v>
      </c>
      <c r="F323" s="22">
        <v>724010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3382038</v>
      </c>
    </row>
    <row r="324" spans="1:18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1989303</v>
      </c>
      <c r="F324" s="22">
        <v>102944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2092247</v>
      </c>
    </row>
    <row r="325" spans="1:18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1531060</v>
      </c>
      <c r="F325" s="22">
        <v>58472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1589532</v>
      </c>
    </row>
    <row r="326" spans="1:18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1880233</v>
      </c>
      <c r="F326" s="22">
        <v>-47836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1832397</v>
      </c>
    </row>
    <row r="327" spans="1:18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1121562</v>
      </c>
      <c r="F327" s="22">
        <v>3086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1124648</v>
      </c>
    </row>
    <row r="328" spans="1:18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850778</v>
      </c>
      <c r="F328" s="22">
        <v>145793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996571</v>
      </c>
    </row>
    <row r="329" spans="1:18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1942156</v>
      </c>
      <c r="F329" s="22">
        <v>28432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1970588</v>
      </c>
    </row>
    <row r="330" spans="1:18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1981289</v>
      </c>
      <c r="F330" s="22">
        <v>-24555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1956734</v>
      </c>
    </row>
    <row r="331" spans="1:18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1474798</v>
      </c>
      <c r="F331" s="22">
        <v>-63022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1411776</v>
      </c>
    </row>
    <row r="332" spans="1:18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879503</v>
      </c>
      <c r="F332" s="22">
        <v>-10759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868744</v>
      </c>
    </row>
    <row r="333" spans="1:18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882712</v>
      </c>
      <c r="F333" s="22">
        <v>-1889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880823</v>
      </c>
    </row>
    <row r="334" spans="1:18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1614831</v>
      </c>
      <c r="F334" s="22">
        <v>-29913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1584918</v>
      </c>
    </row>
    <row r="335" spans="1:18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1051080</v>
      </c>
      <c r="F335" s="22">
        <v>-15559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1035521</v>
      </c>
    </row>
    <row r="336" spans="1:18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333520</v>
      </c>
      <c r="F336" s="22">
        <v>19705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353225</v>
      </c>
    </row>
    <row r="337" spans="1:18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2588348</v>
      </c>
      <c r="F337" s="22">
        <v>-16105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2572243</v>
      </c>
    </row>
    <row r="338" spans="1:18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989842</v>
      </c>
      <c r="F338" s="22">
        <v>-4233</v>
      </c>
      <c r="G338" s="22"/>
      <c r="H338" s="22"/>
      <c r="I338" s="22"/>
      <c r="J338" s="22"/>
      <c r="K338" s="22"/>
      <c r="L338" s="22"/>
      <c r="M338" s="22"/>
      <c r="N338" s="22">
        <v>0</v>
      </c>
      <c r="O338" s="22"/>
      <c r="P338" s="22">
        <v>0</v>
      </c>
      <c r="Q338" s="22">
        <v>0</v>
      </c>
      <c r="R338" s="22">
        <v>985609</v>
      </c>
    </row>
    <row r="339" spans="1:18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711764</v>
      </c>
      <c r="F339" s="22">
        <v>78158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789922</v>
      </c>
    </row>
    <row r="340" spans="1:18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982053</v>
      </c>
      <c r="F340" s="22">
        <v>-14174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967879</v>
      </c>
    </row>
    <row r="341" spans="1:18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901259</v>
      </c>
      <c r="F341" s="22">
        <v>-557144</v>
      </c>
      <c r="G341" s="22"/>
      <c r="H341" s="22"/>
      <c r="I341" s="22"/>
      <c r="J341" s="22"/>
      <c r="K341" s="22"/>
      <c r="L341" s="22"/>
      <c r="M341" s="22"/>
      <c r="N341" s="22">
        <v>0</v>
      </c>
      <c r="O341" s="22"/>
      <c r="P341" s="22">
        <v>0</v>
      </c>
      <c r="Q341" s="22">
        <v>0</v>
      </c>
      <c r="R341" s="22">
        <v>344115</v>
      </c>
    </row>
    <row r="342" spans="1:18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9163079</v>
      </c>
      <c r="F342" s="22">
        <v>135048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9298127</v>
      </c>
    </row>
    <row r="343" spans="1:18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432966</v>
      </c>
      <c r="F343" s="22">
        <v>16755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449721</v>
      </c>
    </row>
    <row r="344" spans="1:18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-57480</v>
      </c>
      <c r="F344" s="22">
        <v>326115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268635</v>
      </c>
    </row>
    <row r="345" spans="1:18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24051</v>
      </c>
      <c r="F345" s="22">
        <v>3867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27918</v>
      </c>
    </row>
    <row r="346" spans="1:18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0</v>
      </c>
      <c r="F346" s="22">
        <v>-101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-101</v>
      </c>
    </row>
    <row r="347" spans="1:18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3937857</v>
      </c>
      <c r="F347" s="22">
        <v>1777034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5714891</v>
      </c>
    </row>
    <row r="348" spans="1:18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3807216</v>
      </c>
      <c r="F348" s="22">
        <v>294499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4101715</v>
      </c>
    </row>
    <row r="349" spans="1:18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283344482</v>
      </c>
      <c r="F349" s="22">
        <v>8208423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0</v>
      </c>
      <c r="P349" s="22">
        <v>0</v>
      </c>
      <c r="Q349" s="22">
        <v>0</v>
      </c>
      <c r="R349" s="22">
        <v>291552905</v>
      </c>
    </row>
    <row r="350" spans="1:18" x14ac:dyDescent="0.25">
      <c r="A350" s="22" t="s">
        <v>122</v>
      </c>
      <c r="B350" s="22" t="s">
        <v>823</v>
      </c>
      <c r="C350" s="22" t="s">
        <v>824</v>
      </c>
      <c r="D350" s="22" t="s">
        <v>825</v>
      </c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</row>
    <row r="351" spans="1:18" x14ac:dyDescent="0.25">
      <c r="A351" s="22"/>
      <c r="B351" s="22"/>
      <c r="C351" s="22"/>
      <c r="D351" s="22" t="s">
        <v>826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B965A-043D-4A60-A92F-6331C0EC2468}">
  <dimension ref="A1:CD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82" width="15.7109375" customWidth="1"/>
  </cols>
  <sheetData>
    <row r="1" spans="1:82" ht="24" customHeight="1" x14ac:dyDescent="0.3">
      <c r="A1" s="4" t="str">
        <f>HYPERLINK("#'Index'!A1", "&lt;&lt; Index")</f>
        <v>&lt;&lt; Index</v>
      </c>
      <c r="B1" s="20" t="s">
        <v>869</v>
      </c>
      <c r="D1" s="20" t="s">
        <v>870</v>
      </c>
    </row>
    <row r="2" spans="1:8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871</v>
      </c>
      <c r="F2" s="21" t="s">
        <v>872</v>
      </c>
      <c r="G2" s="21" t="s">
        <v>873</v>
      </c>
      <c r="H2" s="21" t="s">
        <v>874</v>
      </c>
      <c r="I2" s="21" t="s">
        <v>875</v>
      </c>
      <c r="J2" s="21" t="s">
        <v>876</v>
      </c>
      <c r="K2" s="21" t="s">
        <v>877</v>
      </c>
      <c r="L2" s="21" t="s">
        <v>878</v>
      </c>
      <c r="M2" s="21" t="s">
        <v>879</v>
      </c>
      <c r="N2" s="21" t="s">
        <v>880</v>
      </c>
      <c r="O2" s="21" t="s">
        <v>881</v>
      </c>
      <c r="P2" s="21" t="s">
        <v>882</v>
      </c>
      <c r="Q2" s="21" t="s">
        <v>883</v>
      </c>
      <c r="R2" s="21" t="s">
        <v>884</v>
      </c>
      <c r="S2" s="21" t="s">
        <v>885</v>
      </c>
      <c r="T2" s="21" t="s">
        <v>886</v>
      </c>
      <c r="U2" s="21" t="s">
        <v>887</v>
      </c>
      <c r="V2" s="21" t="s">
        <v>888</v>
      </c>
      <c r="W2" s="21" t="s">
        <v>889</v>
      </c>
      <c r="X2" s="21" t="s">
        <v>890</v>
      </c>
      <c r="Y2" s="21" t="s">
        <v>891</v>
      </c>
      <c r="Z2" s="21" t="s">
        <v>892</v>
      </c>
      <c r="AA2" s="21" t="s">
        <v>893</v>
      </c>
      <c r="AB2" s="21" t="s">
        <v>894</v>
      </c>
      <c r="AC2" s="21" t="s">
        <v>895</v>
      </c>
      <c r="AD2" s="21" t="s">
        <v>896</v>
      </c>
      <c r="AE2" s="21" t="s">
        <v>897</v>
      </c>
      <c r="AF2" s="21" t="s">
        <v>898</v>
      </c>
      <c r="AG2" s="21" t="s">
        <v>899</v>
      </c>
      <c r="AH2" s="21" t="s">
        <v>900</v>
      </c>
      <c r="AI2" s="21" t="s">
        <v>901</v>
      </c>
      <c r="AJ2" s="21" t="s">
        <v>902</v>
      </c>
      <c r="AK2" s="21" t="s">
        <v>903</v>
      </c>
      <c r="AL2" s="21" t="s">
        <v>904</v>
      </c>
      <c r="AM2" s="21" t="s">
        <v>905</v>
      </c>
      <c r="AN2" s="21" t="s">
        <v>906</v>
      </c>
      <c r="AO2" s="21" t="s">
        <v>907</v>
      </c>
      <c r="AP2" s="21" t="s">
        <v>65</v>
      </c>
      <c r="AQ2" s="21" t="s">
        <v>908</v>
      </c>
      <c r="AR2" s="21" t="s">
        <v>872</v>
      </c>
      <c r="AS2" s="21" t="s">
        <v>873</v>
      </c>
      <c r="AT2" s="21" t="s">
        <v>874</v>
      </c>
      <c r="AU2" s="21" t="s">
        <v>875</v>
      </c>
      <c r="AV2" s="21" t="s">
        <v>876</v>
      </c>
      <c r="AW2" s="21" t="s">
        <v>877</v>
      </c>
      <c r="AX2" s="21" t="s">
        <v>878</v>
      </c>
      <c r="AY2" s="21" t="s">
        <v>879</v>
      </c>
      <c r="AZ2" s="21" t="s">
        <v>880</v>
      </c>
      <c r="BA2" s="21" t="s">
        <v>881</v>
      </c>
      <c r="BB2" s="21" t="s">
        <v>882</v>
      </c>
      <c r="BC2" s="21" t="s">
        <v>883</v>
      </c>
      <c r="BD2" s="21" t="s">
        <v>884</v>
      </c>
      <c r="BE2" s="21" t="s">
        <v>885</v>
      </c>
      <c r="BF2" s="21" t="s">
        <v>886</v>
      </c>
      <c r="BG2" s="21" t="s">
        <v>887</v>
      </c>
      <c r="BH2" s="21" t="s">
        <v>888</v>
      </c>
      <c r="BI2" s="21" t="s">
        <v>889</v>
      </c>
      <c r="BJ2" s="21" t="s">
        <v>890</v>
      </c>
      <c r="BK2" s="21" t="s">
        <v>891</v>
      </c>
      <c r="BL2" s="21" t="s">
        <v>892</v>
      </c>
      <c r="BM2" s="21" t="s">
        <v>893</v>
      </c>
      <c r="BN2" s="21" t="s">
        <v>894</v>
      </c>
      <c r="BO2" s="21" t="s">
        <v>895</v>
      </c>
      <c r="BP2" s="21" t="s">
        <v>896</v>
      </c>
      <c r="BQ2" s="21" t="s">
        <v>897</v>
      </c>
      <c r="BR2" s="21" t="s">
        <v>898</v>
      </c>
      <c r="BS2" s="21" t="s">
        <v>899</v>
      </c>
      <c r="BT2" s="21" t="s">
        <v>900</v>
      </c>
      <c r="BU2" s="21" t="s">
        <v>901</v>
      </c>
      <c r="BV2" s="21" t="s">
        <v>902</v>
      </c>
      <c r="BW2" s="21" t="s">
        <v>903</v>
      </c>
      <c r="BX2" s="21" t="s">
        <v>904</v>
      </c>
      <c r="BY2" s="21" t="s">
        <v>905</v>
      </c>
      <c r="BZ2" s="21" t="s">
        <v>906</v>
      </c>
      <c r="CA2" s="21" t="s">
        <v>907</v>
      </c>
      <c r="CB2" s="21" t="s">
        <v>65</v>
      </c>
      <c r="CC2" s="21" t="s">
        <v>909</v>
      </c>
      <c r="CD2" s="21" t="s">
        <v>910</v>
      </c>
    </row>
    <row r="3" spans="1:82" x14ac:dyDescent="0.25">
      <c r="A3" s="21"/>
      <c r="B3" s="21"/>
      <c r="C3" s="21"/>
      <c r="D3" s="21" t="s">
        <v>88</v>
      </c>
      <c r="E3" s="21" t="s">
        <v>911</v>
      </c>
      <c r="F3" s="21" t="s">
        <v>912</v>
      </c>
      <c r="G3" s="21" t="s">
        <v>913</v>
      </c>
      <c r="H3" s="21" t="s">
        <v>914</v>
      </c>
      <c r="I3" s="21" t="s">
        <v>915</v>
      </c>
      <c r="J3" s="21" t="s">
        <v>916</v>
      </c>
      <c r="K3" s="21" t="s">
        <v>917</v>
      </c>
      <c r="L3" s="21" t="s">
        <v>918</v>
      </c>
      <c r="M3" s="21" t="s">
        <v>919</v>
      </c>
      <c r="N3" s="21" t="s">
        <v>920</v>
      </c>
      <c r="O3" s="21" t="s">
        <v>921</v>
      </c>
      <c r="P3" s="21" t="s">
        <v>922</v>
      </c>
      <c r="Q3" s="21" t="s">
        <v>923</v>
      </c>
      <c r="R3" s="21" t="s">
        <v>924</v>
      </c>
      <c r="S3" s="21" t="s">
        <v>925</v>
      </c>
      <c r="T3" s="21" t="s">
        <v>926</v>
      </c>
      <c r="U3" s="21" t="s">
        <v>927</v>
      </c>
      <c r="V3" s="21" t="s">
        <v>928</v>
      </c>
      <c r="W3" s="21" t="s">
        <v>929</v>
      </c>
      <c r="X3" s="21" t="s">
        <v>930</v>
      </c>
      <c r="Y3" s="21" t="s">
        <v>931</v>
      </c>
      <c r="Z3" s="21" t="s">
        <v>932</v>
      </c>
      <c r="AA3" s="21" t="s">
        <v>933</v>
      </c>
      <c r="AB3" s="21" t="s">
        <v>934</v>
      </c>
      <c r="AC3" s="21" t="s">
        <v>935</v>
      </c>
      <c r="AD3" s="21" t="s">
        <v>936</v>
      </c>
      <c r="AE3" s="21" t="s">
        <v>937</v>
      </c>
      <c r="AF3" s="21" t="s">
        <v>938</v>
      </c>
      <c r="AG3" s="21" t="s">
        <v>939</v>
      </c>
      <c r="AH3" s="21" t="s">
        <v>940</v>
      </c>
      <c r="AI3" s="21" t="s">
        <v>941</v>
      </c>
      <c r="AJ3" s="21" t="s">
        <v>942</v>
      </c>
      <c r="AK3" s="21" t="s">
        <v>943</v>
      </c>
      <c r="AL3" s="21" t="s">
        <v>944</v>
      </c>
      <c r="AM3" s="21" t="s">
        <v>945</v>
      </c>
      <c r="AN3" s="21" t="s">
        <v>946</v>
      </c>
      <c r="AO3" s="21" t="s">
        <v>947</v>
      </c>
      <c r="AP3" s="21" t="s">
        <v>948</v>
      </c>
      <c r="AQ3" s="21" t="s">
        <v>949</v>
      </c>
      <c r="AR3" s="21" t="s">
        <v>950</v>
      </c>
      <c r="AS3" s="21" t="s">
        <v>951</v>
      </c>
      <c r="AT3" s="21" t="s">
        <v>952</v>
      </c>
      <c r="AU3" s="21" t="s">
        <v>953</v>
      </c>
      <c r="AV3" s="21" t="s">
        <v>954</v>
      </c>
      <c r="AW3" s="21" t="s">
        <v>955</v>
      </c>
      <c r="AX3" s="21" t="s">
        <v>956</v>
      </c>
      <c r="AY3" s="21" t="s">
        <v>957</v>
      </c>
      <c r="AZ3" s="21" t="s">
        <v>958</v>
      </c>
      <c r="BA3" s="21" t="s">
        <v>959</v>
      </c>
      <c r="BB3" s="21" t="s">
        <v>960</v>
      </c>
      <c r="BC3" s="21" t="s">
        <v>961</v>
      </c>
      <c r="BD3" s="21" t="s">
        <v>962</v>
      </c>
      <c r="BE3" s="21" t="s">
        <v>963</v>
      </c>
      <c r="BF3" s="21" t="s">
        <v>964</v>
      </c>
      <c r="BG3" s="21" t="s">
        <v>965</v>
      </c>
      <c r="BH3" s="21" t="s">
        <v>966</v>
      </c>
      <c r="BI3" s="21" t="s">
        <v>967</v>
      </c>
      <c r="BJ3" s="21" t="s">
        <v>968</v>
      </c>
      <c r="BK3" s="21" t="s">
        <v>969</v>
      </c>
      <c r="BL3" s="21" t="s">
        <v>970</v>
      </c>
      <c r="BM3" s="21" t="s">
        <v>971</v>
      </c>
      <c r="BN3" s="21" t="s">
        <v>972</v>
      </c>
      <c r="BO3" s="21" t="s">
        <v>973</v>
      </c>
      <c r="BP3" s="21" t="s">
        <v>974</v>
      </c>
      <c r="BQ3" s="21" t="s">
        <v>975</v>
      </c>
      <c r="BR3" s="21" t="s">
        <v>976</v>
      </c>
      <c r="BS3" s="21" t="s">
        <v>977</v>
      </c>
      <c r="BT3" s="21" t="s">
        <v>978</v>
      </c>
      <c r="BU3" s="21" t="s">
        <v>979</v>
      </c>
      <c r="BV3" s="21" t="s">
        <v>980</v>
      </c>
      <c r="BW3" s="21" t="s">
        <v>981</v>
      </c>
      <c r="BX3" s="21" t="s">
        <v>982</v>
      </c>
      <c r="BY3" s="21" t="s">
        <v>983</v>
      </c>
      <c r="BZ3" s="21" t="s">
        <v>984</v>
      </c>
      <c r="CA3" s="21" t="s">
        <v>985</v>
      </c>
      <c r="CB3" s="21" t="s">
        <v>986</v>
      </c>
      <c r="CC3" s="21" t="s">
        <v>987</v>
      </c>
      <c r="CD3" s="21" t="s">
        <v>988</v>
      </c>
    </row>
    <row r="4" spans="1:8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44255379</v>
      </c>
      <c r="F4" s="22">
        <v>10715254</v>
      </c>
      <c r="G4" s="22">
        <v>0</v>
      </c>
      <c r="H4" s="22">
        <v>0</v>
      </c>
      <c r="I4" s="22">
        <v>2290688</v>
      </c>
      <c r="J4" s="22">
        <v>3251504</v>
      </c>
      <c r="K4" s="22">
        <v>2817</v>
      </c>
      <c r="L4" s="22">
        <v>0</v>
      </c>
      <c r="M4" s="22">
        <v>5415807</v>
      </c>
      <c r="N4" s="22">
        <v>0</v>
      </c>
      <c r="O4" s="22">
        <v>1820862</v>
      </c>
      <c r="P4" s="22">
        <v>22670043</v>
      </c>
      <c r="Q4" s="22">
        <v>0</v>
      </c>
      <c r="R4" s="22">
        <v>5367407</v>
      </c>
      <c r="S4" s="22">
        <v>3986940</v>
      </c>
      <c r="T4" s="22">
        <v>0</v>
      </c>
      <c r="U4" s="22">
        <v>21355824</v>
      </c>
      <c r="V4" s="22">
        <v>17199294</v>
      </c>
      <c r="W4" s="22">
        <v>6047419</v>
      </c>
      <c r="X4" s="22">
        <v>0</v>
      </c>
      <c r="Y4" s="22">
        <v>690327</v>
      </c>
      <c r="Z4" s="22">
        <v>0</v>
      </c>
      <c r="AA4" s="22">
        <v>72488</v>
      </c>
      <c r="AB4" s="22">
        <v>0</v>
      </c>
      <c r="AC4" s="22">
        <v>950628</v>
      </c>
      <c r="AD4" s="22">
        <v>12950</v>
      </c>
      <c r="AE4" s="22">
        <v>0</v>
      </c>
      <c r="AF4" s="22">
        <v>758189</v>
      </c>
      <c r="AG4" s="22">
        <v>2332630</v>
      </c>
      <c r="AH4" s="22">
        <v>0</v>
      </c>
      <c r="AI4" s="22">
        <v>0</v>
      </c>
      <c r="AJ4" s="22">
        <v>18604278</v>
      </c>
      <c r="AK4" s="22">
        <v>991787</v>
      </c>
      <c r="AL4" s="22">
        <v>0</v>
      </c>
      <c r="AM4" s="22">
        <v>0</v>
      </c>
      <c r="AN4" s="22">
        <v>0</v>
      </c>
      <c r="AO4" s="22">
        <v>0</v>
      </c>
      <c r="AP4" s="22">
        <v>0</v>
      </c>
      <c r="AQ4" s="22">
        <v>168792515</v>
      </c>
      <c r="AR4" s="22">
        <v>423851</v>
      </c>
      <c r="AS4" s="22">
        <v>15145693</v>
      </c>
      <c r="AT4" s="22">
        <v>0</v>
      </c>
      <c r="AU4" s="22">
        <v>8340816</v>
      </c>
      <c r="AV4" s="22">
        <v>10983691</v>
      </c>
      <c r="AW4" s="22">
        <v>92923</v>
      </c>
      <c r="AX4" s="22">
        <v>0</v>
      </c>
      <c r="AY4" s="22">
        <v>4099636</v>
      </c>
      <c r="AZ4" s="22">
        <v>0</v>
      </c>
      <c r="BA4" s="22">
        <v>5813872</v>
      </c>
      <c r="BB4" s="22">
        <v>13700363</v>
      </c>
      <c r="BC4" s="22">
        <v>0</v>
      </c>
      <c r="BD4" s="22">
        <v>2556915</v>
      </c>
      <c r="BE4" s="22">
        <v>1807698</v>
      </c>
      <c r="BF4" s="22">
        <v>0</v>
      </c>
      <c r="BG4" s="22">
        <v>11359735</v>
      </c>
      <c r="BH4" s="22">
        <v>9655334</v>
      </c>
      <c r="BI4" s="22">
        <v>4738621</v>
      </c>
      <c r="BJ4" s="22">
        <v>0</v>
      </c>
      <c r="BK4" s="22">
        <v>1086619</v>
      </c>
      <c r="BL4" s="22">
        <v>0</v>
      </c>
      <c r="BM4" s="22">
        <v>52396</v>
      </c>
      <c r="BN4" s="22">
        <v>0</v>
      </c>
      <c r="BO4" s="22">
        <v>1469694</v>
      </c>
      <c r="BP4" s="22">
        <v>719862</v>
      </c>
      <c r="BQ4" s="22">
        <v>0</v>
      </c>
      <c r="BR4" s="22">
        <v>674499</v>
      </c>
      <c r="BS4" s="22">
        <v>607399</v>
      </c>
      <c r="BT4" s="22">
        <v>0</v>
      </c>
      <c r="BU4" s="22">
        <v>0</v>
      </c>
      <c r="BV4" s="22">
        <v>16480559</v>
      </c>
      <c r="BW4" s="22">
        <v>3249890</v>
      </c>
      <c r="BX4" s="22">
        <v>0</v>
      </c>
      <c r="BY4" s="22">
        <v>0</v>
      </c>
      <c r="BZ4" s="22">
        <v>0</v>
      </c>
      <c r="CA4" s="22">
        <v>0</v>
      </c>
      <c r="CB4" s="22">
        <v>0</v>
      </c>
      <c r="CC4" s="22">
        <v>113060066</v>
      </c>
      <c r="CD4" s="22">
        <v>55732449</v>
      </c>
    </row>
    <row r="5" spans="1:8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14391841</v>
      </c>
      <c r="F5" s="22">
        <v>190</v>
      </c>
      <c r="G5" s="22">
        <v>99536</v>
      </c>
      <c r="H5" s="22">
        <v>0</v>
      </c>
      <c r="I5" s="22">
        <v>948746</v>
      </c>
      <c r="J5" s="22">
        <v>331103</v>
      </c>
      <c r="K5" s="22">
        <v>0</v>
      </c>
      <c r="L5" s="22">
        <v>0</v>
      </c>
      <c r="M5" s="22">
        <v>182785</v>
      </c>
      <c r="N5" s="22">
        <v>0</v>
      </c>
      <c r="O5" s="22">
        <v>1226564</v>
      </c>
      <c r="P5" s="22">
        <v>1037253</v>
      </c>
      <c r="Q5" s="22">
        <v>89361</v>
      </c>
      <c r="R5" s="22">
        <v>0</v>
      </c>
      <c r="S5" s="22">
        <v>0</v>
      </c>
      <c r="T5" s="22">
        <v>0</v>
      </c>
      <c r="U5" s="22">
        <v>3250035</v>
      </c>
      <c r="V5" s="22">
        <v>2101024</v>
      </c>
      <c r="W5" s="22">
        <v>1373732</v>
      </c>
      <c r="X5" s="22">
        <v>0</v>
      </c>
      <c r="Y5" s="22">
        <v>599069</v>
      </c>
      <c r="Z5" s="22">
        <v>0</v>
      </c>
      <c r="AA5" s="22">
        <v>33200</v>
      </c>
      <c r="AB5" s="22">
        <v>0</v>
      </c>
      <c r="AC5" s="22">
        <v>34017</v>
      </c>
      <c r="AD5" s="22">
        <v>30790</v>
      </c>
      <c r="AE5" s="22">
        <v>509095</v>
      </c>
      <c r="AF5" s="22">
        <v>0</v>
      </c>
      <c r="AG5" s="22">
        <v>8248</v>
      </c>
      <c r="AH5" s="22">
        <v>0</v>
      </c>
      <c r="AI5" s="22">
        <v>0</v>
      </c>
      <c r="AJ5" s="22">
        <v>1402662</v>
      </c>
      <c r="AK5" s="22">
        <v>110931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27760182</v>
      </c>
      <c r="AR5" s="22">
        <v>393982</v>
      </c>
      <c r="AS5" s="22">
        <v>2941896</v>
      </c>
      <c r="AT5" s="22">
        <v>0</v>
      </c>
      <c r="AU5" s="22">
        <v>3062527</v>
      </c>
      <c r="AV5" s="22">
        <v>949345</v>
      </c>
      <c r="AW5" s="22">
        <v>0</v>
      </c>
      <c r="AX5" s="22">
        <v>0</v>
      </c>
      <c r="AY5" s="22">
        <v>553808</v>
      </c>
      <c r="AZ5" s="22">
        <v>0</v>
      </c>
      <c r="BA5" s="22">
        <v>333828</v>
      </c>
      <c r="BB5" s="22">
        <v>5788630</v>
      </c>
      <c r="BC5" s="22">
        <v>106460</v>
      </c>
      <c r="BD5" s="22">
        <v>0</v>
      </c>
      <c r="BE5" s="22">
        <v>0</v>
      </c>
      <c r="BF5" s="22">
        <v>0</v>
      </c>
      <c r="BG5" s="22">
        <v>3033109</v>
      </c>
      <c r="BH5" s="22">
        <v>1738387</v>
      </c>
      <c r="BI5" s="22">
        <v>1426075</v>
      </c>
      <c r="BJ5" s="22">
        <v>0</v>
      </c>
      <c r="BK5" s="22">
        <v>706136</v>
      </c>
      <c r="BL5" s="22">
        <v>0</v>
      </c>
      <c r="BM5" s="22">
        <v>80389</v>
      </c>
      <c r="BN5" s="22">
        <v>0</v>
      </c>
      <c r="BO5" s="22">
        <v>453101</v>
      </c>
      <c r="BP5" s="22">
        <v>97534</v>
      </c>
      <c r="BQ5" s="22">
        <v>879411</v>
      </c>
      <c r="BR5" s="22">
        <v>0</v>
      </c>
      <c r="BS5" s="22">
        <v>2276</v>
      </c>
      <c r="BT5" s="22">
        <v>11808</v>
      </c>
      <c r="BU5" s="22">
        <v>0</v>
      </c>
      <c r="BV5" s="22">
        <v>6410411</v>
      </c>
      <c r="BW5" s="22">
        <v>491239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29460352</v>
      </c>
      <c r="CD5" s="22">
        <v>-1700170</v>
      </c>
    </row>
    <row r="6" spans="1:8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21145000</v>
      </c>
      <c r="F6" s="22">
        <v>0</v>
      </c>
      <c r="G6" s="22">
        <v>2024914000</v>
      </c>
      <c r="H6" s="22">
        <v>0</v>
      </c>
      <c r="I6" s="22">
        <v>108635000</v>
      </c>
      <c r="J6" s="22">
        <v>60256000</v>
      </c>
      <c r="K6" s="22">
        <v>40404000</v>
      </c>
      <c r="L6" s="22">
        <v>0</v>
      </c>
      <c r="M6" s="22">
        <v>808000</v>
      </c>
      <c r="N6" s="22">
        <v>0</v>
      </c>
      <c r="O6" s="22">
        <v>2424000</v>
      </c>
      <c r="P6" s="22">
        <v>212297000</v>
      </c>
      <c r="Q6" s="22">
        <v>0</v>
      </c>
      <c r="R6" s="22">
        <v>351822000</v>
      </c>
      <c r="S6" s="22">
        <v>99205000</v>
      </c>
      <c r="T6" s="22">
        <v>366985000</v>
      </c>
      <c r="U6" s="22">
        <v>326864000</v>
      </c>
      <c r="V6" s="22">
        <v>303691000</v>
      </c>
      <c r="W6" s="22">
        <v>128910000</v>
      </c>
      <c r="X6" s="22">
        <v>1970000</v>
      </c>
      <c r="Y6" s="22">
        <v>28724000</v>
      </c>
      <c r="Z6" s="22">
        <v>0</v>
      </c>
      <c r="AA6" s="22">
        <v>6738000</v>
      </c>
      <c r="AB6" s="22">
        <v>223000</v>
      </c>
      <c r="AC6" s="22">
        <v>95036000</v>
      </c>
      <c r="AD6" s="22">
        <v>7614000</v>
      </c>
      <c r="AE6" s="22">
        <v>58406000</v>
      </c>
      <c r="AF6" s="22">
        <v>150903000</v>
      </c>
      <c r="AG6" s="22">
        <v>13134000</v>
      </c>
      <c r="AH6" s="22">
        <v>0</v>
      </c>
      <c r="AI6" s="22">
        <v>0</v>
      </c>
      <c r="AJ6" s="22">
        <v>172987000</v>
      </c>
      <c r="AK6" s="22">
        <v>53933000</v>
      </c>
      <c r="AL6" s="22">
        <v>19263000</v>
      </c>
      <c r="AM6" s="22">
        <v>18986000</v>
      </c>
      <c r="AN6" s="22">
        <v>0</v>
      </c>
      <c r="AO6" s="22">
        <v>0</v>
      </c>
      <c r="AP6" s="22">
        <v>0</v>
      </c>
      <c r="AQ6" s="22">
        <v>4676277000</v>
      </c>
      <c r="AR6" s="22">
        <v>9401000</v>
      </c>
      <c r="AS6" s="22">
        <v>361292000</v>
      </c>
      <c r="AT6" s="22">
        <v>0</v>
      </c>
      <c r="AU6" s="22">
        <v>473578000</v>
      </c>
      <c r="AV6" s="22">
        <v>284290000</v>
      </c>
      <c r="AW6" s="22">
        <v>51132000</v>
      </c>
      <c r="AX6" s="22">
        <v>0</v>
      </c>
      <c r="AY6" s="22">
        <v>8509000</v>
      </c>
      <c r="AZ6" s="22">
        <v>0</v>
      </c>
      <c r="BA6" s="22">
        <v>30897000</v>
      </c>
      <c r="BB6" s="22">
        <v>370069000</v>
      </c>
      <c r="BC6" s="22">
        <v>0</v>
      </c>
      <c r="BD6" s="22">
        <v>503016000</v>
      </c>
      <c r="BE6" s="22">
        <v>51874000</v>
      </c>
      <c r="BF6" s="22">
        <v>67309000</v>
      </c>
      <c r="BG6" s="22">
        <v>196573000</v>
      </c>
      <c r="BH6" s="22">
        <v>211534000</v>
      </c>
      <c r="BI6" s="22">
        <v>128013000</v>
      </c>
      <c r="BJ6" s="22">
        <v>17581000</v>
      </c>
      <c r="BK6" s="22">
        <v>67057000</v>
      </c>
      <c r="BL6" s="22">
        <v>0</v>
      </c>
      <c r="BM6" s="22">
        <v>5812000</v>
      </c>
      <c r="BN6" s="22">
        <v>285000</v>
      </c>
      <c r="BO6" s="22">
        <v>114077000</v>
      </c>
      <c r="BP6" s="22">
        <v>7173000</v>
      </c>
      <c r="BQ6" s="22">
        <v>112176000</v>
      </c>
      <c r="BR6" s="22">
        <v>142586000</v>
      </c>
      <c r="BS6" s="22">
        <v>0</v>
      </c>
      <c r="BT6" s="22">
        <v>0</v>
      </c>
      <c r="BU6" s="22">
        <v>0</v>
      </c>
      <c r="BV6" s="22">
        <v>248029000</v>
      </c>
      <c r="BW6" s="22">
        <v>99581000</v>
      </c>
      <c r="BX6" s="22">
        <v>19533000</v>
      </c>
      <c r="BY6" s="22">
        <v>4747000</v>
      </c>
      <c r="BZ6" s="22">
        <v>0</v>
      </c>
      <c r="CA6" s="22">
        <v>0</v>
      </c>
      <c r="CB6" s="22">
        <v>0</v>
      </c>
      <c r="CC6" s="22">
        <v>3586124000</v>
      </c>
      <c r="CD6" s="22">
        <v>1090153000</v>
      </c>
    </row>
    <row r="7" spans="1:8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23748294</v>
      </c>
      <c r="F7" s="22">
        <v>1200</v>
      </c>
      <c r="G7" s="22">
        <v>4416909</v>
      </c>
      <c r="H7" s="22">
        <v>0</v>
      </c>
      <c r="I7" s="22">
        <v>2470405</v>
      </c>
      <c r="J7" s="22">
        <v>351673</v>
      </c>
      <c r="K7" s="22">
        <v>0</v>
      </c>
      <c r="L7" s="22">
        <v>0</v>
      </c>
      <c r="M7" s="22">
        <v>212935</v>
      </c>
      <c r="N7" s="22">
        <v>547316</v>
      </c>
      <c r="O7" s="22">
        <v>10901</v>
      </c>
      <c r="P7" s="22">
        <v>960935</v>
      </c>
      <c r="Q7" s="22">
        <v>139187</v>
      </c>
      <c r="R7" s="22">
        <v>0</v>
      </c>
      <c r="S7" s="22">
        <v>0</v>
      </c>
      <c r="T7" s="22">
        <v>0</v>
      </c>
      <c r="U7" s="22">
        <v>10595694</v>
      </c>
      <c r="V7" s="22">
        <v>8505200</v>
      </c>
      <c r="W7" s="22">
        <v>3204269</v>
      </c>
      <c r="X7" s="22">
        <v>0</v>
      </c>
      <c r="Y7" s="22">
        <v>109551</v>
      </c>
      <c r="Z7" s="22">
        <v>0</v>
      </c>
      <c r="AA7" s="22">
        <v>0</v>
      </c>
      <c r="AB7" s="22">
        <v>0</v>
      </c>
      <c r="AC7" s="22">
        <v>472805</v>
      </c>
      <c r="AD7" s="22">
        <v>0</v>
      </c>
      <c r="AE7" s="22">
        <v>941721</v>
      </c>
      <c r="AF7" s="22">
        <v>176012</v>
      </c>
      <c r="AG7" s="22">
        <v>94532</v>
      </c>
      <c r="AH7" s="22">
        <v>0</v>
      </c>
      <c r="AI7" s="22">
        <v>0</v>
      </c>
      <c r="AJ7" s="22">
        <v>2995770</v>
      </c>
      <c r="AK7" s="22">
        <v>86341</v>
      </c>
      <c r="AL7" s="22">
        <v>0</v>
      </c>
      <c r="AM7" s="22">
        <v>0</v>
      </c>
      <c r="AN7" s="22">
        <v>0</v>
      </c>
      <c r="AO7" s="22">
        <v>0</v>
      </c>
      <c r="AP7" s="22">
        <v>0</v>
      </c>
      <c r="AQ7" s="22">
        <v>60041650</v>
      </c>
      <c r="AR7" s="22">
        <v>370895</v>
      </c>
      <c r="AS7" s="22">
        <v>24725045</v>
      </c>
      <c r="AT7" s="22">
        <v>0</v>
      </c>
      <c r="AU7" s="22">
        <v>6547307</v>
      </c>
      <c r="AV7" s="22">
        <v>1618760</v>
      </c>
      <c r="AW7" s="22">
        <v>7189</v>
      </c>
      <c r="AX7" s="22">
        <v>0</v>
      </c>
      <c r="AY7" s="22">
        <v>143805</v>
      </c>
      <c r="AZ7" s="22">
        <v>561410</v>
      </c>
      <c r="BA7" s="22">
        <v>2981519</v>
      </c>
      <c r="BB7" s="22">
        <v>5379815</v>
      </c>
      <c r="BC7" s="22">
        <v>259747</v>
      </c>
      <c r="BD7" s="22">
        <v>60800</v>
      </c>
      <c r="BE7" s="22">
        <v>633466</v>
      </c>
      <c r="BF7" s="22">
        <v>0</v>
      </c>
      <c r="BG7" s="22">
        <v>4746831</v>
      </c>
      <c r="BH7" s="22">
        <v>1608871</v>
      </c>
      <c r="BI7" s="22">
        <v>2633941</v>
      </c>
      <c r="BJ7" s="22">
        <v>0</v>
      </c>
      <c r="BK7" s="22">
        <v>456005</v>
      </c>
      <c r="BL7" s="22">
        <v>0</v>
      </c>
      <c r="BM7" s="22">
        <v>140853</v>
      </c>
      <c r="BN7" s="22">
        <v>0</v>
      </c>
      <c r="BO7" s="22">
        <v>1026894</v>
      </c>
      <c r="BP7" s="22">
        <v>364157</v>
      </c>
      <c r="BQ7" s="22">
        <v>415856</v>
      </c>
      <c r="BR7" s="22">
        <v>0</v>
      </c>
      <c r="BS7" s="22">
        <v>61424</v>
      </c>
      <c r="BT7" s="22">
        <v>0</v>
      </c>
      <c r="BU7" s="22">
        <v>0</v>
      </c>
      <c r="BV7" s="22">
        <v>8483509</v>
      </c>
      <c r="BW7" s="22">
        <v>1309065</v>
      </c>
      <c r="BX7" s="22">
        <v>0</v>
      </c>
      <c r="BY7" s="22">
        <v>0</v>
      </c>
      <c r="BZ7" s="22">
        <v>0</v>
      </c>
      <c r="CA7" s="22">
        <v>0</v>
      </c>
      <c r="CB7" s="22">
        <v>0</v>
      </c>
      <c r="CC7" s="22">
        <v>64537164</v>
      </c>
      <c r="CD7" s="22">
        <v>-4495514</v>
      </c>
    </row>
    <row r="8" spans="1:8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18473965</v>
      </c>
      <c r="F8" s="22">
        <v>0</v>
      </c>
      <c r="G8" s="22">
        <v>3392095</v>
      </c>
      <c r="H8" s="22">
        <v>0</v>
      </c>
      <c r="I8" s="22">
        <v>996926</v>
      </c>
      <c r="J8" s="22">
        <v>653108</v>
      </c>
      <c r="K8" s="22">
        <v>0</v>
      </c>
      <c r="L8" s="22">
        <v>0</v>
      </c>
      <c r="M8" s="22">
        <v>354826</v>
      </c>
      <c r="N8" s="22">
        <v>0</v>
      </c>
      <c r="O8" s="22">
        <v>0</v>
      </c>
      <c r="P8" s="22">
        <v>2723852</v>
      </c>
      <c r="Q8" s="22">
        <v>0</v>
      </c>
      <c r="R8" s="22">
        <v>0</v>
      </c>
      <c r="S8" s="22">
        <v>2876651</v>
      </c>
      <c r="T8" s="22">
        <v>0</v>
      </c>
      <c r="U8" s="22">
        <v>2982697</v>
      </c>
      <c r="V8" s="22">
        <v>1026253</v>
      </c>
      <c r="W8" s="22">
        <v>0</v>
      </c>
      <c r="X8" s="22">
        <v>0</v>
      </c>
      <c r="Y8" s="22">
        <v>757753</v>
      </c>
      <c r="Z8" s="22">
        <v>0</v>
      </c>
      <c r="AA8" s="22">
        <v>0</v>
      </c>
      <c r="AB8" s="22">
        <v>0</v>
      </c>
      <c r="AC8" s="22">
        <v>2264891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0</v>
      </c>
      <c r="AJ8" s="22">
        <v>1503463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0</v>
      </c>
      <c r="AQ8" s="22">
        <v>38006480</v>
      </c>
      <c r="AR8" s="22">
        <v>341603</v>
      </c>
      <c r="AS8" s="22">
        <v>3476403</v>
      </c>
      <c r="AT8" s="22">
        <v>0</v>
      </c>
      <c r="AU8" s="22">
        <v>2688174</v>
      </c>
      <c r="AV8" s="22">
        <v>2708182</v>
      </c>
      <c r="AW8" s="22">
        <v>0</v>
      </c>
      <c r="AX8" s="22">
        <v>0</v>
      </c>
      <c r="AY8" s="22">
        <v>574869</v>
      </c>
      <c r="AZ8" s="22">
        <v>570294</v>
      </c>
      <c r="BA8" s="22">
        <v>0</v>
      </c>
      <c r="BB8" s="22">
        <v>8010155</v>
      </c>
      <c r="BC8" s="22">
        <v>0</v>
      </c>
      <c r="BD8" s="22">
        <v>0</v>
      </c>
      <c r="BE8" s="22">
        <v>0</v>
      </c>
      <c r="BF8" s="22">
        <v>0</v>
      </c>
      <c r="BG8" s="22">
        <v>0</v>
      </c>
      <c r="BH8" s="22">
        <v>0</v>
      </c>
      <c r="BI8" s="22">
        <v>0</v>
      </c>
      <c r="BJ8" s="22">
        <v>0</v>
      </c>
      <c r="BK8" s="22">
        <v>1456183</v>
      </c>
      <c r="BL8" s="22">
        <v>0</v>
      </c>
      <c r="BM8" s="22">
        <v>0</v>
      </c>
      <c r="BN8" s="22">
        <v>0</v>
      </c>
      <c r="BO8" s="22">
        <v>2216032</v>
      </c>
      <c r="BP8" s="22">
        <v>0</v>
      </c>
      <c r="BQ8" s="22">
        <v>375698</v>
      </c>
      <c r="BR8" s="22">
        <v>0</v>
      </c>
      <c r="BS8" s="22">
        <v>0</v>
      </c>
      <c r="BT8" s="22">
        <v>0</v>
      </c>
      <c r="BU8" s="22">
        <v>198469</v>
      </c>
      <c r="BV8" s="22">
        <v>2921271</v>
      </c>
      <c r="BW8" s="22">
        <v>440880</v>
      </c>
      <c r="BX8" s="22">
        <v>0</v>
      </c>
      <c r="BY8" s="22">
        <v>178006</v>
      </c>
      <c r="BZ8" s="22">
        <v>0</v>
      </c>
      <c r="CA8" s="22">
        <v>0</v>
      </c>
      <c r="CB8" s="22">
        <v>5631909</v>
      </c>
      <c r="CC8" s="22">
        <v>31788128</v>
      </c>
      <c r="CD8" s="22">
        <v>6218352</v>
      </c>
    </row>
    <row r="9" spans="1:8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46968962</v>
      </c>
      <c r="F9" s="22">
        <v>0</v>
      </c>
      <c r="G9" s="22">
        <v>146472</v>
      </c>
      <c r="H9" s="22">
        <v>0</v>
      </c>
      <c r="I9" s="22">
        <v>691336</v>
      </c>
      <c r="J9" s="22">
        <v>1874611</v>
      </c>
      <c r="K9" s="22">
        <v>0</v>
      </c>
      <c r="L9" s="22">
        <v>0</v>
      </c>
      <c r="M9" s="22">
        <v>98810</v>
      </c>
      <c r="N9" s="22">
        <v>0</v>
      </c>
      <c r="O9" s="22">
        <v>0</v>
      </c>
      <c r="P9" s="22">
        <v>13797698</v>
      </c>
      <c r="Q9" s="22">
        <v>122204</v>
      </c>
      <c r="R9" s="22">
        <v>19080</v>
      </c>
      <c r="S9" s="22">
        <v>2827</v>
      </c>
      <c r="T9" s="22">
        <v>0</v>
      </c>
      <c r="U9" s="22">
        <v>3128955</v>
      </c>
      <c r="V9" s="22">
        <v>2365646</v>
      </c>
      <c r="W9" s="22">
        <v>2938942</v>
      </c>
      <c r="X9" s="22">
        <v>0</v>
      </c>
      <c r="Y9" s="22">
        <v>747670</v>
      </c>
      <c r="Z9" s="22">
        <v>53321</v>
      </c>
      <c r="AA9" s="22">
        <v>2700</v>
      </c>
      <c r="AB9" s="22">
        <v>0</v>
      </c>
      <c r="AC9" s="22">
        <v>621000</v>
      </c>
      <c r="AD9" s="22">
        <v>57639</v>
      </c>
      <c r="AE9" s="22">
        <v>0</v>
      </c>
      <c r="AF9" s="22">
        <v>0</v>
      </c>
      <c r="AG9" s="22">
        <v>55286</v>
      </c>
      <c r="AH9" s="22">
        <v>0</v>
      </c>
      <c r="AI9" s="22">
        <v>0</v>
      </c>
      <c r="AJ9" s="22">
        <v>3179867</v>
      </c>
      <c r="AK9" s="22">
        <v>0</v>
      </c>
      <c r="AL9" s="22">
        <v>0</v>
      </c>
      <c r="AM9" s="22">
        <v>33228</v>
      </c>
      <c r="AN9" s="22">
        <v>0</v>
      </c>
      <c r="AO9" s="22">
        <v>0</v>
      </c>
      <c r="AP9" s="22">
        <v>0</v>
      </c>
      <c r="AQ9" s="22">
        <v>76906254</v>
      </c>
      <c r="AR9" s="22">
        <v>411959</v>
      </c>
      <c r="AS9" s="22">
        <v>4428549</v>
      </c>
      <c r="AT9" s="22">
        <v>0</v>
      </c>
      <c r="AU9" s="22">
        <v>1999967</v>
      </c>
      <c r="AV9" s="22">
        <v>1042966</v>
      </c>
      <c r="AW9" s="22">
        <v>6740</v>
      </c>
      <c r="AX9" s="22">
        <v>0</v>
      </c>
      <c r="AY9" s="22">
        <v>812482</v>
      </c>
      <c r="AZ9" s="22">
        <v>0</v>
      </c>
      <c r="BA9" s="22">
        <v>0</v>
      </c>
      <c r="BB9" s="22">
        <v>8389824</v>
      </c>
      <c r="BC9" s="22">
        <v>217703</v>
      </c>
      <c r="BD9" s="22">
        <v>418387</v>
      </c>
      <c r="BE9" s="22">
        <v>490269</v>
      </c>
      <c r="BF9" s="22">
        <v>0</v>
      </c>
      <c r="BG9" s="22">
        <v>4226012</v>
      </c>
      <c r="BH9" s="22">
        <v>2448278</v>
      </c>
      <c r="BI9" s="22">
        <v>2919457</v>
      </c>
      <c r="BJ9" s="22">
        <v>0</v>
      </c>
      <c r="BK9" s="22">
        <v>1025929</v>
      </c>
      <c r="BL9" s="22">
        <v>39770</v>
      </c>
      <c r="BM9" s="22">
        <v>24791</v>
      </c>
      <c r="BN9" s="22">
        <v>97014</v>
      </c>
      <c r="BO9" s="22">
        <v>3378562</v>
      </c>
      <c r="BP9" s="22">
        <v>52322</v>
      </c>
      <c r="BQ9" s="22">
        <v>0</v>
      </c>
      <c r="BR9" s="22">
        <v>0</v>
      </c>
      <c r="BS9" s="22">
        <v>8778</v>
      </c>
      <c r="BT9" s="22">
        <v>360892</v>
      </c>
      <c r="BU9" s="22">
        <v>67934</v>
      </c>
      <c r="BV9" s="22">
        <v>6908132</v>
      </c>
      <c r="BW9" s="22">
        <v>631016</v>
      </c>
      <c r="BX9" s="22">
        <v>0</v>
      </c>
      <c r="BY9" s="22">
        <v>1058208</v>
      </c>
      <c r="BZ9" s="22">
        <v>0</v>
      </c>
      <c r="CA9" s="22">
        <v>0</v>
      </c>
      <c r="CB9" s="22">
        <v>1703120</v>
      </c>
      <c r="CC9" s="22">
        <v>43169061</v>
      </c>
      <c r="CD9" s="22">
        <v>33737193</v>
      </c>
    </row>
    <row r="10" spans="1:8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1975532000</v>
      </c>
      <c r="F10" s="22">
        <v>0</v>
      </c>
      <c r="G10" s="22">
        <v>25425000</v>
      </c>
      <c r="H10" s="22">
        <v>0</v>
      </c>
      <c r="I10" s="22">
        <v>66512000</v>
      </c>
      <c r="J10" s="22">
        <v>11915000</v>
      </c>
      <c r="K10" s="22">
        <v>0</v>
      </c>
      <c r="L10" s="22">
        <v>0</v>
      </c>
      <c r="M10" s="22">
        <v>52019000</v>
      </c>
      <c r="N10" s="22">
        <v>0</v>
      </c>
      <c r="O10" s="22">
        <v>12112000</v>
      </c>
      <c r="P10" s="22">
        <v>273488000</v>
      </c>
      <c r="Q10" s="22">
        <v>0</v>
      </c>
      <c r="R10" s="22">
        <v>172831000</v>
      </c>
      <c r="S10" s="22">
        <v>242077000</v>
      </c>
      <c r="T10" s="22">
        <v>2609000</v>
      </c>
      <c r="U10" s="22">
        <v>0</v>
      </c>
      <c r="V10" s="22">
        <v>152072000</v>
      </c>
      <c r="W10" s="22">
        <v>180939000</v>
      </c>
      <c r="X10" s="22">
        <v>0</v>
      </c>
      <c r="Y10" s="22">
        <v>27742000</v>
      </c>
      <c r="Z10" s="22">
        <v>0</v>
      </c>
      <c r="AA10" s="22">
        <v>2942000</v>
      </c>
      <c r="AB10" s="22">
        <v>0</v>
      </c>
      <c r="AC10" s="22">
        <v>97980000</v>
      </c>
      <c r="AD10" s="22">
        <v>0</v>
      </c>
      <c r="AE10" s="22">
        <v>91649000</v>
      </c>
      <c r="AF10" s="22">
        <v>10658000</v>
      </c>
      <c r="AG10" s="22">
        <v>564000</v>
      </c>
      <c r="AH10" s="22">
        <v>72000</v>
      </c>
      <c r="AI10" s="22">
        <v>0</v>
      </c>
      <c r="AJ10" s="22">
        <v>138338000</v>
      </c>
      <c r="AK10" s="22">
        <v>10302000</v>
      </c>
      <c r="AL10" s="22">
        <v>27176000</v>
      </c>
      <c r="AM10" s="22">
        <v>0</v>
      </c>
      <c r="AN10" s="22">
        <v>0</v>
      </c>
      <c r="AO10" s="22">
        <v>0</v>
      </c>
      <c r="AP10" s="22">
        <v>0</v>
      </c>
      <c r="AQ10" s="22">
        <v>3574954000</v>
      </c>
      <c r="AR10" s="22">
        <v>5294000</v>
      </c>
      <c r="AS10" s="22">
        <v>370608000</v>
      </c>
      <c r="AT10" s="22">
        <v>0</v>
      </c>
      <c r="AU10" s="22">
        <v>372646000</v>
      </c>
      <c r="AV10" s="22">
        <v>196262000</v>
      </c>
      <c r="AW10" s="22">
        <v>0</v>
      </c>
      <c r="AX10" s="22">
        <v>0</v>
      </c>
      <c r="AY10" s="22">
        <v>37823000</v>
      </c>
      <c r="AZ10" s="22">
        <v>0</v>
      </c>
      <c r="BA10" s="22">
        <v>55877000</v>
      </c>
      <c r="BB10" s="22">
        <v>409355000</v>
      </c>
      <c r="BC10" s="22">
        <v>0</v>
      </c>
      <c r="BD10" s="22">
        <v>381549000</v>
      </c>
      <c r="BE10" s="22">
        <v>47499000</v>
      </c>
      <c r="BF10" s="22">
        <v>28182000</v>
      </c>
      <c r="BG10" s="22">
        <v>0</v>
      </c>
      <c r="BH10" s="22">
        <v>91085000</v>
      </c>
      <c r="BI10" s="22">
        <v>171618000</v>
      </c>
      <c r="BJ10" s="22">
        <v>0</v>
      </c>
      <c r="BK10" s="22">
        <v>44204000</v>
      </c>
      <c r="BL10" s="22">
        <v>0</v>
      </c>
      <c r="BM10" s="22">
        <v>813000</v>
      </c>
      <c r="BN10" s="22">
        <v>0</v>
      </c>
      <c r="BO10" s="22">
        <v>111474000</v>
      </c>
      <c r="BP10" s="22">
        <v>0</v>
      </c>
      <c r="BQ10" s="22">
        <v>74022000</v>
      </c>
      <c r="BR10" s="22">
        <v>17956000</v>
      </c>
      <c r="BS10" s="22">
        <v>0</v>
      </c>
      <c r="BT10" s="22">
        <v>0</v>
      </c>
      <c r="BU10" s="22">
        <v>0</v>
      </c>
      <c r="BV10" s="22">
        <v>248079000</v>
      </c>
      <c r="BW10" s="22">
        <v>57462000</v>
      </c>
      <c r="BX10" s="22">
        <v>52194000</v>
      </c>
      <c r="BY10" s="22">
        <v>2681000</v>
      </c>
      <c r="BZ10" s="22">
        <v>0</v>
      </c>
      <c r="CA10" s="22">
        <v>0</v>
      </c>
      <c r="CB10" s="22">
        <v>0</v>
      </c>
      <c r="CC10" s="22">
        <v>2776683000</v>
      </c>
      <c r="CD10" s="22">
        <v>798271000</v>
      </c>
    </row>
    <row r="11" spans="1:8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40504577</v>
      </c>
      <c r="F11" s="22">
        <v>3296</v>
      </c>
      <c r="G11" s="22">
        <v>43950</v>
      </c>
      <c r="H11" s="22">
        <v>0</v>
      </c>
      <c r="I11" s="22">
        <v>3529838</v>
      </c>
      <c r="J11" s="22">
        <v>133453</v>
      </c>
      <c r="K11" s="22">
        <v>0</v>
      </c>
      <c r="L11" s="22">
        <v>0</v>
      </c>
      <c r="M11" s="22">
        <v>60317</v>
      </c>
      <c r="N11" s="22">
        <v>0</v>
      </c>
      <c r="O11" s="22">
        <v>9656</v>
      </c>
      <c r="P11" s="22">
        <v>45128545</v>
      </c>
      <c r="Q11" s="22">
        <v>0</v>
      </c>
      <c r="R11" s="22">
        <v>142935</v>
      </c>
      <c r="S11" s="22">
        <v>0</v>
      </c>
      <c r="T11" s="22">
        <v>0</v>
      </c>
      <c r="U11" s="22">
        <v>6638198</v>
      </c>
      <c r="V11" s="22">
        <v>5997755</v>
      </c>
      <c r="W11" s="22">
        <v>2775119</v>
      </c>
      <c r="X11" s="22">
        <v>0</v>
      </c>
      <c r="Y11" s="22">
        <v>664459</v>
      </c>
      <c r="Z11" s="22">
        <v>0</v>
      </c>
      <c r="AA11" s="22">
        <v>60224</v>
      </c>
      <c r="AB11" s="22">
        <v>0</v>
      </c>
      <c r="AC11" s="22">
        <v>2011224</v>
      </c>
      <c r="AD11" s="22">
        <v>0</v>
      </c>
      <c r="AE11" s="22">
        <v>626093</v>
      </c>
      <c r="AF11" s="22">
        <v>0</v>
      </c>
      <c r="AG11" s="22">
        <v>93808</v>
      </c>
      <c r="AH11" s="22">
        <v>0</v>
      </c>
      <c r="AI11" s="22">
        <v>0</v>
      </c>
      <c r="AJ11" s="22">
        <v>4145568</v>
      </c>
      <c r="AK11" s="22">
        <v>1016841</v>
      </c>
      <c r="AL11" s="22">
        <v>0</v>
      </c>
      <c r="AM11" s="22">
        <v>0</v>
      </c>
      <c r="AN11" s="22">
        <v>0</v>
      </c>
      <c r="AO11" s="22">
        <v>0</v>
      </c>
      <c r="AP11" s="22">
        <v>0</v>
      </c>
      <c r="AQ11" s="22">
        <v>113585856</v>
      </c>
      <c r="AR11" s="22">
        <v>1264197</v>
      </c>
      <c r="AS11" s="22">
        <v>8238995</v>
      </c>
      <c r="AT11" s="22">
        <v>467638</v>
      </c>
      <c r="AU11" s="22">
        <v>5616835</v>
      </c>
      <c r="AV11" s="22">
        <v>1879311</v>
      </c>
      <c r="AW11" s="22">
        <v>93855</v>
      </c>
      <c r="AX11" s="22">
        <v>0</v>
      </c>
      <c r="AY11" s="22">
        <v>1218935</v>
      </c>
      <c r="AZ11" s="22">
        <v>0</v>
      </c>
      <c r="BA11" s="22">
        <v>1417112</v>
      </c>
      <c r="BB11" s="22">
        <v>11806326</v>
      </c>
      <c r="BC11" s="22">
        <v>0</v>
      </c>
      <c r="BD11" s="22">
        <v>1325239</v>
      </c>
      <c r="BE11" s="22">
        <v>828902</v>
      </c>
      <c r="BF11" s="22">
        <v>142624</v>
      </c>
      <c r="BG11" s="22">
        <v>6030923</v>
      </c>
      <c r="BH11" s="22">
        <v>5426758</v>
      </c>
      <c r="BI11" s="22">
        <v>2726010</v>
      </c>
      <c r="BJ11" s="22">
        <v>0</v>
      </c>
      <c r="BK11" s="22">
        <v>1226424</v>
      </c>
      <c r="BL11" s="22">
        <v>0</v>
      </c>
      <c r="BM11" s="22">
        <v>68932</v>
      </c>
      <c r="BN11" s="22">
        <v>0</v>
      </c>
      <c r="BO11" s="22">
        <v>2953522</v>
      </c>
      <c r="BP11" s="22">
        <v>0</v>
      </c>
      <c r="BQ11" s="22">
        <v>0</v>
      </c>
      <c r="BR11" s="22">
        <v>0</v>
      </c>
      <c r="BS11" s="22">
        <v>87021</v>
      </c>
      <c r="BT11" s="22">
        <v>0</v>
      </c>
      <c r="BU11" s="22">
        <v>0</v>
      </c>
      <c r="BV11" s="22">
        <v>12713078</v>
      </c>
      <c r="BW11" s="22">
        <v>3924210</v>
      </c>
      <c r="BX11" s="22">
        <v>0</v>
      </c>
      <c r="BY11" s="22">
        <v>0</v>
      </c>
      <c r="BZ11" s="22">
        <v>0</v>
      </c>
      <c r="CA11" s="22">
        <v>0</v>
      </c>
      <c r="CB11" s="22">
        <v>0</v>
      </c>
      <c r="CC11" s="22">
        <v>69456847</v>
      </c>
      <c r="CD11" s="22">
        <v>44129009</v>
      </c>
    </row>
    <row r="12" spans="1:8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118384701</v>
      </c>
      <c r="F12" s="22">
        <v>127077</v>
      </c>
      <c r="G12" s="22">
        <v>6158847</v>
      </c>
      <c r="H12" s="22">
        <v>0</v>
      </c>
      <c r="I12" s="22">
        <v>2167354</v>
      </c>
      <c r="J12" s="22">
        <v>1641560</v>
      </c>
      <c r="K12" s="22">
        <v>223787</v>
      </c>
      <c r="L12" s="22">
        <v>0</v>
      </c>
      <c r="M12" s="22">
        <v>2704969</v>
      </c>
      <c r="N12" s="22">
        <v>0</v>
      </c>
      <c r="O12" s="22">
        <v>860472</v>
      </c>
      <c r="P12" s="22">
        <v>9378849</v>
      </c>
      <c r="Q12" s="22">
        <v>11671616</v>
      </c>
      <c r="R12" s="22">
        <v>1990957</v>
      </c>
      <c r="S12" s="22">
        <v>334</v>
      </c>
      <c r="T12" s="22">
        <v>0</v>
      </c>
      <c r="U12" s="22">
        <v>8807582</v>
      </c>
      <c r="V12" s="22">
        <v>0</v>
      </c>
      <c r="W12" s="22">
        <v>0</v>
      </c>
      <c r="X12" s="22">
        <v>0</v>
      </c>
      <c r="Y12" s="22">
        <v>2711273</v>
      </c>
      <c r="Z12" s="22">
        <v>0</v>
      </c>
      <c r="AA12" s="22">
        <v>114873</v>
      </c>
      <c r="AB12" s="22">
        <v>0</v>
      </c>
      <c r="AC12" s="22">
        <v>3588023</v>
      </c>
      <c r="AD12" s="22">
        <v>0</v>
      </c>
      <c r="AE12" s="22">
        <v>36656</v>
      </c>
      <c r="AF12" s="22">
        <v>4745737</v>
      </c>
      <c r="AG12" s="22">
        <v>0</v>
      </c>
      <c r="AH12" s="22">
        <v>0</v>
      </c>
      <c r="AI12" s="22">
        <v>225595</v>
      </c>
      <c r="AJ12" s="22">
        <v>14378195</v>
      </c>
      <c r="AK12" s="22">
        <v>2201535</v>
      </c>
      <c r="AL12" s="22">
        <v>0</v>
      </c>
      <c r="AM12" s="22">
        <v>0</v>
      </c>
      <c r="AN12" s="22">
        <v>0</v>
      </c>
      <c r="AO12" s="22">
        <v>0</v>
      </c>
      <c r="AP12" s="22">
        <v>3347597</v>
      </c>
      <c r="AQ12" s="22">
        <v>195467589</v>
      </c>
      <c r="AR12" s="22">
        <v>853373</v>
      </c>
      <c r="AS12" s="22">
        <v>16927842</v>
      </c>
      <c r="AT12" s="22">
        <v>0</v>
      </c>
      <c r="AU12" s="22">
        <v>18043142</v>
      </c>
      <c r="AV12" s="22">
        <v>15529429</v>
      </c>
      <c r="AW12" s="22">
        <v>997621</v>
      </c>
      <c r="AX12" s="22">
        <v>89891</v>
      </c>
      <c r="AY12" s="22">
        <v>3071734</v>
      </c>
      <c r="AZ12" s="22">
        <v>0</v>
      </c>
      <c r="BA12" s="22">
        <v>13058863</v>
      </c>
      <c r="BB12" s="22">
        <v>21582699</v>
      </c>
      <c r="BC12" s="22">
        <v>9547363</v>
      </c>
      <c r="BD12" s="22">
        <v>4192854</v>
      </c>
      <c r="BE12" s="22">
        <v>1718602</v>
      </c>
      <c r="BF12" s="22">
        <v>0</v>
      </c>
      <c r="BG12" s="22">
        <v>0</v>
      </c>
      <c r="BH12" s="22">
        <v>0</v>
      </c>
      <c r="BI12" s="22">
        <v>0</v>
      </c>
      <c r="BJ12" s="22">
        <v>0</v>
      </c>
      <c r="BK12" s="22">
        <v>4870729</v>
      </c>
      <c r="BL12" s="22">
        <v>0</v>
      </c>
      <c r="BM12" s="22">
        <v>504934</v>
      </c>
      <c r="BN12" s="22">
        <v>17852</v>
      </c>
      <c r="BO12" s="22">
        <v>3166997</v>
      </c>
      <c r="BP12" s="22">
        <v>0</v>
      </c>
      <c r="BQ12" s="22">
        <v>45364</v>
      </c>
      <c r="BR12" s="22">
        <v>4233700</v>
      </c>
      <c r="BS12" s="22">
        <v>0</v>
      </c>
      <c r="BT12" s="22">
        <v>0</v>
      </c>
      <c r="BU12" s="22">
        <v>1758032</v>
      </c>
      <c r="BV12" s="22">
        <v>34825470</v>
      </c>
      <c r="BW12" s="22">
        <v>6773050</v>
      </c>
      <c r="BX12" s="22">
        <v>0</v>
      </c>
      <c r="BY12" s="22">
        <v>0</v>
      </c>
      <c r="BZ12" s="22">
        <v>0</v>
      </c>
      <c r="CA12" s="22">
        <v>0</v>
      </c>
      <c r="CB12" s="22">
        <v>238041</v>
      </c>
      <c r="CC12" s="22">
        <v>162047582</v>
      </c>
      <c r="CD12" s="22">
        <v>33420007</v>
      </c>
    </row>
    <row r="13" spans="1:8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13697072</v>
      </c>
      <c r="F13" s="22">
        <v>0</v>
      </c>
      <c r="G13" s="22">
        <v>105360</v>
      </c>
      <c r="H13" s="22">
        <v>0</v>
      </c>
      <c r="I13" s="22">
        <v>4111425</v>
      </c>
      <c r="J13" s="22">
        <v>437603</v>
      </c>
      <c r="K13" s="22">
        <v>3203</v>
      </c>
      <c r="L13" s="22">
        <v>0</v>
      </c>
      <c r="M13" s="22">
        <v>198141</v>
      </c>
      <c r="N13" s="22">
        <v>0</v>
      </c>
      <c r="O13" s="22">
        <v>9411</v>
      </c>
      <c r="P13" s="22">
        <v>6380975</v>
      </c>
      <c r="Q13" s="22">
        <v>30561</v>
      </c>
      <c r="R13" s="22">
        <v>62563</v>
      </c>
      <c r="S13" s="22">
        <v>2334417</v>
      </c>
      <c r="T13" s="22">
        <v>17374</v>
      </c>
      <c r="U13" s="22">
        <v>5709612</v>
      </c>
      <c r="V13" s="22">
        <v>3078693</v>
      </c>
      <c r="W13" s="22">
        <v>2230841</v>
      </c>
      <c r="X13" s="22">
        <v>0</v>
      </c>
      <c r="Y13" s="22">
        <v>270564</v>
      </c>
      <c r="Z13" s="22">
        <v>0</v>
      </c>
      <c r="AA13" s="22">
        <v>267314</v>
      </c>
      <c r="AB13" s="22">
        <v>0</v>
      </c>
      <c r="AC13" s="22">
        <v>520198</v>
      </c>
      <c r="AD13" s="22">
        <v>66671</v>
      </c>
      <c r="AE13" s="22">
        <v>394858</v>
      </c>
      <c r="AF13" s="22">
        <v>0</v>
      </c>
      <c r="AG13" s="22">
        <v>279742</v>
      </c>
      <c r="AH13" s="22">
        <v>14116</v>
      </c>
      <c r="AI13" s="22">
        <v>6176</v>
      </c>
      <c r="AJ13" s="22">
        <v>3113657</v>
      </c>
      <c r="AK13" s="22">
        <v>37865</v>
      </c>
      <c r="AL13" s="22">
        <v>304740</v>
      </c>
      <c r="AM13" s="22">
        <v>16264</v>
      </c>
      <c r="AN13" s="22">
        <v>0</v>
      </c>
      <c r="AO13" s="22">
        <v>0</v>
      </c>
      <c r="AP13" s="22">
        <v>0</v>
      </c>
      <c r="AQ13" s="22">
        <v>43699416</v>
      </c>
      <c r="AR13" s="22">
        <v>263313</v>
      </c>
      <c r="AS13" s="22">
        <v>1967772</v>
      </c>
      <c r="AT13" s="22">
        <v>727000</v>
      </c>
      <c r="AU13" s="22">
        <v>3573045</v>
      </c>
      <c r="AV13" s="22">
        <v>734683</v>
      </c>
      <c r="AW13" s="22">
        <v>14675</v>
      </c>
      <c r="AX13" s="22">
        <v>0</v>
      </c>
      <c r="AY13" s="22">
        <v>263182</v>
      </c>
      <c r="AZ13" s="22">
        <v>0</v>
      </c>
      <c r="BA13" s="22">
        <v>3741328</v>
      </c>
      <c r="BB13" s="22">
        <v>2002218</v>
      </c>
      <c r="BC13" s="22">
        <v>76401</v>
      </c>
      <c r="BD13" s="22">
        <v>306922</v>
      </c>
      <c r="BE13" s="22">
        <v>316186</v>
      </c>
      <c r="BF13" s="22">
        <v>248041</v>
      </c>
      <c r="BG13" s="22">
        <v>4501829</v>
      </c>
      <c r="BH13" s="22">
        <v>1153467</v>
      </c>
      <c r="BI13" s="22">
        <v>1823277</v>
      </c>
      <c r="BJ13" s="22">
        <v>0</v>
      </c>
      <c r="BK13" s="22">
        <v>385806</v>
      </c>
      <c r="BL13" s="22">
        <v>3300</v>
      </c>
      <c r="BM13" s="22">
        <v>82208</v>
      </c>
      <c r="BN13" s="22">
        <v>0</v>
      </c>
      <c r="BO13" s="22">
        <v>831310</v>
      </c>
      <c r="BP13" s="22">
        <v>607745</v>
      </c>
      <c r="BQ13" s="22">
        <v>50860</v>
      </c>
      <c r="BR13" s="22">
        <v>0</v>
      </c>
      <c r="BS13" s="22">
        <v>394374</v>
      </c>
      <c r="BT13" s="22">
        <v>4226</v>
      </c>
      <c r="BU13" s="22">
        <v>217793</v>
      </c>
      <c r="BV13" s="22">
        <v>3391236</v>
      </c>
      <c r="BW13" s="22">
        <v>401476</v>
      </c>
      <c r="BX13" s="22">
        <v>827124</v>
      </c>
      <c r="BY13" s="22">
        <v>137356</v>
      </c>
      <c r="BZ13" s="22">
        <v>0</v>
      </c>
      <c r="CA13" s="22">
        <v>0</v>
      </c>
      <c r="CB13" s="22">
        <v>0</v>
      </c>
      <c r="CC13" s="22">
        <v>29048153</v>
      </c>
      <c r="CD13" s="22">
        <v>14651263</v>
      </c>
    </row>
    <row r="14" spans="1:8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47867646</v>
      </c>
      <c r="F14" s="22">
        <v>0</v>
      </c>
      <c r="G14" s="22">
        <v>17774494</v>
      </c>
      <c r="H14" s="22">
        <v>0</v>
      </c>
      <c r="I14" s="22">
        <v>700162</v>
      </c>
      <c r="J14" s="22">
        <v>516891</v>
      </c>
      <c r="K14" s="22">
        <v>0</v>
      </c>
      <c r="L14" s="22">
        <v>4028660</v>
      </c>
      <c r="M14" s="22">
        <v>1907581</v>
      </c>
      <c r="N14" s="22">
        <v>0</v>
      </c>
      <c r="O14" s="22">
        <v>31631</v>
      </c>
      <c r="P14" s="22">
        <v>15379554</v>
      </c>
      <c r="Q14" s="22">
        <v>0</v>
      </c>
      <c r="R14" s="22">
        <v>905846</v>
      </c>
      <c r="S14" s="22">
        <v>10980614</v>
      </c>
      <c r="T14" s="22">
        <v>0</v>
      </c>
      <c r="U14" s="22">
        <v>17476641</v>
      </c>
      <c r="V14" s="22">
        <v>14034695</v>
      </c>
      <c r="W14" s="22">
        <v>2475136</v>
      </c>
      <c r="X14" s="22">
        <v>0</v>
      </c>
      <c r="Y14" s="22">
        <v>649848</v>
      </c>
      <c r="Z14" s="22">
        <v>0</v>
      </c>
      <c r="AA14" s="22">
        <v>59925</v>
      </c>
      <c r="AB14" s="22">
        <v>0</v>
      </c>
      <c r="AC14" s="22">
        <v>9253654</v>
      </c>
      <c r="AD14" s="22">
        <v>0</v>
      </c>
      <c r="AE14" s="22">
        <v>0</v>
      </c>
      <c r="AF14" s="22">
        <v>0</v>
      </c>
      <c r="AG14" s="22">
        <v>46200</v>
      </c>
      <c r="AH14" s="22">
        <v>0</v>
      </c>
      <c r="AI14" s="22">
        <v>0</v>
      </c>
      <c r="AJ14" s="22">
        <v>5967726</v>
      </c>
      <c r="AK14" s="22">
        <v>1193925</v>
      </c>
      <c r="AL14" s="22">
        <v>0</v>
      </c>
      <c r="AM14" s="22">
        <v>0</v>
      </c>
      <c r="AN14" s="22">
        <v>0</v>
      </c>
      <c r="AO14" s="22">
        <v>0</v>
      </c>
      <c r="AP14" s="22">
        <v>0</v>
      </c>
      <c r="AQ14" s="22">
        <v>151250829</v>
      </c>
      <c r="AR14" s="22">
        <v>371736</v>
      </c>
      <c r="AS14" s="22">
        <v>13281276</v>
      </c>
      <c r="AT14" s="22">
        <v>1276044</v>
      </c>
      <c r="AU14" s="22">
        <v>5303858</v>
      </c>
      <c r="AV14" s="22">
        <v>5017663</v>
      </c>
      <c r="AW14" s="22">
        <v>24534</v>
      </c>
      <c r="AX14" s="22">
        <v>3270003</v>
      </c>
      <c r="AY14" s="22">
        <v>1153204</v>
      </c>
      <c r="AZ14" s="22">
        <v>0</v>
      </c>
      <c r="BA14" s="22">
        <v>5574126</v>
      </c>
      <c r="BB14" s="22">
        <v>15213778</v>
      </c>
      <c r="BC14" s="22">
        <v>0</v>
      </c>
      <c r="BD14" s="22">
        <v>2314883</v>
      </c>
      <c r="BE14" s="22">
        <v>2259365</v>
      </c>
      <c r="BF14" s="22">
        <v>0</v>
      </c>
      <c r="BG14" s="22">
        <v>6720302</v>
      </c>
      <c r="BH14" s="22">
        <v>4939410</v>
      </c>
      <c r="BI14" s="22">
        <v>2088048</v>
      </c>
      <c r="BJ14" s="22">
        <v>0</v>
      </c>
      <c r="BK14" s="22">
        <v>1232388</v>
      </c>
      <c r="BL14" s="22">
        <v>0</v>
      </c>
      <c r="BM14" s="22">
        <v>103334</v>
      </c>
      <c r="BN14" s="22">
        <v>0</v>
      </c>
      <c r="BO14" s="22">
        <v>4012498</v>
      </c>
      <c r="BP14" s="22">
        <v>0</v>
      </c>
      <c r="BQ14" s="22">
        <v>0</v>
      </c>
      <c r="BR14" s="22">
        <v>0</v>
      </c>
      <c r="BS14" s="22">
        <v>65688</v>
      </c>
      <c r="BT14" s="22">
        <v>0</v>
      </c>
      <c r="BU14" s="22">
        <v>0</v>
      </c>
      <c r="BV14" s="22">
        <v>16201261</v>
      </c>
      <c r="BW14" s="22">
        <v>1199908</v>
      </c>
      <c r="BX14" s="22">
        <v>0</v>
      </c>
      <c r="BY14" s="22">
        <v>0</v>
      </c>
      <c r="BZ14" s="22">
        <v>0</v>
      </c>
      <c r="CA14" s="22">
        <v>0</v>
      </c>
      <c r="CB14" s="22">
        <v>0</v>
      </c>
      <c r="CC14" s="22">
        <v>91623307</v>
      </c>
      <c r="CD14" s="22">
        <v>59627522</v>
      </c>
    </row>
    <row r="15" spans="1:8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129073000</v>
      </c>
      <c r="F15" s="22">
        <v>0</v>
      </c>
      <c r="G15" s="22">
        <v>13527000</v>
      </c>
      <c r="H15" s="22">
        <v>0</v>
      </c>
      <c r="I15" s="22">
        <v>6884000</v>
      </c>
      <c r="J15" s="22">
        <v>1198000</v>
      </c>
      <c r="K15" s="22">
        <v>516000</v>
      </c>
      <c r="L15" s="22">
        <v>9100000</v>
      </c>
      <c r="M15" s="22">
        <v>4176000</v>
      </c>
      <c r="N15" s="22">
        <v>2214000</v>
      </c>
      <c r="O15" s="22">
        <v>1065000</v>
      </c>
      <c r="P15" s="22">
        <v>30681000</v>
      </c>
      <c r="Q15" s="22">
        <v>0</v>
      </c>
      <c r="R15" s="22">
        <v>7483000</v>
      </c>
      <c r="S15" s="22">
        <v>7335000</v>
      </c>
      <c r="T15" s="22">
        <v>3499000</v>
      </c>
      <c r="U15" s="22">
        <v>29095000</v>
      </c>
      <c r="V15" s="22">
        <v>22941000</v>
      </c>
      <c r="W15" s="22">
        <v>14903000</v>
      </c>
      <c r="X15" s="22">
        <v>0</v>
      </c>
      <c r="Y15" s="22">
        <v>2050000</v>
      </c>
      <c r="Z15" s="22">
        <v>0</v>
      </c>
      <c r="AA15" s="22">
        <v>890000</v>
      </c>
      <c r="AB15" s="22">
        <v>0</v>
      </c>
      <c r="AC15" s="22">
        <v>764000</v>
      </c>
      <c r="AD15" s="22">
        <v>29000</v>
      </c>
      <c r="AE15" s="22">
        <v>12729000</v>
      </c>
      <c r="AF15" s="22">
        <v>5506000</v>
      </c>
      <c r="AG15" s="22">
        <v>0</v>
      </c>
      <c r="AH15" s="22">
        <v>0</v>
      </c>
      <c r="AI15" s="22">
        <v>0</v>
      </c>
      <c r="AJ15" s="22">
        <v>35853000</v>
      </c>
      <c r="AK15" s="22">
        <v>4723000</v>
      </c>
      <c r="AL15" s="22">
        <v>0</v>
      </c>
      <c r="AM15" s="22">
        <v>0</v>
      </c>
      <c r="AN15" s="22">
        <v>0</v>
      </c>
      <c r="AO15" s="22">
        <v>74695000</v>
      </c>
      <c r="AP15" s="22">
        <v>0</v>
      </c>
      <c r="AQ15" s="22">
        <v>420929000</v>
      </c>
      <c r="AR15" s="22">
        <v>575000</v>
      </c>
      <c r="AS15" s="22">
        <v>22606000</v>
      </c>
      <c r="AT15" s="22">
        <v>0</v>
      </c>
      <c r="AU15" s="22">
        <v>35931000</v>
      </c>
      <c r="AV15" s="22">
        <v>26677000</v>
      </c>
      <c r="AW15" s="22">
        <v>534000</v>
      </c>
      <c r="AX15" s="22">
        <v>2827000</v>
      </c>
      <c r="AY15" s="22">
        <v>3791000</v>
      </c>
      <c r="AZ15" s="22">
        <v>986000</v>
      </c>
      <c r="BA15" s="22">
        <v>2159000</v>
      </c>
      <c r="BB15" s="22">
        <v>26449000</v>
      </c>
      <c r="BC15" s="22">
        <v>0</v>
      </c>
      <c r="BD15" s="22">
        <v>19229000</v>
      </c>
      <c r="BE15" s="22">
        <v>2881000</v>
      </c>
      <c r="BF15" s="22">
        <v>4602000</v>
      </c>
      <c r="BG15" s="22">
        <v>15944000</v>
      </c>
      <c r="BH15" s="22">
        <v>13573000</v>
      </c>
      <c r="BI15" s="22">
        <v>10390000</v>
      </c>
      <c r="BJ15" s="22">
        <v>0</v>
      </c>
      <c r="BK15" s="22">
        <v>2480000</v>
      </c>
      <c r="BL15" s="22">
        <v>0</v>
      </c>
      <c r="BM15" s="22">
        <v>1231000</v>
      </c>
      <c r="BN15" s="22">
        <v>110000</v>
      </c>
      <c r="BO15" s="22">
        <v>2057000</v>
      </c>
      <c r="BP15" s="22">
        <v>1305000</v>
      </c>
      <c r="BQ15" s="22">
        <v>3310000</v>
      </c>
      <c r="BR15" s="22">
        <v>5775000</v>
      </c>
      <c r="BS15" s="22">
        <v>0</v>
      </c>
      <c r="BT15" s="22">
        <v>0</v>
      </c>
      <c r="BU15" s="22">
        <v>0</v>
      </c>
      <c r="BV15" s="22">
        <v>40326000</v>
      </c>
      <c r="BW15" s="22">
        <v>11768000</v>
      </c>
      <c r="BX15" s="22">
        <v>0</v>
      </c>
      <c r="BY15" s="22">
        <v>0</v>
      </c>
      <c r="BZ15" s="22">
        <v>0</v>
      </c>
      <c r="CA15" s="22">
        <v>58096000</v>
      </c>
      <c r="CB15" s="22">
        <v>0</v>
      </c>
      <c r="CC15" s="22">
        <v>315612000</v>
      </c>
      <c r="CD15" s="22">
        <v>105317000</v>
      </c>
    </row>
    <row r="16" spans="1:8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39953192</v>
      </c>
      <c r="H16" s="22">
        <v>0</v>
      </c>
      <c r="I16" s="22">
        <v>1420625</v>
      </c>
      <c r="J16" s="22">
        <v>2123</v>
      </c>
      <c r="K16" s="22">
        <v>0</v>
      </c>
      <c r="L16" s="22">
        <v>0</v>
      </c>
      <c r="M16" s="22">
        <v>1503101</v>
      </c>
      <c r="N16" s="22">
        <v>0</v>
      </c>
      <c r="O16" s="22">
        <v>0</v>
      </c>
      <c r="P16" s="22">
        <v>351872</v>
      </c>
      <c r="Q16" s="22">
        <v>313771</v>
      </c>
      <c r="R16" s="22">
        <v>0</v>
      </c>
      <c r="S16" s="22">
        <v>0</v>
      </c>
      <c r="T16" s="22">
        <v>0</v>
      </c>
      <c r="U16" s="22">
        <v>16884385</v>
      </c>
      <c r="V16" s="22">
        <v>360745</v>
      </c>
      <c r="W16" s="22">
        <v>4915314</v>
      </c>
      <c r="X16" s="22">
        <v>0</v>
      </c>
      <c r="Y16" s="22">
        <v>378481</v>
      </c>
      <c r="Z16" s="22">
        <v>0</v>
      </c>
      <c r="AA16" s="22">
        <v>119323</v>
      </c>
      <c r="AB16" s="22">
        <v>0</v>
      </c>
      <c r="AC16" s="22">
        <v>1901304</v>
      </c>
      <c r="AD16" s="22">
        <v>0</v>
      </c>
      <c r="AE16" s="22">
        <v>19581114</v>
      </c>
      <c r="AF16" s="22">
        <v>0</v>
      </c>
      <c r="AG16" s="22">
        <v>0</v>
      </c>
      <c r="AH16" s="22">
        <v>0</v>
      </c>
      <c r="AI16" s="22">
        <v>0</v>
      </c>
      <c r="AJ16" s="22">
        <v>6219853</v>
      </c>
      <c r="AK16" s="22">
        <v>1203281</v>
      </c>
      <c r="AL16" s="22">
        <v>0</v>
      </c>
      <c r="AM16" s="22">
        <v>0</v>
      </c>
      <c r="AN16" s="22">
        <v>1938664</v>
      </c>
      <c r="AO16" s="22">
        <v>3463084</v>
      </c>
      <c r="AP16" s="22">
        <v>0</v>
      </c>
      <c r="AQ16" s="22">
        <v>100510232</v>
      </c>
      <c r="AR16" s="22">
        <v>594322</v>
      </c>
      <c r="AS16" s="22">
        <v>6372933</v>
      </c>
      <c r="AT16" s="22">
        <v>0</v>
      </c>
      <c r="AU16" s="22">
        <v>9217877</v>
      </c>
      <c r="AV16" s="22">
        <v>1603601</v>
      </c>
      <c r="AW16" s="22">
        <v>158582</v>
      </c>
      <c r="AX16" s="22">
        <v>0</v>
      </c>
      <c r="AY16" s="22">
        <v>2044082</v>
      </c>
      <c r="AZ16" s="22">
        <v>0</v>
      </c>
      <c r="BA16" s="22">
        <v>541788</v>
      </c>
      <c r="BB16" s="22">
        <v>12574226</v>
      </c>
      <c r="BC16" s="22">
        <v>911432</v>
      </c>
      <c r="BD16" s="22">
        <v>0</v>
      </c>
      <c r="BE16" s="22">
        <v>1796829</v>
      </c>
      <c r="BF16" s="22">
        <v>0</v>
      </c>
      <c r="BG16" s="22">
        <v>9161353</v>
      </c>
      <c r="BH16" s="22">
        <v>2897652</v>
      </c>
      <c r="BI16" s="22">
        <v>3781178</v>
      </c>
      <c r="BJ16" s="22">
        <v>0</v>
      </c>
      <c r="BK16" s="22">
        <v>3420922</v>
      </c>
      <c r="BL16" s="22">
        <v>0</v>
      </c>
      <c r="BM16" s="22">
        <v>203144</v>
      </c>
      <c r="BN16" s="22">
        <v>0</v>
      </c>
      <c r="BO16" s="22">
        <v>2159769</v>
      </c>
      <c r="BP16" s="22">
        <v>0</v>
      </c>
      <c r="BQ16" s="22">
        <v>2711957</v>
      </c>
      <c r="BR16" s="22">
        <v>0</v>
      </c>
      <c r="BS16" s="22">
        <v>0</v>
      </c>
      <c r="BT16" s="22">
        <v>0</v>
      </c>
      <c r="BU16" s="22">
        <v>0</v>
      </c>
      <c r="BV16" s="22">
        <v>15658715</v>
      </c>
      <c r="BW16" s="22">
        <v>3695284</v>
      </c>
      <c r="BX16" s="22">
        <v>0</v>
      </c>
      <c r="BY16" s="22">
        <v>0</v>
      </c>
      <c r="BZ16" s="22">
        <v>0</v>
      </c>
      <c r="CA16" s="22">
        <v>0</v>
      </c>
      <c r="CB16" s="22">
        <v>0</v>
      </c>
      <c r="CC16" s="22">
        <v>79505646</v>
      </c>
      <c r="CD16" s="22">
        <v>21004586</v>
      </c>
    </row>
    <row r="17" spans="1:8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66959000</v>
      </c>
      <c r="F17" s="22">
        <v>-1000</v>
      </c>
      <c r="G17" s="22">
        <v>6411000</v>
      </c>
      <c r="H17" s="22">
        <v>0</v>
      </c>
      <c r="I17" s="22">
        <v>5040000</v>
      </c>
      <c r="J17" s="22">
        <v>380000</v>
      </c>
      <c r="K17" s="22">
        <v>767000</v>
      </c>
      <c r="L17" s="22">
        <v>0</v>
      </c>
      <c r="M17" s="22">
        <v>283000</v>
      </c>
      <c r="N17" s="22">
        <v>0</v>
      </c>
      <c r="O17" s="22">
        <v>578000</v>
      </c>
      <c r="P17" s="22">
        <v>21718000</v>
      </c>
      <c r="Q17" s="22">
        <v>466000</v>
      </c>
      <c r="R17" s="22">
        <v>1320000</v>
      </c>
      <c r="S17" s="22">
        <v>0</v>
      </c>
      <c r="T17" s="22">
        <v>241000</v>
      </c>
      <c r="U17" s="22">
        <v>19639000</v>
      </c>
      <c r="V17" s="22">
        <v>16431000</v>
      </c>
      <c r="W17" s="22">
        <v>8372000</v>
      </c>
      <c r="X17" s="22">
        <v>16000</v>
      </c>
      <c r="Y17" s="22">
        <v>1165000</v>
      </c>
      <c r="Z17" s="22">
        <v>133000</v>
      </c>
      <c r="AA17" s="22">
        <v>210000</v>
      </c>
      <c r="AB17" s="22">
        <v>0</v>
      </c>
      <c r="AC17" s="22">
        <v>1886000</v>
      </c>
      <c r="AD17" s="22">
        <v>17000</v>
      </c>
      <c r="AE17" s="22">
        <v>6101000</v>
      </c>
      <c r="AF17" s="22">
        <v>0</v>
      </c>
      <c r="AG17" s="22">
        <v>0</v>
      </c>
      <c r="AH17" s="22">
        <v>0</v>
      </c>
      <c r="AI17" s="22">
        <v>0</v>
      </c>
      <c r="AJ17" s="22">
        <v>15507000</v>
      </c>
      <c r="AK17" s="22">
        <v>1904000</v>
      </c>
      <c r="AL17" s="22">
        <v>0</v>
      </c>
      <c r="AM17" s="22">
        <v>0</v>
      </c>
      <c r="AN17" s="22">
        <v>116551000</v>
      </c>
      <c r="AO17" s="22">
        <v>76935000</v>
      </c>
      <c r="AP17" s="22">
        <v>0</v>
      </c>
      <c r="AQ17" s="22">
        <v>369029000</v>
      </c>
      <c r="AR17" s="22">
        <v>568000</v>
      </c>
      <c r="AS17" s="22">
        <v>31833000</v>
      </c>
      <c r="AT17" s="22">
        <v>0</v>
      </c>
      <c r="AU17" s="22">
        <v>22182000</v>
      </c>
      <c r="AV17" s="22">
        <v>12535000</v>
      </c>
      <c r="AW17" s="22">
        <v>4123000</v>
      </c>
      <c r="AX17" s="22">
        <v>0</v>
      </c>
      <c r="AY17" s="22">
        <v>1036000</v>
      </c>
      <c r="AZ17" s="22">
        <v>0</v>
      </c>
      <c r="BA17" s="22">
        <v>7110000</v>
      </c>
      <c r="BB17" s="22">
        <v>22346000</v>
      </c>
      <c r="BC17" s="22">
        <v>1207000</v>
      </c>
      <c r="BD17" s="22">
        <v>5265000</v>
      </c>
      <c r="BE17" s="22">
        <v>243000</v>
      </c>
      <c r="BF17" s="22">
        <v>792000</v>
      </c>
      <c r="BG17" s="22">
        <v>11881000</v>
      </c>
      <c r="BH17" s="22">
        <v>11558000</v>
      </c>
      <c r="BI17" s="22">
        <v>6479000</v>
      </c>
      <c r="BJ17" s="22">
        <v>434000</v>
      </c>
      <c r="BK17" s="22">
        <v>2131000</v>
      </c>
      <c r="BL17" s="22">
        <v>694000</v>
      </c>
      <c r="BM17" s="22">
        <v>489000</v>
      </c>
      <c r="BN17" s="22">
        <v>0</v>
      </c>
      <c r="BO17" s="22">
        <v>4131000</v>
      </c>
      <c r="BP17" s="22">
        <v>1197000</v>
      </c>
      <c r="BQ17" s="22">
        <v>1870000</v>
      </c>
      <c r="BR17" s="22">
        <v>0</v>
      </c>
      <c r="BS17" s="22">
        <v>0</v>
      </c>
      <c r="BT17" s="22">
        <v>0</v>
      </c>
      <c r="BU17" s="22">
        <v>5000</v>
      </c>
      <c r="BV17" s="22">
        <v>17915000</v>
      </c>
      <c r="BW17" s="22">
        <v>7311000</v>
      </c>
      <c r="BX17" s="22">
        <v>0</v>
      </c>
      <c r="BY17" s="22">
        <v>0</v>
      </c>
      <c r="BZ17" s="22">
        <v>175640000</v>
      </c>
      <c r="CA17" s="22">
        <v>52224000</v>
      </c>
      <c r="CB17" s="22">
        <v>0</v>
      </c>
      <c r="CC17" s="22">
        <v>403199000</v>
      </c>
      <c r="CD17" s="22">
        <v>-34170000</v>
      </c>
    </row>
    <row r="18" spans="1:8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135921999</v>
      </c>
      <c r="F18" s="22">
        <v>1546408</v>
      </c>
      <c r="G18" s="22">
        <v>0</v>
      </c>
      <c r="H18" s="22">
        <v>0</v>
      </c>
      <c r="I18" s="22">
        <v>5872318</v>
      </c>
      <c r="J18" s="22">
        <v>6225403</v>
      </c>
      <c r="K18" s="22">
        <v>-10102</v>
      </c>
      <c r="L18" s="22">
        <v>9564939</v>
      </c>
      <c r="M18" s="22">
        <v>3485654</v>
      </c>
      <c r="N18" s="22">
        <v>2559573</v>
      </c>
      <c r="O18" s="22">
        <v>4891476</v>
      </c>
      <c r="P18" s="22">
        <v>44789976</v>
      </c>
      <c r="Q18" s="22">
        <v>0</v>
      </c>
      <c r="R18" s="22">
        <v>6906630</v>
      </c>
      <c r="S18" s="22">
        <v>2999434</v>
      </c>
      <c r="T18" s="22">
        <v>0</v>
      </c>
      <c r="U18" s="22">
        <v>31215651</v>
      </c>
      <c r="V18" s="22">
        <v>28969664</v>
      </c>
      <c r="W18" s="22">
        <v>18650880</v>
      </c>
      <c r="X18" s="22">
        <v>0</v>
      </c>
      <c r="Y18" s="22">
        <v>2579405</v>
      </c>
      <c r="Z18" s="22">
        <v>0</v>
      </c>
      <c r="AA18" s="22">
        <v>488856</v>
      </c>
      <c r="AB18" s="22">
        <v>0</v>
      </c>
      <c r="AC18" s="22">
        <v>0</v>
      </c>
      <c r="AD18" s="22">
        <v>158560</v>
      </c>
      <c r="AE18" s="22">
        <v>6789328</v>
      </c>
      <c r="AF18" s="22">
        <v>3733573</v>
      </c>
      <c r="AG18" s="22">
        <v>0</v>
      </c>
      <c r="AH18" s="22">
        <v>0</v>
      </c>
      <c r="AI18" s="22">
        <v>0</v>
      </c>
      <c r="AJ18" s="22">
        <v>12436581</v>
      </c>
      <c r="AK18" s="22">
        <v>2448717</v>
      </c>
      <c r="AL18" s="22">
        <v>0</v>
      </c>
      <c r="AM18" s="22">
        <v>40364</v>
      </c>
      <c r="AN18" s="22">
        <v>0</v>
      </c>
      <c r="AO18" s="22">
        <v>54112768</v>
      </c>
      <c r="AP18" s="22">
        <v>0</v>
      </c>
      <c r="AQ18" s="22">
        <v>386378055</v>
      </c>
      <c r="AR18" s="22">
        <v>1001454</v>
      </c>
      <c r="AS18" s="22">
        <v>33144470</v>
      </c>
      <c r="AT18" s="22">
        <v>0</v>
      </c>
      <c r="AU18" s="22">
        <v>29084462</v>
      </c>
      <c r="AV18" s="22">
        <v>23554524</v>
      </c>
      <c r="AW18" s="22">
        <v>30522</v>
      </c>
      <c r="AX18" s="22">
        <v>8304001</v>
      </c>
      <c r="AY18" s="22">
        <v>3778580</v>
      </c>
      <c r="AZ18" s="22">
        <v>2196497</v>
      </c>
      <c r="BA18" s="22">
        <v>12154797</v>
      </c>
      <c r="BB18" s="22">
        <v>46182624</v>
      </c>
      <c r="BC18" s="22">
        <v>442767</v>
      </c>
      <c r="BD18" s="22">
        <v>13883295</v>
      </c>
      <c r="BE18" s="22">
        <v>4141893</v>
      </c>
      <c r="BF18" s="22">
        <v>0</v>
      </c>
      <c r="BG18" s="22">
        <v>15781371</v>
      </c>
      <c r="BH18" s="22">
        <v>15928942</v>
      </c>
      <c r="BI18" s="22">
        <v>13991629</v>
      </c>
      <c r="BJ18" s="22">
        <v>0</v>
      </c>
      <c r="BK18" s="22">
        <v>3870378</v>
      </c>
      <c r="BL18" s="22">
        <v>0</v>
      </c>
      <c r="BM18" s="22">
        <v>616268</v>
      </c>
      <c r="BN18" s="22">
        <v>0</v>
      </c>
      <c r="BO18" s="22">
        <v>0</v>
      </c>
      <c r="BP18" s="22">
        <v>2240077</v>
      </c>
      <c r="BQ18" s="22">
        <v>2022553</v>
      </c>
      <c r="BR18" s="22">
        <v>3919206</v>
      </c>
      <c r="BS18" s="22">
        <v>0</v>
      </c>
      <c r="BT18" s="22">
        <v>0</v>
      </c>
      <c r="BU18" s="22">
        <v>0</v>
      </c>
      <c r="BV18" s="22">
        <v>36619389</v>
      </c>
      <c r="BW18" s="22">
        <v>10272306</v>
      </c>
      <c r="BX18" s="22">
        <v>0</v>
      </c>
      <c r="BY18" s="22">
        <v>858639</v>
      </c>
      <c r="BZ18" s="22">
        <v>0</v>
      </c>
      <c r="CA18" s="22">
        <v>34048376</v>
      </c>
      <c r="CB18" s="22">
        <v>0</v>
      </c>
      <c r="CC18" s="22">
        <v>318069020</v>
      </c>
      <c r="CD18" s="22">
        <v>68309035</v>
      </c>
    </row>
    <row r="19" spans="1:8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36291030</v>
      </c>
      <c r="F19" s="22">
        <v>0</v>
      </c>
      <c r="G19" s="22">
        <v>0</v>
      </c>
      <c r="H19" s="22">
        <v>31420</v>
      </c>
      <c r="I19" s="22">
        <v>734230</v>
      </c>
      <c r="J19" s="22">
        <v>3478230</v>
      </c>
      <c r="K19" s="22">
        <v>0</v>
      </c>
      <c r="L19" s="22">
        <v>0</v>
      </c>
      <c r="M19" s="22">
        <v>3310720</v>
      </c>
      <c r="N19" s="22">
        <v>0</v>
      </c>
      <c r="O19" s="22">
        <v>117480</v>
      </c>
      <c r="P19" s="22">
        <v>21676700</v>
      </c>
      <c r="Q19" s="22">
        <v>0</v>
      </c>
      <c r="R19" s="22">
        <v>661070</v>
      </c>
      <c r="S19" s="22">
        <v>0</v>
      </c>
      <c r="T19" s="22">
        <v>0</v>
      </c>
      <c r="U19" s="22">
        <v>16817310</v>
      </c>
      <c r="V19" s="22">
        <v>282960</v>
      </c>
      <c r="W19" s="22">
        <v>3462230</v>
      </c>
      <c r="X19" s="22">
        <v>0</v>
      </c>
      <c r="Y19" s="22">
        <v>818490</v>
      </c>
      <c r="Z19" s="22">
        <v>0</v>
      </c>
      <c r="AA19" s="22">
        <v>0</v>
      </c>
      <c r="AB19" s="22">
        <v>0</v>
      </c>
      <c r="AC19" s="22">
        <v>2442340</v>
      </c>
      <c r="AD19" s="22">
        <v>1292630</v>
      </c>
      <c r="AE19" s="22">
        <v>0</v>
      </c>
      <c r="AF19" s="22">
        <v>0</v>
      </c>
      <c r="AG19" s="22">
        <v>0</v>
      </c>
      <c r="AH19" s="22">
        <v>15113870</v>
      </c>
      <c r="AI19" s="22">
        <v>0</v>
      </c>
      <c r="AJ19" s="22">
        <v>2912550</v>
      </c>
      <c r="AK19" s="22">
        <v>470260</v>
      </c>
      <c r="AL19" s="22">
        <v>0</v>
      </c>
      <c r="AM19" s="22">
        <v>730600</v>
      </c>
      <c r="AN19" s="22">
        <v>0</v>
      </c>
      <c r="AO19" s="22">
        <v>0</v>
      </c>
      <c r="AP19" s="22">
        <v>0</v>
      </c>
      <c r="AQ19" s="22">
        <v>110644120</v>
      </c>
      <c r="AR19" s="22">
        <v>531530</v>
      </c>
      <c r="AS19" s="22">
        <v>0</v>
      </c>
      <c r="AT19" s="22">
        <v>11383870</v>
      </c>
      <c r="AU19" s="22">
        <v>3620210</v>
      </c>
      <c r="AV19" s="22">
        <v>6474500</v>
      </c>
      <c r="AW19" s="22">
        <v>0</v>
      </c>
      <c r="AX19" s="22">
        <v>0</v>
      </c>
      <c r="AY19" s="22">
        <v>3020430</v>
      </c>
      <c r="AZ19" s="22">
        <v>0</v>
      </c>
      <c r="BA19" s="22">
        <v>7123850</v>
      </c>
      <c r="BB19" s="22">
        <v>10174540</v>
      </c>
      <c r="BC19" s="22">
        <v>0</v>
      </c>
      <c r="BD19" s="22">
        <v>1203730</v>
      </c>
      <c r="BE19" s="22">
        <v>0</v>
      </c>
      <c r="BF19" s="22">
        <v>0</v>
      </c>
      <c r="BG19" s="22">
        <v>7312320</v>
      </c>
      <c r="BH19" s="22">
        <v>3681040</v>
      </c>
      <c r="BI19" s="22">
        <v>3938800</v>
      </c>
      <c r="BJ19" s="22">
        <v>0</v>
      </c>
      <c r="BK19" s="22">
        <v>1638810</v>
      </c>
      <c r="BL19" s="22">
        <v>0</v>
      </c>
      <c r="BM19" s="22">
        <v>0</v>
      </c>
      <c r="BN19" s="22">
        <v>0</v>
      </c>
      <c r="BO19" s="22">
        <v>1911960</v>
      </c>
      <c r="BP19" s="22">
        <v>5586130</v>
      </c>
      <c r="BQ19" s="22">
        <v>0</v>
      </c>
      <c r="BR19" s="22">
        <v>0</v>
      </c>
      <c r="BS19" s="22">
        <v>0</v>
      </c>
      <c r="BT19" s="22">
        <v>2054680</v>
      </c>
      <c r="BU19" s="22">
        <v>0</v>
      </c>
      <c r="BV19" s="22">
        <v>8756150</v>
      </c>
      <c r="BW19" s="22">
        <v>1500720</v>
      </c>
      <c r="BX19" s="22">
        <v>0</v>
      </c>
      <c r="BY19" s="22">
        <v>2299520</v>
      </c>
      <c r="BZ19" s="22">
        <v>0</v>
      </c>
      <c r="CA19" s="22">
        <v>0</v>
      </c>
      <c r="CB19" s="22">
        <v>0</v>
      </c>
      <c r="CC19" s="22">
        <v>82212790</v>
      </c>
      <c r="CD19" s="22">
        <v>28431330</v>
      </c>
    </row>
    <row r="20" spans="1:8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2620</v>
      </c>
      <c r="G20" s="22">
        <v>97984041</v>
      </c>
      <c r="H20" s="22">
        <v>0</v>
      </c>
      <c r="I20" s="22">
        <v>7254053</v>
      </c>
      <c r="J20" s="22">
        <v>207014</v>
      </c>
      <c r="K20" s="22">
        <v>0</v>
      </c>
      <c r="L20" s="22">
        <v>3468330</v>
      </c>
      <c r="M20" s="22">
        <v>641066</v>
      </c>
      <c r="N20" s="22">
        <v>0</v>
      </c>
      <c r="O20" s="22">
        <v>308986</v>
      </c>
      <c r="P20" s="22">
        <v>18603207</v>
      </c>
      <c r="Q20" s="22">
        <v>0</v>
      </c>
      <c r="R20" s="22">
        <v>4466307</v>
      </c>
      <c r="S20" s="22">
        <v>15664106</v>
      </c>
      <c r="T20" s="22">
        <v>0</v>
      </c>
      <c r="U20" s="22">
        <v>21595381</v>
      </c>
      <c r="V20" s="22">
        <v>17995588</v>
      </c>
      <c r="W20" s="22">
        <v>6620251</v>
      </c>
      <c r="X20" s="22">
        <v>0</v>
      </c>
      <c r="Y20" s="22">
        <v>1400189</v>
      </c>
      <c r="Z20" s="22">
        <v>0</v>
      </c>
      <c r="AA20" s="22">
        <v>73208</v>
      </c>
      <c r="AB20" s="22">
        <v>0</v>
      </c>
      <c r="AC20" s="22">
        <v>5400854</v>
      </c>
      <c r="AD20" s="22">
        <v>0</v>
      </c>
      <c r="AE20" s="22">
        <v>34683</v>
      </c>
      <c r="AF20" s="22">
        <v>0</v>
      </c>
      <c r="AG20" s="22">
        <v>0</v>
      </c>
      <c r="AH20" s="22">
        <v>0</v>
      </c>
      <c r="AI20" s="22">
        <v>0</v>
      </c>
      <c r="AJ20" s="22">
        <v>11208121</v>
      </c>
      <c r="AK20" s="22">
        <v>4739047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  <c r="AQ20" s="22">
        <v>217667052</v>
      </c>
      <c r="AR20" s="22">
        <v>666838</v>
      </c>
      <c r="AS20" s="22">
        <v>15500014</v>
      </c>
      <c r="AT20" s="22">
        <v>0</v>
      </c>
      <c r="AU20" s="22">
        <v>13118963</v>
      </c>
      <c r="AV20" s="22">
        <v>14257170</v>
      </c>
      <c r="AW20" s="22">
        <v>0</v>
      </c>
      <c r="AX20" s="22">
        <v>3173443</v>
      </c>
      <c r="AY20" s="22">
        <v>1324724</v>
      </c>
      <c r="AZ20" s="22">
        <v>0</v>
      </c>
      <c r="BA20" s="22">
        <v>5535019</v>
      </c>
      <c r="BB20" s="22">
        <v>18868606</v>
      </c>
      <c r="BC20" s="22">
        <v>0</v>
      </c>
      <c r="BD20" s="22">
        <v>13942413</v>
      </c>
      <c r="BE20" s="22">
        <v>2539441</v>
      </c>
      <c r="BF20" s="22">
        <v>0</v>
      </c>
      <c r="BG20" s="22">
        <v>10434146</v>
      </c>
      <c r="BH20" s="22">
        <v>10323860</v>
      </c>
      <c r="BI20" s="22">
        <v>5259564</v>
      </c>
      <c r="BJ20" s="22">
        <v>0</v>
      </c>
      <c r="BK20" s="22">
        <v>2548766</v>
      </c>
      <c r="BL20" s="22">
        <v>0</v>
      </c>
      <c r="BM20" s="22">
        <v>71487</v>
      </c>
      <c r="BN20" s="22">
        <v>0</v>
      </c>
      <c r="BO20" s="22">
        <v>4272545</v>
      </c>
      <c r="BP20" s="22">
        <v>40274</v>
      </c>
      <c r="BQ20" s="22">
        <v>5044</v>
      </c>
      <c r="BR20" s="22">
        <v>0</v>
      </c>
      <c r="BS20" s="22">
        <v>0</v>
      </c>
      <c r="BT20" s="22">
        <v>0</v>
      </c>
      <c r="BU20" s="22">
        <v>0</v>
      </c>
      <c r="BV20" s="22">
        <v>24610313</v>
      </c>
      <c r="BW20" s="22">
        <v>13381353</v>
      </c>
      <c r="BX20" s="22">
        <v>0</v>
      </c>
      <c r="BY20" s="22">
        <v>0</v>
      </c>
      <c r="BZ20" s="22">
        <v>0</v>
      </c>
      <c r="CA20" s="22">
        <v>0</v>
      </c>
      <c r="CB20" s="22">
        <v>0</v>
      </c>
      <c r="CC20" s="22">
        <v>159873983</v>
      </c>
      <c r="CD20" s="22">
        <v>57793069</v>
      </c>
    </row>
    <row r="21" spans="1:82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14334297</v>
      </c>
      <c r="F21" s="22">
        <v>150</v>
      </c>
      <c r="G21" s="22">
        <v>351943</v>
      </c>
      <c r="H21" s="22">
        <v>1629339</v>
      </c>
      <c r="I21" s="22">
        <v>887505</v>
      </c>
      <c r="J21" s="22">
        <v>157798</v>
      </c>
      <c r="K21" s="22">
        <v>5000</v>
      </c>
      <c r="L21" s="22">
        <v>0</v>
      </c>
      <c r="M21" s="22">
        <v>520244</v>
      </c>
      <c r="N21" s="22">
        <v>58143</v>
      </c>
      <c r="O21" s="22">
        <v>0</v>
      </c>
      <c r="P21" s="22">
        <v>3994285</v>
      </c>
      <c r="Q21" s="22">
        <v>9678</v>
      </c>
      <c r="R21" s="22">
        <v>53418</v>
      </c>
      <c r="S21" s="22">
        <v>0</v>
      </c>
      <c r="T21" s="22">
        <v>0</v>
      </c>
      <c r="U21" s="22">
        <v>4558993</v>
      </c>
      <c r="V21" s="22">
        <v>1780390</v>
      </c>
      <c r="W21" s="22">
        <v>2288619</v>
      </c>
      <c r="X21" s="22">
        <v>0</v>
      </c>
      <c r="Y21" s="22">
        <v>380482</v>
      </c>
      <c r="Z21" s="22">
        <v>0</v>
      </c>
      <c r="AA21" s="22">
        <v>68174</v>
      </c>
      <c r="AB21" s="22">
        <v>0</v>
      </c>
      <c r="AC21" s="22">
        <v>207772</v>
      </c>
      <c r="AD21" s="22">
        <v>61173</v>
      </c>
      <c r="AE21" s="22">
        <v>722591</v>
      </c>
      <c r="AF21" s="22">
        <v>0</v>
      </c>
      <c r="AG21" s="22">
        <v>3600</v>
      </c>
      <c r="AH21" s="22">
        <v>0</v>
      </c>
      <c r="AI21" s="22">
        <v>0</v>
      </c>
      <c r="AJ21" s="22">
        <v>1889319</v>
      </c>
      <c r="AK21" s="22">
        <v>202210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  <c r="AQ21" s="22">
        <v>34165123</v>
      </c>
      <c r="AR21" s="22">
        <v>410325</v>
      </c>
      <c r="AS21" s="22">
        <v>3584920</v>
      </c>
      <c r="AT21" s="22">
        <v>22722</v>
      </c>
      <c r="AU21" s="22">
        <v>3386789</v>
      </c>
      <c r="AV21" s="22">
        <v>931815</v>
      </c>
      <c r="AW21" s="22">
        <v>49618</v>
      </c>
      <c r="AX21" s="22">
        <v>0</v>
      </c>
      <c r="AY21" s="22">
        <v>682673</v>
      </c>
      <c r="AZ21" s="22">
        <v>158615</v>
      </c>
      <c r="BA21" s="22">
        <v>2032840</v>
      </c>
      <c r="BB21" s="22">
        <v>2908306</v>
      </c>
      <c r="BC21" s="22">
        <v>352958</v>
      </c>
      <c r="BD21" s="22">
        <v>170207</v>
      </c>
      <c r="BE21" s="22">
        <v>201306</v>
      </c>
      <c r="BF21" s="22">
        <v>0</v>
      </c>
      <c r="BG21" s="22">
        <v>3547581</v>
      </c>
      <c r="BH21" s="22">
        <v>1174047</v>
      </c>
      <c r="BI21" s="22">
        <v>1338118</v>
      </c>
      <c r="BJ21" s="22">
        <v>0</v>
      </c>
      <c r="BK21" s="22">
        <v>366678</v>
      </c>
      <c r="BL21" s="22">
        <v>0</v>
      </c>
      <c r="BM21" s="22">
        <v>93313</v>
      </c>
      <c r="BN21" s="22">
        <v>0</v>
      </c>
      <c r="BO21" s="22">
        <v>182953</v>
      </c>
      <c r="BP21" s="22">
        <v>862217</v>
      </c>
      <c r="BQ21" s="22">
        <v>946509</v>
      </c>
      <c r="BR21" s="22">
        <v>0</v>
      </c>
      <c r="BS21" s="22">
        <v>0</v>
      </c>
      <c r="BT21" s="22">
        <v>0</v>
      </c>
      <c r="BU21" s="22">
        <v>0</v>
      </c>
      <c r="BV21" s="22">
        <v>5425567</v>
      </c>
      <c r="BW21" s="22">
        <v>1119158</v>
      </c>
      <c r="BX21" s="22">
        <v>0</v>
      </c>
      <c r="BY21" s="22">
        <v>0</v>
      </c>
      <c r="BZ21" s="22">
        <v>0</v>
      </c>
      <c r="CA21" s="22">
        <v>0</v>
      </c>
      <c r="CB21" s="22">
        <v>0</v>
      </c>
      <c r="CC21" s="22">
        <v>29949235</v>
      </c>
      <c r="CD21" s="22">
        <v>4215888</v>
      </c>
    </row>
    <row r="22" spans="1:82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7900872</v>
      </c>
      <c r="H22" s="22">
        <v>313180</v>
      </c>
      <c r="I22" s="22">
        <v>0</v>
      </c>
      <c r="J22" s="22">
        <v>133562</v>
      </c>
      <c r="K22" s="22">
        <v>0</v>
      </c>
      <c r="L22" s="22">
        <v>0</v>
      </c>
      <c r="M22" s="22">
        <v>100526</v>
      </c>
      <c r="N22" s="22">
        <v>171887</v>
      </c>
      <c r="O22" s="22">
        <v>0</v>
      </c>
      <c r="P22" s="22">
        <v>3585082</v>
      </c>
      <c r="Q22" s="22">
        <v>0</v>
      </c>
      <c r="R22" s="22">
        <v>12284</v>
      </c>
      <c r="S22" s="22">
        <v>0</v>
      </c>
      <c r="T22" s="22">
        <v>1013</v>
      </c>
      <c r="U22" s="22">
        <v>1069401</v>
      </c>
      <c r="V22" s="22">
        <v>1587132</v>
      </c>
      <c r="W22" s="22">
        <v>771696</v>
      </c>
      <c r="X22" s="22">
        <v>9787</v>
      </c>
      <c r="Y22" s="22">
        <v>196277</v>
      </c>
      <c r="Z22" s="22">
        <v>0</v>
      </c>
      <c r="AA22" s="22">
        <v>6155</v>
      </c>
      <c r="AB22" s="22">
        <v>0</v>
      </c>
      <c r="AC22" s="22">
        <v>180703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577264</v>
      </c>
      <c r="AK22" s="22">
        <v>104219</v>
      </c>
      <c r="AL22" s="22">
        <v>0</v>
      </c>
      <c r="AM22" s="22">
        <v>-31033</v>
      </c>
      <c r="AN22" s="22">
        <v>0</v>
      </c>
      <c r="AO22" s="22">
        <v>1824446</v>
      </c>
      <c r="AP22" s="22">
        <v>0</v>
      </c>
      <c r="AQ22" s="22">
        <v>18514453</v>
      </c>
      <c r="AR22" s="22">
        <v>181518</v>
      </c>
      <c r="AS22" s="22">
        <v>2597509</v>
      </c>
      <c r="AT22" s="22">
        <v>0</v>
      </c>
      <c r="AU22" s="22">
        <v>0</v>
      </c>
      <c r="AV22" s="22">
        <v>599494</v>
      </c>
      <c r="AW22" s="22">
        <v>16223</v>
      </c>
      <c r="AX22" s="22">
        <v>0</v>
      </c>
      <c r="AY22" s="22">
        <v>148531</v>
      </c>
      <c r="AZ22" s="22">
        <v>325960</v>
      </c>
      <c r="BA22" s="22">
        <v>0</v>
      </c>
      <c r="BB22" s="22">
        <v>6191523</v>
      </c>
      <c r="BC22" s="22">
        <v>0</v>
      </c>
      <c r="BD22" s="22">
        <v>0</v>
      </c>
      <c r="BE22" s="22">
        <v>0</v>
      </c>
      <c r="BF22" s="22">
        <v>0</v>
      </c>
      <c r="BG22" s="22">
        <v>1350803</v>
      </c>
      <c r="BH22" s="22">
        <v>1460700</v>
      </c>
      <c r="BI22" s="22">
        <v>597773</v>
      </c>
      <c r="BJ22" s="22">
        <v>0</v>
      </c>
      <c r="BK22" s="22">
        <v>248030</v>
      </c>
      <c r="BL22" s="22">
        <v>0</v>
      </c>
      <c r="BM22" s="22">
        <v>15838</v>
      </c>
      <c r="BN22" s="22">
        <v>0</v>
      </c>
      <c r="BO22" s="22">
        <v>719964</v>
      </c>
      <c r="BP22" s="22">
        <v>0</v>
      </c>
      <c r="BQ22" s="22">
        <v>0</v>
      </c>
      <c r="BR22" s="22">
        <v>0</v>
      </c>
      <c r="BS22" s="22">
        <v>0</v>
      </c>
      <c r="BT22" s="22">
        <v>0</v>
      </c>
      <c r="BU22" s="22">
        <v>2111</v>
      </c>
      <c r="BV22" s="22">
        <v>2207495</v>
      </c>
      <c r="BW22" s="22">
        <v>500246</v>
      </c>
      <c r="BX22" s="22">
        <v>0</v>
      </c>
      <c r="BY22" s="22">
        <v>1714</v>
      </c>
      <c r="BZ22" s="22">
        <v>0</v>
      </c>
      <c r="CA22" s="22">
        <v>1045337</v>
      </c>
      <c r="CB22" s="22">
        <v>0</v>
      </c>
      <c r="CC22" s="22">
        <v>18210769</v>
      </c>
      <c r="CD22" s="22">
        <v>303684</v>
      </c>
    </row>
    <row r="23" spans="1:82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6680763</v>
      </c>
      <c r="F23" s="22">
        <v>4534</v>
      </c>
      <c r="G23" s="22">
        <v>233070</v>
      </c>
      <c r="H23" s="22">
        <v>0</v>
      </c>
      <c r="I23" s="22">
        <v>0</v>
      </c>
      <c r="J23" s="22">
        <v>652538</v>
      </c>
      <c r="K23" s="22">
        <v>0</v>
      </c>
      <c r="L23" s="22">
        <v>0</v>
      </c>
      <c r="M23" s="22">
        <v>166411</v>
      </c>
      <c r="N23" s="22">
        <v>0</v>
      </c>
      <c r="O23" s="22">
        <v>416968</v>
      </c>
      <c r="P23" s="22">
        <v>371369</v>
      </c>
      <c r="Q23" s="22">
        <v>0</v>
      </c>
      <c r="R23" s="22">
        <v>0</v>
      </c>
      <c r="S23" s="22">
        <v>0</v>
      </c>
      <c r="T23" s="22">
        <v>0</v>
      </c>
      <c r="U23" s="22">
        <v>869676</v>
      </c>
      <c r="V23" s="22">
        <v>1447536</v>
      </c>
      <c r="W23" s="22">
        <v>997524</v>
      </c>
      <c r="X23" s="22">
        <v>86267</v>
      </c>
      <c r="Y23" s="22">
        <v>620729</v>
      </c>
      <c r="Z23" s="22">
        <v>986943</v>
      </c>
      <c r="AA23" s="22">
        <v>6100</v>
      </c>
      <c r="AB23" s="22">
        <v>2654</v>
      </c>
      <c r="AC23" s="22">
        <v>0</v>
      </c>
      <c r="AD23" s="22">
        <v>0</v>
      </c>
      <c r="AE23" s="22">
        <v>0</v>
      </c>
      <c r="AF23" s="22">
        <v>0</v>
      </c>
      <c r="AG23" s="22">
        <v>82093</v>
      </c>
      <c r="AH23" s="22">
        <v>0</v>
      </c>
      <c r="AI23" s="22">
        <v>0</v>
      </c>
      <c r="AJ23" s="22">
        <v>1299086</v>
      </c>
      <c r="AK23" s="22">
        <v>351049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  <c r="AQ23" s="22">
        <v>15275310</v>
      </c>
      <c r="AR23" s="22">
        <v>239623</v>
      </c>
      <c r="AS23" s="22">
        <v>1161968</v>
      </c>
      <c r="AT23" s="22">
        <v>165921</v>
      </c>
      <c r="AU23" s="22">
        <v>0</v>
      </c>
      <c r="AV23" s="22">
        <v>698596</v>
      </c>
      <c r="AW23" s="22">
        <v>0</v>
      </c>
      <c r="AX23" s="22">
        <v>0</v>
      </c>
      <c r="AY23" s="22">
        <v>275132</v>
      </c>
      <c r="AZ23" s="22">
        <v>0</v>
      </c>
      <c r="BA23" s="22">
        <v>484801</v>
      </c>
      <c r="BB23" s="22">
        <v>1740617</v>
      </c>
      <c r="BC23" s="22">
        <v>0</v>
      </c>
      <c r="BD23" s="22">
        <v>0</v>
      </c>
      <c r="BE23" s="22">
        <v>0</v>
      </c>
      <c r="BF23" s="22">
        <v>0</v>
      </c>
      <c r="BG23" s="22">
        <v>945260</v>
      </c>
      <c r="BH23" s="22">
        <v>1478203</v>
      </c>
      <c r="BI23" s="22">
        <v>901220</v>
      </c>
      <c r="BJ23" s="22">
        <v>143190</v>
      </c>
      <c r="BK23" s="22">
        <v>892634</v>
      </c>
      <c r="BL23" s="22">
        <v>1174043</v>
      </c>
      <c r="BM23" s="22">
        <v>23445</v>
      </c>
      <c r="BN23" s="22">
        <v>73816</v>
      </c>
      <c r="BO23" s="22">
        <v>0</v>
      </c>
      <c r="BP23" s="22">
        <v>22687</v>
      </c>
      <c r="BQ23" s="22">
        <v>0</v>
      </c>
      <c r="BR23" s="22">
        <v>5462</v>
      </c>
      <c r="BS23" s="22">
        <v>123869</v>
      </c>
      <c r="BT23" s="22">
        <v>180</v>
      </c>
      <c r="BU23" s="22">
        <v>0</v>
      </c>
      <c r="BV23" s="22">
        <v>3339401</v>
      </c>
      <c r="BW23" s="22">
        <v>267743</v>
      </c>
      <c r="BX23" s="22">
        <v>0</v>
      </c>
      <c r="BY23" s="22">
        <v>0</v>
      </c>
      <c r="BZ23" s="22">
        <v>0</v>
      </c>
      <c r="CA23" s="22">
        <v>0</v>
      </c>
      <c r="CB23" s="22">
        <v>0</v>
      </c>
      <c r="CC23" s="22">
        <v>14157811</v>
      </c>
      <c r="CD23" s="22">
        <v>1117499</v>
      </c>
    </row>
    <row r="24" spans="1:82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28757033</v>
      </c>
      <c r="F24" s="22">
        <v>0</v>
      </c>
      <c r="G24" s="22">
        <v>1006242</v>
      </c>
      <c r="H24" s="22">
        <v>0</v>
      </c>
      <c r="I24" s="22">
        <v>0</v>
      </c>
      <c r="J24" s="22">
        <v>247310</v>
      </c>
      <c r="K24" s="22">
        <v>0</v>
      </c>
      <c r="L24" s="22">
        <v>13516</v>
      </c>
      <c r="M24" s="22">
        <v>97886</v>
      </c>
      <c r="N24" s="22">
        <v>0</v>
      </c>
      <c r="O24" s="22">
        <v>0</v>
      </c>
      <c r="P24" s="22">
        <v>5746958</v>
      </c>
      <c r="Q24" s="22">
        <v>39512</v>
      </c>
      <c r="R24" s="22">
        <v>0</v>
      </c>
      <c r="S24" s="22">
        <v>0</v>
      </c>
      <c r="T24" s="22">
        <v>0</v>
      </c>
      <c r="U24" s="22">
        <v>3492233</v>
      </c>
      <c r="V24" s="22">
        <v>1562859</v>
      </c>
      <c r="W24" s="22">
        <v>87973</v>
      </c>
      <c r="X24" s="22">
        <v>0</v>
      </c>
      <c r="Y24" s="22">
        <v>252273</v>
      </c>
      <c r="Z24" s="22">
        <v>0</v>
      </c>
      <c r="AA24" s="22">
        <v>0</v>
      </c>
      <c r="AB24" s="22">
        <v>0</v>
      </c>
      <c r="AC24" s="22">
        <v>523011</v>
      </c>
      <c r="AD24" s="22">
        <v>385600</v>
      </c>
      <c r="AE24" s="22">
        <v>56698</v>
      </c>
      <c r="AF24" s="22">
        <v>0</v>
      </c>
      <c r="AG24" s="22">
        <v>0</v>
      </c>
      <c r="AH24" s="22">
        <v>0</v>
      </c>
      <c r="AI24" s="22">
        <v>44003</v>
      </c>
      <c r="AJ24" s="22">
        <v>71686</v>
      </c>
      <c r="AK24" s="22">
        <v>674360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  <c r="AQ24" s="22">
        <v>43059153</v>
      </c>
      <c r="AR24" s="22">
        <v>543501</v>
      </c>
      <c r="AS24" s="22">
        <v>7036027</v>
      </c>
      <c r="AT24" s="22">
        <v>0</v>
      </c>
      <c r="AU24" s="22">
        <v>0</v>
      </c>
      <c r="AV24" s="22">
        <v>1011484</v>
      </c>
      <c r="AW24" s="22">
        <v>0</v>
      </c>
      <c r="AX24" s="22">
        <v>19826</v>
      </c>
      <c r="AY24" s="22">
        <v>576482</v>
      </c>
      <c r="AZ24" s="22">
        <v>0</v>
      </c>
      <c r="BA24" s="22">
        <v>0</v>
      </c>
      <c r="BB24" s="22">
        <v>15274627</v>
      </c>
      <c r="BC24" s="22">
        <v>358626</v>
      </c>
      <c r="BD24" s="22">
        <v>0</v>
      </c>
      <c r="BE24" s="22">
        <v>0</v>
      </c>
      <c r="BF24" s="22">
        <v>0</v>
      </c>
      <c r="BG24" s="22">
        <v>3354500</v>
      </c>
      <c r="BH24" s="22">
        <v>1121435</v>
      </c>
      <c r="BI24" s="22">
        <v>714864</v>
      </c>
      <c r="BJ24" s="22">
        <v>0</v>
      </c>
      <c r="BK24" s="22">
        <v>639256</v>
      </c>
      <c r="BL24" s="22">
        <v>0</v>
      </c>
      <c r="BM24" s="22">
        <v>0</v>
      </c>
      <c r="BN24" s="22">
        <v>0</v>
      </c>
      <c r="BO24" s="22">
        <v>1184555</v>
      </c>
      <c r="BP24" s="22">
        <v>1433954</v>
      </c>
      <c r="BQ24" s="22">
        <v>139085</v>
      </c>
      <c r="BR24" s="22">
        <v>0</v>
      </c>
      <c r="BS24" s="22">
        <v>0</v>
      </c>
      <c r="BT24" s="22">
        <v>0</v>
      </c>
      <c r="BU24" s="22">
        <v>1332486</v>
      </c>
      <c r="BV24" s="22">
        <v>665369</v>
      </c>
      <c r="BW24" s="22">
        <v>239393</v>
      </c>
      <c r="BX24" s="22">
        <v>0</v>
      </c>
      <c r="BY24" s="22">
        <v>51138</v>
      </c>
      <c r="BZ24" s="22">
        <v>0</v>
      </c>
      <c r="CA24" s="22">
        <v>0</v>
      </c>
      <c r="CB24" s="22">
        <v>0</v>
      </c>
      <c r="CC24" s="22">
        <v>35696608</v>
      </c>
      <c r="CD24" s="22">
        <v>7362545</v>
      </c>
    </row>
    <row r="25" spans="1:82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251772981</v>
      </c>
      <c r="F25" s="22">
        <v>0</v>
      </c>
      <c r="G25" s="22">
        <v>7622132</v>
      </c>
      <c r="H25" s="22">
        <v>0</v>
      </c>
      <c r="I25" s="22">
        <v>8813267</v>
      </c>
      <c r="J25" s="22">
        <v>3089231</v>
      </c>
      <c r="K25" s="22">
        <v>39580</v>
      </c>
      <c r="L25" s="22">
        <v>6585079</v>
      </c>
      <c r="M25" s="22">
        <v>5136203</v>
      </c>
      <c r="N25" s="22">
        <v>0</v>
      </c>
      <c r="O25" s="22">
        <v>582167</v>
      </c>
      <c r="P25" s="22">
        <v>11112682</v>
      </c>
      <c r="Q25" s="22">
        <v>174839</v>
      </c>
      <c r="R25" s="22">
        <v>11323426</v>
      </c>
      <c r="S25" s="22">
        <v>13654</v>
      </c>
      <c r="T25" s="22">
        <v>0</v>
      </c>
      <c r="U25" s="22">
        <v>31256833</v>
      </c>
      <c r="V25" s="22">
        <v>34525506</v>
      </c>
      <c r="W25" s="22">
        <v>10962043</v>
      </c>
      <c r="X25" s="22">
        <v>188487</v>
      </c>
      <c r="Y25" s="22">
        <v>5150580</v>
      </c>
      <c r="Z25" s="22">
        <v>0</v>
      </c>
      <c r="AA25" s="22">
        <v>0</v>
      </c>
      <c r="AB25" s="22">
        <v>0</v>
      </c>
      <c r="AC25" s="22">
        <v>5605359</v>
      </c>
      <c r="AD25" s="22">
        <v>221440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38210721</v>
      </c>
      <c r="AK25" s="22">
        <v>9824128</v>
      </c>
      <c r="AL25" s="22">
        <v>0</v>
      </c>
      <c r="AM25" s="22">
        <v>0</v>
      </c>
      <c r="AN25" s="22">
        <v>0</v>
      </c>
      <c r="AO25" s="22">
        <v>0</v>
      </c>
      <c r="AP25" s="22">
        <v>1254280</v>
      </c>
      <c r="AQ25" s="22">
        <v>443464618</v>
      </c>
      <c r="AR25" s="22">
        <v>1124981</v>
      </c>
      <c r="AS25" s="22">
        <v>77549069</v>
      </c>
      <c r="AT25" s="22">
        <v>0</v>
      </c>
      <c r="AU25" s="22">
        <v>16284142</v>
      </c>
      <c r="AV25" s="22">
        <v>20864002</v>
      </c>
      <c r="AW25" s="22">
        <v>489114</v>
      </c>
      <c r="AX25" s="22">
        <v>11122692</v>
      </c>
      <c r="AY25" s="22">
        <v>4888325</v>
      </c>
      <c r="AZ25" s="22">
        <v>0</v>
      </c>
      <c r="BA25" s="22">
        <v>15050296</v>
      </c>
      <c r="BB25" s="22">
        <v>24870644</v>
      </c>
      <c r="BC25" s="22">
        <v>253957</v>
      </c>
      <c r="BD25" s="22">
        <v>17913798</v>
      </c>
      <c r="BE25" s="22">
        <v>76369</v>
      </c>
      <c r="BF25" s="22">
        <v>0</v>
      </c>
      <c r="BG25" s="22">
        <v>24864907</v>
      </c>
      <c r="BH25" s="22">
        <v>19660174</v>
      </c>
      <c r="BI25" s="22">
        <v>8457168</v>
      </c>
      <c r="BJ25" s="22">
        <v>744749</v>
      </c>
      <c r="BK25" s="22">
        <v>7412484</v>
      </c>
      <c r="BL25" s="22">
        <v>0</v>
      </c>
      <c r="BM25" s="22">
        <v>0</v>
      </c>
      <c r="BN25" s="22">
        <v>0</v>
      </c>
      <c r="BO25" s="22">
        <v>9688034</v>
      </c>
      <c r="BP25" s="22">
        <v>3666257</v>
      </c>
      <c r="BQ25" s="22">
        <v>0</v>
      </c>
      <c r="BR25" s="22">
        <v>0</v>
      </c>
      <c r="BS25" s="22">
        <v>0</v>
      </c>
      <c r="BT25" s="22">
        <v>0</v>
      </c>
      <c r="BU25" s="22">
        <v>0</v>
      </c>
      <c r="BV25" s="22">
        <v>39587521</v>
      </c>
      <c r="BW25" s="22">
        <v>9702476</v>
      </c>
      <c r="BX25" s="22">
        <v>0</v>
      </c>
      <c r="BY25" s="22">
        <v>0</v>
      </c>
      <c r="BZ25" s="22">
        <v>0</v>
      </c>
      <c r="CA25" s="22">
        <v>0</v>
      </c>
      <c r="CB25" s="22">
        <v>1664709</v>
      </c>
      <c r="CC25" s="22">
        <v>315935868</v>
      </c>
      <c r="CD25" s="22">
        <v>127528750</v>
      </c>
    </row>
    <row r="26" spans="1:82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0</v>
      </c>
      <c r="F26" s="22">
        <v>33414</v>
      </c>
      <c r="G26" s="22">
        <v>793540947</v>
      </c>
      <c r="H26" s="22">
        <v>24101</v>
      </c>
      <c r="I26" s="22">
        <v>7120600</v>
      </c>
      <c r="J26" s="22">
        <v>1525857</v>
      </c>
      <c r="K26" s="22">
        <v>5364</v>
      </c>
      <c r="L26" s="22">
        <v>9402318</v>
      </c>
      <c r="M26" s="22">
        <v>1796445</v>
      </c>
      <c r="N26" s="22">
        <v>0</v>
      </c>
      <c r="O26" s="22">
        <v>-5058</v>
      </c>
      <c r="P26" s="22">
        <v>37750194</v>
      </c>
      <c r="Q26" s="22">
        <v>0</v>
      </c>
      <c r="R26" s="22">
        <v>1112798</v>
      </c>
      <c r="S26" s="22">
        <v>2761130</v>
      </c>
      <c r="T26" s="22">
        <v>0</v>
      </c>
      <c r="U26" s="22">
        <v>22378869</v>
      </c>
      <c r="V26" s="22">
        <v>15890980</v>
      </c>
      <c r="W26" s="22">
        <v>11630364</v>
      </c>
      <c r="X26" s="22">
        <v>0</v>
      </c>
      <c r="Y26" s="22">
        <v>2118252</v>
      </c>
      <c r="Z26" s="22">
        <v>0</v>
      </c>
      <c r="AA26" s="22">
        <v>20740</v>
      </c>
      <c r="AB26" s="22">
        <v>0</v>
      </c>
      <c r="AC26" s="22">
        <v>4657381</v>
      </c>
      <c r="AD26" s="22">
        <v>0</v>
      </c>
      <c r="AE26" s="22">
        <v>0</v>
      </c>
      <c r="AF26" s="22">
        <v>38473081</v>
      </c>
      <c r="AG26" s="22">
        <v>808539</v>
      </c>
      <c r="AH26" s="22">
        <v>0</v>
      </c>
      <c r="AI26" s="22">
        <v>63267</v>
      </c>
      <c r="AJ26" s="22">
        <v>23403609</v>
      </c>
      <c r="AK26" s="22">
        <v>912487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  <c r="AQ26" s="22">
        <v>975425679</v>
      </c>
      <c r="AR26" s="22">
        <v>1477773</v>
      </c>
      <c r="AS26" s="22">
        <v>124073696</v>
      </c>
      <c r="AT26" s="22">
        <v>13259406</v>
      </c>
      <c r="AU26" s="22">
        <v>38616213</v>
      </c>
      <c r="AV26" s="22">
        <v>32247846</v>
      </c>
      <c r="AW26" s="22">
        <v>841232</v>
      </c>
      <c r="AX26" s="22">
        <v>9782479</v>
      </c>
      <c r="AY26" s="22">
        <v>8594968</v>
      </c>
      <c r="AZ26" s="22">
        <v>0</v>
      </c>
      <c r="BA26" s="22">
        <v>27693558</v>
      </c>
      <c r="BB26" s="22">
        <v>55174919</v>
      </c>
      <c r="BC26" s="22">
        <v>0</v>
      </c>
      <c r="BD26" s="22">
        <v>32587083</v>
      </c>
      <c r="BE26" s="22">
        <v>2935775</v>
      </c>
      <c r="BF26" s="22">
        <v>0</v>
      </c>
      <c r="BG26" s="22">
        <v>38358993</v>
      </c>
      <c r="BH26" s="22">
        <v>33239528</v>
      </c>
      <c r="BI26" s="22">
        <v>18180513</v>
      </c>
      <c r="BJ26" s="22">
        <v>0</v>
      </c>
      <c r="BK26" s="22">
        <v>15122693</v>
      </c>
      <c r="BL26" s="22">
        <v>0</v>
      </c>
      <c r="BM26" s="22">
        <v>756379</v>
      </c>
      <c r="BN26" s="22">
        <v>0</v>
      </c>
      <c r="BO26" s="22">
        <v>11412835</v>
      </c>
      <c r="BP26" s="22">
        <v>0</v>
      </c>
      <c r="BQ26" s="22">
        <v>0</v>
      </c>
      <c r="BR26" s="22">
        <v>34940687</v>
      </c>
      <c r="BS26" s="22">
        <v>8553777</v>
      </c>
      <c r="BT26" s="22">
        <v>0</v>
      </c>
      <c r="BU26" s="22">
        <v>383486</v>
      </c>
      <c r="BV26" s="22">
        <v>98757820</v>
      </c>
      <c r="BW26" s="22">
        <v>9486934</v>
      </c>
      <c r="BX26" s="22">
        <v>0</v>
      </c>
      <c r="BY26" s="22">
        <v>0</v>
      </c>
      <c r="BZ26" s="22">
        <v>0</v>
      </c>
      <c r="CA26" s="22">
        <v>0</v>
      </c>
      <c r="CB26" s="22">
        <v>0</v>
      </c>
      <c r="CC26" s="22">
        <v>616478593</v>
      </c>
      <c r="CD26" s="22">
        <v>358947086</v>
      </c>
    </row>
    <row r="27" spans="1:82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1260938</v>
      </c>
      <c r="F27" s="22">
        <v>0</v>
      </c>
      <c r="G27" s="22">
        <v>205250</v>
      </c>
      <c r="H27" s="22">
        <v>0</v>
      </c>
      <c r="I27" s="22">
        <v>0</v>
      </c>
      <c r="J27" s="22">
        <v>67098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237347</v>
      </c>
      <c r="Q27" s="22">
        <v>0</v>
      </c>
      <c r="R27" s="22">
        <v>0</v>
      </c>
      <c r="S27" s="22">
        <v>0</v>
      </c>
      <c r="T27" s="22">
        <v>0</v>
      </c>
      <c r="U27" s="22">
        <v>243006</v>
      </c>
      <c r="V27" s="22">
        <v>15396</v>
      </c>
      <c r="W27" s="22">
        <v>10004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204749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31493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  <c r="AQ27" s="22">
        <v>2275281</v>
      </c>
      <c r="AR27" s="22">
        <v>57805</v>
      </c>
      <c r="AS27" s="22">
        <v>642230</v>
      </c>
      <c r="AT27" s="22">
        <v>0</v>
      </c>
      <c r="AU27" s="22">
        <v>0</v>
      </c>
      <c r="AV27" s="22">
        <v>45269</v>
      </c>
      <c r="AW27" s="22">
        <v>0</v>
      </c>
      <c r="AX27" s="22">
        <v>0</v>
      </c>
      <c r="AY27" s="22">
        <v>0</v>
      </c>
      <c r="AZ27" s="22">
        <v>0</v>
      </c>
      <c r="BA27" s="22">
        <v>0</v>
      </c>
      <c r="BB27" s="22">
        <v>742981</v>
      </c>
      <c r="BC27" s="22">
        <v>0</v>
      </c>
      <c r="BD27" s="22">
        <v>0</v>
      </c>
      <c r="BE27" s="22">
        <v>0</v>
      </c>
      <c r="BF27" s="22">
        <v>0</v>
      </c>
      <c r="BG27" s="22">
        <v>169330</v>
      </c>
      <c r="BH27" s="22">
        <v>16067</v>
      </c>
      <c r="BI27" s="22">
        <v>67961</v>
      </c>
      <c r="BJ27" s="22">
        <v>0</v>
      </c>
      <c r="BK27" s="22">
        <v>0</v>
      </c>
      <c r="BL27" s="22">
        <v>0</v>
      </c>
      <c r="BM27" s="22">
        <v>0</v>
      </c>
      <c r="BN27" s="22">
        <v>0</v>
      </c>
      <c r="BO27" s="22">
        <v>0</v>
      </c>
      <c r="BP27" s="22">
        <v>238169</v>
      </c>
      <c r="BQ27" s="22">
        <v>0</v>
      </c>
      <c r="BR27" s="22">
        <v>0</v>
      </c>
      <c r="BS27" s="22">
        <v>0</v>
      </c>
      <c r="BT27" s="22">
        <v>0</v>
      </c>
      <c r="BU27" s="22">
        <v>0</v>
      </c>
      <c r="BV27" s="22">
        <v>103077</v>
      </c>
      <c r="BW27" s="22">
        <v>0</v>
      </c>
      <c r="BX27" s="22">
        <v>0</v>
      </c>
      <c r="BY27" s="22">
        <v>0</v>
      </c>
      <c r="BZ27" s="22">
        <v>0</v>
      </c>
      <c r="CA27" s="22">
        <v>0</v>
      </c>
      <c r="CB27" s="22">
        <v>0</v>
      </c>
      <c r="CC27" s="22">
        <v>2082889</v>
      </c>
      <c r="CD27" s="22">
        <v>192392</v>
      </c>
    </row>
    <row r="28" spans="1:82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19722963</v>
      </c>
      <c r="F28" s="22">
        <v>6572</v>
      </c>
      <c r="G28" s="22">
        <v>1054745</v>
      </c>
      <c r="H28" s="22">
        <v>0</v>
      </c>
      <c r="I28" s="22">
        <v>0</v>
      </c>
      <c r="J28" s="22">
        <v>319860</v>
      </c>
      <c r="K28" s="22">
        <v>0</v>
      </c>
      <c r="L28" s="22">
        <v>0</v>
      </c>
      <c r="M28" s="22">
        <v>6450</v>
      </c>
      <c r="N28" s="22">
        <v>364858</v>
      </c>
      <c r="O28" s="22">
        <v>165676</v>
      </c>
      <c r="P28" s="22">
        <v>2576758</v>
      </c>
      <c r="Q28" s="22">
        <v>51500</v>
      </c>
      <c r="R28" s="22">
        <v>0</v>
      </c>
      <c r="S28" s="22">
        <v>0</v>
      </c>
      <c r="T28" s="22">
        <v>70506</v>
      </c>
      <c r="U28" s="22">
        <v>599065</v>
      </c>
      <c r="V28" s="22">
        <v>65434</v>
      </c>
      <c r="W28" s="22">
        <v>0</v>
      </c>
      <c r="X28" s="22">
        <v>0</v>
      </c>
      <c r="Y28" s="22">
        <v>924664</v>
      </c>
      <c r="Z28" s="22">
        <v>0</v>
      </c>
      <c r="AA28" s="22">
        <v>2100</v>
      </c>
      <c r="AB28" s="22">
        <v>0</v>
      </c>
      <c r="AC28" s="22">
        <v>456482</v>
      </c>
      <c r="AD28" s="22">
        <v>223353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760476</v>
      </c>
      <c r="AK28" s="22">
        <v>77590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  <c r="AQ28" s="22">
        <v>27449052</v>
      </c>
      <c r="AR28" s="22">
        <v>518969</v>
      </c>
      <c r="AS28" s="22">
        <v>3277907</v>
      </c>
      <c r="AT28" s="22">
        <v>0</v>
      </c>
      <c r="AU28" s="22">
        <v>0</v>
      </c>
      <c r="AV28" s="22">
        <v>965374</v>
      </c>
      <c r="AW28" s="22">
        <v>0</v>
      </c>
      <c r="AX28" s="22">
        <v>0</v>
      </c>
      <c r="AY28" s="22">
        <v>121639</v>
      </c>
      <c r="AZ28" s="22">
        <v>467571</v>
      </c>
      <c r="BA28" s="22">
        <v>262201</v>
      </c>
      <c r="BB28" s="22">
        <v>14180058</v>
      </c>
      <c r="BC28" s="22">
        <v>211160</v>
      </c>
      <c r="BD28" s="22">
        <v>0</v>
      </c>
      <c r="BE28" s="22">
        <v>0</v>
      </c>
      <c r="BF28" s="22">
        <v>111125</v>
      </c>
      <c r="BG28" s="22">
        <v>871651</v>
      </c>
      <c r="BH28" s="22">
        <v>191552</v>
      </c>
      <c r="BI28" s="22">
        <v>773267</v>
      </c>
      <c r="BJ28" s="22">
        <v>0</v>
      </c>
      <c r="BK28" s="22">
        <v>1057747</v>
      </c>
      <c r="BL28" s="22">
        <v>0</v>
      </c>
      <c r="BM28" s="22">
        <v>31097</v>
      </c>
      <c r="BN28" s="22">
        <v>0</v>
      </c>
      <c r="BO28" s="22">
        <v>773074</v>
      </c>
      <c r="BP28" s="22">
        <v>985646</v>
      </c>
      <c r="BQ28" s="22">
        <v>0</v>
      </c>
      <c r="BR28" s="22">
        <v>0</v>
      </c>
      <c r="BS28" s="22">
        <v>0</v>
      </c>
      <c r="BT28" s="22">
        <v>0</v>
      </c>
      <c r="BU28" s="22">
        <v>0</v>
      </c>
      <c r="BV28" s="22">
        <v>1892554</v>
      </c>
      <c r="BW28" s="22">
        <v>338757</v>
      </c>
      <c r="BX28" s="22">
        <v>0</v>
      </c>
      <c r="BY28" s="22">
        <v>0</v>
      </c>
      <c r="BZ28" s="22">
        <v>0</v>
      </c>
      <c r="CA28" s="22">
        <v>0</v>
      </c>
      <c r="CB28" s="22">
        <v>0</v>
      </c>
      <c r="CC28" s="22">
        <v>27031349</v>
      </c>
      <c r="CD28" s="22">
        <v>417703</v>
      </c>
    </row>
    <row r="29" spans="1:82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8607012</v>
      </c>
      <c r="F29" s="22">
        <v>5154</v>
      </c>
      <c r="G29" s="22">
        <v>388766</v>
      </c>
      <c r="H29" s="22">
        <v>0</v>
      </c>
      <c r="I29" s="22">
        <v>0</v>
      </c>
      <c r="J29" s="22">
        <v>150139</v>
      </c>
      <c r="K29" s="22">
        <v>0</v>
      </c>
      <c r="L29" s="22">
        <v>0</v>
      </c>
      <c r="M29" s="22">
        <v>1082</v>
      </c>
      <c r="N29" s="22">
        <v>0</v>
      </c>
      <c r="O29" s="22">
        <v>0</v>
      </c>
      <c r="P29" s="22">
        <v>6106090</v>
      </c>
      <c r="Q29" s="22">
        <v>23219</v>
      </c>
      <c r="R29" s="22">
        <v>0</v>
      </c>
      <c r="S29" s="22">
        <v>0</v>
      </c>
      <c r="T29" s="22">
        <v>0</v>
      </c>
      <c r="U29" s="22">
        <v>216191</v>
      </c>
      <c r="V29" s="22">
        <v>52352</v>
      </c>
      <c r="W29" s="22">
        <v>11548</v>
      </c>
      <c r="X29" s="22">
        <v>1143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365495</v>
      </c>
      <c r="AE29" s="22">
        <v>0</v>
      </c>
      <c r="AF29" s="22">
        <v>0</v>
      </c>
      <c r="AG29" s="22">
        <v>17262</v>
      </c>
      <c r="AH29" s="22">
        <v>0</v>
      </c>
      <c r="AI29" s="22">
        <v>0</v>
      </c>
      <c r="AJ29" s="22">
        <v>15201</v>
      </c>
      <c r="AK29" s="22">
        <v>125883</v>
      </c>
      <c r="AL29" s="22">
        <v>0</v>
      </c>
      <c r="AM29" s="22">
        <v>0</v>
      </c>
      <c r="AN29" s="22">
        <v>0</v>
      </c>
      <c r="AO29" s="22">
        <v>0</v>
      </c>
      <c r="AP29" s="22">
        <v>918</v>
      </c>
      <c r="AQ29" s="22">
        <v>16087455</v>
      </c>
      <c r="AR29" s="22">
        <v>317898</v>
      </c>
      <c r="AS29" s="22">
        <v>1342381</v>
      </c>
      <c r="AT29" s="22">
        <v>0</v>
      </c>
      <c r="AU29" s="22">
        <v>32045</v>
      </c>
      <c r="AV29" s="22">
        <v>490649</v>
      </c>
      <c r="AW29" s="22">
        <v>8809</v>
      </c>
      <c r="AX29" s="22">
        <v>6096</v>
      </c>
      <c r="AY29" s="22">
        <v>11620</v>
      </c>
      <c r="AZ29" s="22">
        <v>12487</v>
      </c>
      <c r="BA29" s="22">
        <v>0</v>
      </c>
      <c r="BB29" s="22">
        <v>7075045</v>
      </c>
      <c r="BC29" s="22">
        <v>58620</v>
      </c>
      <c r="BD29" s="22">
        <v>0</v>
      </c>
      <c r="BE29" s="22">
        <v>0</v>
      </c>
      <c r="BF29" s="22">
        <v>0</v>
      </c>
      <c r="BG29" s="22">
        <v>309055</v>
      </c>
      <c r="BH29" s="22">
        <v>56055</v>
      </c>
      <c r="BI29" s="22">
        <v>257678</v>
      </c>
      <c r="BJ29" s="22">
        <v>1143</v>
      </c>
      <c r="BK29" s="22">
        <v>56357</v>
      </c>
      <c r="BL29" s="22">
        <v>0</v>
      </c>
      <c r="BM29" s="22">
        <v>0</v>
      </c>
      <c r="BN29" s="22">
        <v>0</v>
      </c>
      <c r="BO29" s="22">
        <v>185861</v>
      </c>
      <c r="BP29" s="22">
        <v>776159</v>
      </c>
      <c r="BQ29" s="22">
        <v>0</v>
      </c>
      <c r="BR29" s="22">
        <v>0</v>
      </c>
      <c r="BS29" s="22">
        <v>0</v>
      </c>
      <c r="BT29" s="22">
        <v>0</v>
      </c>
      <c r="BU29" s="22">
        <v>0</v>
      </c>
      <c r="BV29" s="22">
        <v>124484</v>
      </c>
      <c r="BW29" s="22">
        <v>146277</v>
      </c>
      <c r="BX29" s="22">
        <v>0</v>
      </c>
      <c r="BY29" s="22">
        <v>0</v>
      </c>
      <c r="BZ29" s="22">
        <v>0</v>
      </c>
      <c r="CA29" s="22">
        <v>0</v>
      </c>
      <c r="CB29" s="22">
        <v>962</v>
      </c>
      <c r="CC29" s="22">
        <v>11269681</v>
      </c>
      <c r="CD29" s="22">
        <v>4817774</v>
      </c>
    </row>
    <row r="30" spans="1:82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13616156</v>
      </c>
      <c r="F30" s="22">
        <v>0</v>
      </c>
      <c r="G30" s="22">
        <v>2292123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59374</v>
      </c>
      <c r="N30" s="22">
        <v>0</v>
      </c>
      <c r="O30" s="22">
        <v>0</v>
      </c>
      <c r="P30" s="22">
        <v>2617429</v>
      </c>
      <c r="Q30" s="22">
        <v>0</v>
      </c>
      <c r="R30" s="22">
        <v>0</v>
      </c>
      <c r="S30" s="22">
        <v>0</v>
      </c>
      <c r="T30" s="22">
        <v>0</v>
      </c>
      <c r="U30" s="22">
        <v>232400</v>
      </c>
      <c r="V30" s="22">
        <v>84652</v>
      </c>
      <c r="W30" s="22">
        <v>4705</v>
      </c>
      <c r="X30" s="22">
        <v>0</v>
      </c>
      <c r="Y30" s="22">
        <v>0</v>
      </c>
      <c r="Z30" s="22">
        <v>0</v>
      </c>
      <c r="AA30" s="22">
        <v>0</v>
      </c>
      <c r="AB30" s="22">
        <v>136649</v>
      </c>
      <c r="AC30" s="22">
        <v>211254</v>
      </c>
      <c r="AD30" s="22">
        <v>217762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33414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  <c r="AQ30" s="22">
        <v>19505918</v>
      </c>
      <c r="AR30" s="22">
        <v>279887</v>
      </c>
      <c r="AS30" s="22">
        <v>2766043</v>
      </c>
      <c r="AT30" s="22">
        <v>0</v>
      </c>
      <c r="AU30" s="22">
        <v>258992</v>
      </c>
      <c r="AV30" s="22">
        <v>632751</v>
      </c>
      <c r="AW30" s="22">
        <v>0</v>
      </c>
      <c r="AX30" s="22">
        <v>0</v>
      </c>
      <c r="AY30" s="22">
        <v>7458</v>
      </c>
      <c r="AZ30" s="22">
        <v>0</v>
      </c>
      <c r="BA30" s="22">
        <v>0</v>
      </c>
      <c r="BB30" s="22">
        <v>10447574</v>
      </c>
      <c r="BC30" s="22">
        <v>0</v>
      </c>
      <c r="BD30" s="22">
        <v>0</v>
      </c>
      <c r="BE30" s="22">
        <v>0</v>
      </c>
      <c r="BF30" s="22">
        <v>0</v>
      </c>
      <c r="BG30" s="22">
        <v>169878</v>
      </c>
      <c r="BH30" s="22">
        <v>154345</v>
      </c>
      <c r="BI30" s="22">
        <v>4040</v>
      </c>
      <c r="BJ30" s="22">
        <v>0</v>
      </c>
      <c r="BK30" s="22">
        <v>130756</v>
      </c>
      <c r="BL30" s="22">
        <v>0</v>
      </c>
      <c r="BM30" s="22">
        <v>0</v>
      </c>
      <c r="BN30" s="22">
        <v>136488</v>
      </c>
      <c r="BO30" s="22">
        <v>308381</v>
      </c>
      <c r="BP30" s="22">
        <v>1259286</v>
      </c>
      <c r="BQ30" s="22">
        <v>0</v>
      </c>
      <c r="BR30" s="22">
        <v>0</v>
      </c>
      <c r="BS30" s="22">
        <v>0</v>
      </c>
      <c r="BT30" s="22">
        <v>0</v>
      </c>
      <c r="BU30" s="22">
        <v>0</v>
      </c>
      <c r="BV30" s="22">
        <v>475789</v>
      </c>
      <c r="BW30" s="22">
        <v>0</v>
      </c>
      <c r="BX30" s="22">
        <v>0</v>
      </c>
      <c r="BY30" s="22">
        <v>223660</v>
      </c>
      <c r="BZ30" s="22">
        <v>0</v>
      </c>
      <c r="CA30" s="22">
        <v>0</v>
      </c>
      <c r="CB30" s="22">
        <v>0</v>
      </c>
      <c r="CC30" s="22">
        <v>17255328</v>
      </c>
      <c r="CD30" s="22">
        <v>2250590</v>
      </c>
    </row>
    <row r="31" spans="1:82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26816425</v>
      </c>
      <c r="F31" s="22">
        <v>4694</v>
      </c>
      <c r="G31" s="22">
        <v>14540</v>
      </c>
      <c r="H31" s="22">
        <v>0</v>
      </c>
      <c r="I31" s="22">
        <v>0</v>
      </c>
      <c r="J31" s="22">
        <v>104292</v>
      </c>
      <c r="K31" s="22">
        <v>0</v>
      </c>
      <c r="L31" s="22">
        <v>0</v>
      </c>
      <c r="M31" s="22">
        <v>102452</v>
      </c>
      <c r="N31" s="22">
        <v>0</v>
      </c>
      <c r="O31" s="22">
        <v>603048</v>
      </c>
      <c r="P31" s="22">
        <v>1526533</v>
      </c>
      <c r="Q31" s="22">
        <v>55637</v>
      </c>
      <c r="R31" s="22">
        <v>0</v>
      </c>
      <c r="S31" s="22">
        <v>0</v>
      </c>
      <c r="T31" s="22">
        <v>0</v>
      </c>
      <c r="U31" s="22">
        <v>1353093</v>
      </c>
      <c r="V31" s="22">
        <v>559296</v>
      </c>
      <c r="W31" s="22">
        <v>0</v>
      </c>
      <c r="X31" s="22">
        <v>0</v>
      </c>
      <c r="Y31" s="22">
        <v>244006</v>
      </c>
      <c r="Z31" s="22">
        <v>0</v>
      </c>
      <c r="AA31" s="22">
        <v>0</v>
      </c>
      <c r="AB31" s="22">
        <v>0</v>
      </c>
      <c r="AC31" s="22">
        <v>341350</v>
      </c>
      <c r="AD31" s="22">
        <v>0</v>
      </c>
      <c r="AE31" s="22">
        <v>0</v>
      </c>
      <c r="AF31" s="22">
        <v>0</v>
      </c>
      <c r="AG31" s="22">
        <v>226518</v>
      </c>
      <c r="AH31" s="22">
        <v>0</v>
      </c>
      <c r="AI31" s="22">
        <v>0</v>
      </c>
      <c r="AJ31" s="22">
        <v>94626</v>
      </c>
      <c r="AK31" s="22">
        <v>23847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32070357</v>
      </c>
      <c r="AR31" s="22">
        <v>524291</v>
      </c>
      <c r="AS31" s="22">
        <v>3068595</v>
      </c>
      <c r="AT31" s="22">
        <v>0</v>
      </c>
      <c r="AU31" s="22">
        <v>0</v>
      </c>
      <c r="AV31" s="22">
        <v>924443</v>
      </c>
      <c r="AW31" s="22">
        <v>3910</v>
      </c>
      <c r="AX31" s="22">
        <v>0</v>
      </c>
      <c r="AY31" s="22">
        <v>373493</v>
      </c>
      <c r="AZ31" s="22">
        <v>25827</v>
      </c>
      <c r="BA31" s="22">
        <v>2336907</v>
      </c>
      <c r="BB31" s="22">
        <v>11300398</v>
      </c>
      <c r="BC31" s="22">
        <v>658419</v>
      </c>
      <c r="BD31" s="22">
        <v>0</v>
      </c>
      <c r="BE31" s="22">
        <v>196443</v>
      </c>
      <c r="BF31" s="22">
        <v>0</v>
      </c>
      <c r="BG31" s="22">
        <v>2392460</v>
      </c>
      <c r="BH31" s="22">
        <v>974406</v>
      </c>
      <c r="BI31" s="22">
        <v>590064</v>
      </c>
      <c r="BJ31" s="22">
        <v>0</v>
      </c>
      <c r="BK31" s="22">
        <v>539903</v>
      </c>
      <c r="BL31" s="22">
        <v>0</v>
      </c>
      <c r="BM31" s="22">
        <v>0</v>
      </c>
      <c r="BN31" s="22">
        <v>0</v>
      </c>
      <c r="BO31" s="22">
        <v>543870</v>
      </c>
      <c r="BP31" s="22">
        <v>903805</v>
      </c>
      <c r="BQ31" s="22">
        <v>5839</v>
      </c>
      <c r="BR31" s="22">
        <v>0</v>
      </c>
      <c r="BS31" s="22">
        <v>364984</v>
      </c>
      <c r="BT31" s="22">
        <v>0</v>
      </c>
      <c r="BU31" s="22">
        <v>1063814</v>
      </c>
      <c r="BV31" s="22">
        <v>0</v>
      </c>
      <c r="BW31" s="22">
        <v>556291</v>
      </c>
      <c r="BX31" s="22">
        <v>0</v>
      </c>
      <c r="BY31" s="22">
        <v>0</v>
      </c>
      <c r="BZ31" s="22">
        <v>0</v>
      </c>
      <c r="CA31" s="22">
        <v>0</v>
      </c>
      <c r="CB31" s="22">
        <v>2600000</v>
      </c>
      <c r="CC31" s="22">
        <v>29948162</v>
      </c>
      <c r="CD31" s="22">
        <v>2122195</v>
      </c>
    </row>
    <row r="32" spans="1:82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0</v>
      </c>
      <c r="F32" s="22">
        <v>4428435</v>
      </c>
      <c r="G32" s="22">
        <v>62269</v>
      </c>
      <c r="H32" s="22">
        <v>0</v>
      </c>
      <c r="I32" s="22">
        <v>0</v>
      </c>
      <c r="J32" s="22">
        <v>399659</v>
      </c>
      <c r="K32" s="22">
        <v>2137792</v>
      </c>
      <c r="L32" s="22">
        <v>0</v>
      </c>
      <c r="M32" s="22">
        <v>3599</v>
      </c>
      <c r="N32" s="22">
        <v>0</v>
      </c>
      <c r="O32" s="22">
        <v>187453</v>
      </c>
      <c r="P32" s="22">
        <v>640697</v>
      </c>
      <c r="Q32" s="22">
        <v>0</v>
      </c>
      <c r="R32" s="22">
        <v>0</v>
      </c>
      <c r="S32" s="22">
        <v>0</v>
      </c>
      <c r="T32" s="22">
        <v>0</v>
      </c>
      <c r="U32" s="22">
        <v>2236882</v>
      </c>
      <c r="V32" s="22">
        <v>468361</v>
      </c>
      <c r="W32" s="22">
        <v>201834</v>
      </c>
      <c r="X32" s="22">
        <v>0</v>
      </c>
      <c r="Y32" s="22">
        <v>38005</v>
      </c>
      <c r="Z32" s="22">
        <v>0</v>
      </c>
      <c r="AA32" s="22">
        <v>0</v>
      </c>
      <c r="AB32" s="22">
        <v>0</v>
      </c>
      <c r="AC32" s="22">
        <v>469742</v>
      </c>
      <c r="AD32" s="22">
        <v>140219</v>
      </c>
      <c r="AE32" s="22">
        <v>0</v>
      </c>
      <c r="AF32" s="22">
        <v>0</v>
      </c>
      <c r="AG32" s="22">
        <v>0</v>
      </c>
      <c r="AH32" s="22">
        <v>0</v>
      </c>
      <c r="AI32" s="22">
        <v>2667</v>
      </c>
      <c r="AJ32" s="22">
        <v>54228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  <c r="AQ32" s="22">
        <v>11471842</v>
      </c>
      <c r="AR32" s="22">
        <v>543492</v>
      </c>
      <c r="AS32" s="22">
        <v>714843</v>
      </c>
      <c r="AT32" s="22">
        <v>0</v>
      </c>
      <c r="AU32" s="22">
        <v>0</v>
      </c>
      <c r="AV32" s="22">
        <v>461264</v>
      </c>
      <c r="AW32" s="22">
        <v>203372</v>
      </c>
      <c r="AX32" s="22">
        <v>0</v>
      </c>
      <c r="AY32" s="22">
        <v>144294</v>
      </c>
      <c r="AZ32" s="22">
        <v>0</v>
      </c>
      <c r="BA32" s="22">
        <v>1431916</v>
      </c>
      <c r="BB32" s="22">
        <v>1341223</v>
      </c>
      <c r="BC32" s="22">
        <v>0</v>
      </c>
      <c r="BD32" s="22">
        <v>0</v>
      </c>
      <c r="BE32" s="22">
        <v>0</v>
      </c>
      <c r="BF32" s="22">
        <v>0</v>
      </c>
      <c r="BG32" s="22">
        <v>630166</v>
      </c>
      <c r="BH32" s="22">
        <v>323451</v>
      </c>
      <c r="BI32" s="22">
        <v>399345</v>
      </c>
      <c r="BJ32" s="22">
        <v>2036807</v>
      </c>
      <c r="BK32" s="22">
        <v>106607</v>
      </c>
      <c r="BL32" s="22">
        <v>0</v>
      </c>
      <c r="BM32" s="22">
        <v>0</v>
      </c>
      <c r="BN32" s="22">
        <v>52246</v>
      </c>
      <c r="BO32" s="22">
        <v>632487</v>
      </c>
      <c r="BP32" s="22">
        <v>234580</v>
      </c>
      <c r="BQ32" s="22">
        <v>0</v>
      </c>
      <c r="BR32" s="22">
        <v>0</v>
      </c>
      <c r="BS32" s="22">
        <v>0</v>
      </c>
      <c r="BT32" s="22">
        <v>8053</v>
      </c>
      <c r="BU32" s="22">
        <v>0</v>
      </c>
      <c r="BV32" s="22">
        <v>190848</v>
      </c>
      <c r="BW32" s="22">
        <v>31518</v>
      </c>
      <c r="BX32" s="22">
        <v>0</v>
      </c>
      <c r="BY32" s="22">
        <v>0</v>
      </c>
      <c r="BZ32" s="22">
        <v>0</v>
      </c>
      <c r="CA32" s="22">
        <v>0</v>
      </c>
      <c r="CB32" s="22">
        <v>0</v>
      </c>
      <c r="CC32" s="22">
        <v>9486512</v>
      </c>
      <c r="CD32" s="22">
        <v>1985330</v>
      </c>
    </row>
    <row r="33" spans="1:82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6151440</v>
      </c>
      <c r="F33" s="22">
        <v>0</v>
      </c>
      <c r="G33" s="22">
        <v>66410</v>
      </c>
      <c r="H33" s="22">
        <v>0</v>
      </c>
      <c r="I33" s="22">
        <v>0</v>
      </c>
      <c r="J33" s="22">
        <v>17988</v>
      </c>
      <c r="K33" s="22">
        <v>0</v>
      </c>
      <c r="L33" s="22">
        <v>1264</v>
      </c>
      <c r="M33" s="22">
        <v>0</v>
      </c>
      <c r="N33" s="22">
        <v>0</v>
      </c>
      <c r="O33" s="22">
        <v>0</v>
      </c>
      <c r="P33" s="22">
        <v>592698</v>
      </c>
      <c r="Q33" s="22">
        <v>0</v>
      </c>
      <c r="R33" s="22">
        <v>0</v>
      </c>
      <c r="S33" s="22">
        <v>0</v>
      </c>
      <c r="T33" s="22">
        <v>0</v>
      </c>
      <c r="U33" s="22">
        <v>410138</v>
      </c>
      <c r="V33" s="22">
        <v>897309</v>
      </c>
      <c r="W33" s="22">
        <v>196385</v>
      </c>
      <c r="X33" s="22">
        <v>0</v>
      </c>
      <c r="Y33" s="22">
        <v>47244</v>
      </c>
      <c r="Z33" s="22">
        <v>0</v>
      </c>
      <c r="AA33" s="22">
        <v>275</v>
      </c>
      <c r="AB33" s="22">
        <v>9400</v>
      </c>
      <c r="AC33" s="22">
        <v>9449</v>
      </c>
      <c r="AD33" s="22">
        <v>116046</v>
      </c>
      <c r="AE33" s="22">
        <v>15286</v>
      </c>
      <c r="AF33" s="22">
        <v>0</v>
      </c>
      <c r="AG33" s="22">
        <v>0</v>
      </c>
      <c r="AH33" s="22">
        <v>0</v>
      </c>
      <c r="AI33" s="22">
        <v>0</v>
      </c>
      <c r="AJ33" s="22">
        <v>1551</v>
      </c>
      <c r="AK33" s="22">
        <v>3465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  <c r="AQ33" s="22">
        <v>8536348</v>
      </c>
      <c r="AR33" s="22">
        <v>144887</v>
      </c>
      <c r="AS33" s="22">
        <v>1286380</v>
      </c>
      <c r="AT33" s="22">
        <v>0</v>
      </c>
      <c r="AU33" s="22">
        <v>0</v>
      </c>
      <c r="AV33" s="22">
        <v>181930</v>
      </c>
      <c r="AW33" s="22">
        <v>11125</v>
      </c>
      <c r="AX33" s="22">
        <v>42489</v>
      </c>
      <c r="AY33" s="22">
        <v>0</v>
      </c>
      <c r="AZ33" s="22">
        <v>0</v>
      </c>
      <c r="BA33" s="22">
        <v>0</v>
      </c>
      <c r="BB33" s="22">
        <v>5242767</v>
      </c>
      <c r="BC33" s="22">
        <v>7484</v>
      </c>
      <c r="BD33" s="22">
        <v>0</v>
      </c>
      <c r="BE33" s="22">
        <v>25916</v>
      </c>
      <c r="BF33" s="22">
        <v>0</v>
      </c>
      <c r="BG33" s="22">
        <v>596354</v>
      </c>
      <c r="BH33" s="22">
        <v>88619</v>
      </c>
      <c r="BI33" s="22">
        <v>139521</v>
      </c>
      <c r="BJ33" s="22">
        <v>0</v>
      </c>
      <c r="BK33" s="22">
        <v>39140</v>
      </c>
      <c r="BL33" s="22">
        <v>0</v>
      </c>
      <c r="BM33" s="22">
        <v>32128</v>
      </c>
      <c r="BN33" s="22">
        <v>800</v>
      </c>
      <c r="BO33" s="22">
        <v>48689</v>
      </c>
      <c r="BP33" s="22">
        <v>737888</v>
      </c>
      <c r="BQ33" s="22">
        <v>0</v>
      </c>
      <c r="BR33" s="22">
        <v>0</v>
      </c>
      <c r="BS33" s="22">
        <v>0</v>
      </c>
      <c r="BT33" s="22">
        <v>0</v>
      </c>
      <c r="BU33" s="22">
        <v>0</v>
      </c>
      <c r="BV33" s="22">
        <v>163808</v>
      </c>
      <c r="BW33" s="22">
        <v>37697</v>
      </c>
      <c r="BX33" s="22">
        <v>0</v>
      </c>
      <c r="BY33" s="22">
        <v>0</v>
      </c>
      <c r="BZ33" s="22">
        <v>0</v>
      </c>
      <c r="CA33" s="22">
        <v>0</v>
      </c>
      <c r="CB33" s="22">
        <v>0</v>
      </c>
      <c r="CC33" s="22">
        <v>8827622</v>
      </c>
      <c r="CD33" s="22">
        <v>-291274</v>
      </c>
    </row>
    <row r="34" spans="1:82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62321706</v>
      </c>
      <c r="F34" s="22">
        <v>0</v>
      </c>
      <c r="G34" s="22">
        <v>343310</v>
      </c>
      <c r="H34" s="22">
        <v>0</v>
      </c>
      <c r="I34" s="22">
        <v>0</v>
      </c>
      <c r="J34" s="22">
        <v>649171</v>
      </c>
      <c r="K34" s="22">
        <v>0</v>
      </c>
      <c r="L34" s="22">
        <v>1761906</v>
      </c>
      <c r="M34" s="22">
        <v>544973</v>
      </c>
      <c r="N34" s="22">
        <v>0</v>
      </c>
      <c r="O34" s="22">
        <v>0</v>
      </c>
      <c r="P34" s="22">
        <v>10343726</v>
      </c>
      <c r="Q34" s="22">
        <v>0</v>
      </c>
      <c r="R34" s="22">
        <v>0</v>
      </c>
      <c r="S34" s="22">
        <v>0</v>
      </c>
      <c r="T34" s="22">
        <v>0</v>
      </c>
      <c r="U34" s="22">
        <v>1297420</v>
      </c>
      <c r="V34" s="22">
        <v>749073</v>
      </c>
      <c r="W34" s="22">
        <v>103059</v>
      </c>
      <c r="X34" s="22">
        <v>0</v>
      </c>
      <c r="Y34" s="22">
        <v>268815</v>
      </c>
      <c r="Z34" s="22">
        <v>0</v>
      </c>
      <c r="AA34" s="22">
        <v>0</v>
      </c>
      <c r="AB34" s="22">
        <v>0</v>
      </c>
      <c r="AC34" s="22">
        <v>211770</v>
      </c>
      <c r="AD34" s="22">
        <v>328988</v>
      </c>
      <c r="AE34" s="22">
        <v>0</v>
      </c>
      <c r="AF34" s="22">
        <v>0</v>
      </c>
      <c r="AG34" s="22">
        <v>0</v>
      </c>
      <c r="AH34" s="22">
        <v>35000</v>
      </c>
      <c r="AI34" s="22">
        <v>39575</v>
      </c>
      <c r="AJ34" s="22">
        <v>1748043</v>
      </c>
      <c r="AK34" s="22">
        <v>73443</v>
      </c>
      <c r="AL34" s="22">
        <v>0</v>
      </c>
      <c r="AM34" s="22">
        <v>0</v>
      </c>
      <c r="AN34" s="22">
        <v>0</v>
      </c>
      <c r="AO34" s="22">
        <v>0</v>
      </c>
      <c r="AP34" s="22">
        <v>0</v>
      </c>
      <c r="AQ34" s="22">
        <v>80819978</v>
      </c>
      <c r="AR34" s="22">
        <v>585653</v>
      </c>
      <c r="AS34" s="22">
        <v>4951698</v>
      </c>
      <c r="AT34" s="22">
        <v>0</v>
      </c>
      <c r="AU34" s="22">
        <v>0</v>
      </c>
      <c r="AV34" s="22">
        <v>1418992</v>
      </c>
      <c r="AW34" s="22">
        <v>3195</v>
      </c>
      <c r="AX34" s="22">
        <v>1929284</v>
      </c>
      <c r="AY34" s="22">
        <v>1795326</v>
      </c>
      <c r="AZ34" s="22">
        <v>394142</v>
      </c>
      <c r="BA34" s="22">
        <v>0</v>
      </c>
      <c r="BB34" s="22">
        <v>26346249</v>
      </c>
      <c r="BC34" s="22">
        <v>0</v>
      </c>
      <c r="BD34" s="22">
        <v>0</v>
      </c>
      <c r="BE34" s="22">
        <v>0</v>
      </c>
      <c r="BF34" s="22">
        <v>0</v>
      </c>
      <c r="BG34" s="22">
        <v>769499</v>
      </c>
      <c r="BH34" s="22">
        <v>810134</v>
      </c>
      <c r="BI34" s="22">
        <v>1494211</v>
      </c>
      <c r="BJ34" s="22">
        <v>0</v>
      </c>
      <c r="BK34" s="22">
        <v>324727</v>
      </c>
      <c r="BL34" s="22">
        <v>0</v>
      </c>
      <c r="BM34" s="22">
        <v>0</v>
      </c>
      <c r="BN34" s="22">
        <v>0</v>
      </c>
      <c r="BO34" s="22">
        <v>1387052</v>
      </c>
      <c r="BP34" s="22">
        <v>2037174</v>
      </c>
      <c r="BQ34" s="22">
        <v>0</v>
      </c>
      <c r="BR34" s="22">
        <v>0</v>
      </c>
      <c r="BS34" s="22">
        <v>0</v>
      </c>
      <c r="BT34" s="22">
        <v>3447628</v>
      </c>
      <c r="BU34" s="22">
        <v>2044536</v>
      </c>
      <c r="BV34" s="22">
        <v>2913609</v>
      </c>
      <c r="BW34" s="22">
        <v>357911</v>
      </c>
      <c r="BX34" s="22">
        <v>0</v>
      </c>
      <c r="BY34" s="22">
        <v>0</v>
      </c>
      <c r="BZ34" s="22">
        <v>0</v>
      </c>
      <c r="CA34" s="22">
        <v>0</v>
      </c>
      <c r="CB34" s="22">
        <v>0</v>
      </c>
      <c r="CC34" s="22">
        <v>53011020</v>
      </c>
      <c r="CD34" s="22">
        <v>27808958</v>
      </c>
    </row>
    <row r="35" spans="1:82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31496688</v>
      </c>
      <c r="F35" s="22">
        <v>0</v>
      </c>
      <c r="G35" s="22">
        <v>426796</v>
      </c>
      <c r="H35" s="22">
        <v>0</v>
      </c>
      <c r="I35" s="22">
        <v>230479</v>
      </c>
      <c r="J35" s="22">
        <v>49221</v>
      </c>
      <c r="K35" s="22">
        <v>89215</v>
      </c>
      <c r="L35" s="22">
        <v>0</v>
      </c>
      <c r="M35" s="22">
        <v>0</v>
      </c>
      <c r="N35" s="22">
        <v>0</v>
      </c>
      <c r="O35" s="22">
        <v>8271</v>
      </c>
      <c r="P35" s="22">
        <v>626185</v>
      </c>
      <c r="Q35" s="22">
        <v>0</v>
      </c>
      <c r="R35" s="22">
        <v>0</v>
      </c>
      <c r="S35" s="22">
        <v>0</v>
      </c>
      <c r="T35" s="22">
        <v>0</v>
      </c>
      <c r="U35" s="22">
        <v>85721</v>
      </c>
      <c r="V35" s="22">
        <v>151213</v>
      </c>
      <c r="W35" s="22">
        <v>9846</v>
      </c>
      <c r="X35" s="22">
        <v>0</v>
      </c>
      <c r="Y35" s="22">
        <v>175525</v>
      </c>
      <c r="Z35" s="22">
        <v>0</v>
      </c>
      <c r="AA35" s="22">
        <v>100</v>
      </c>
      <c r="AB35" s="22">
        <v>0</v>
      </c>
      <c r="AC35" s="22">
        <v>183760</v>
      </c>
      <c r="AD35" s="22">
        <v>196369</v>
      </c>
      <c r="AE35" s="22">
        <v>0</v>
      </c>
      <c r="AF35" s="22">
        <v>0</v>
      </c>
      <c r="AG35" s="22">
        <v>64567</v>
      </c>
      <c r="AH35" s="22">
        <v>0</v>
      </c>
      <c r="AI35" s="22">
        <v>0</v>
      </c>
      <c r="AJ35" s="22">
        <v>174211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  <c r="AQ35" s="22">
        <v>33968167</v>
      </c>
      <c r="AR35" s="22">
        <v>515577</v>
      </c>
      <c r="AS35" s="22">
        <v>3964011</v>
      </c>
      <c r="AT35" s="22">
        <v>332566</v>
      </c>
      <c r="AU35" s="22">
        <v>671251</v>
      </c>
      <c r="AV35" s="22">
        <v>1078959</v>
      </c>
      <c r="AW35" s="22">
        <v>130705</v>
      </c>
      <c r="AX35" s="22">
        <v>0</v>
      </c>
      <c r="AY35" s="22">
        <v>0</v>
      </c>
      <c r="AZ35" s="22">
        <v>0</v>
      </c>
      <c r="BA35" s="22">
        <v>2221547</v>
      </c>
      <c r="BB35" s="22">
        <v>11733848</v>
      </c>
      <c r="BC35" s="22">
        <v>61053</v>
      </c>
      <c r="BD35" s="22">
        <v>0</v>
      </c>
      <c r="BE35" s="22">
        <v>25221</v>
      </c>
      <c r="BF35" s="22">
        <v>0</v>
      </c>
      <c r="BG35" s="22">
        <v>1101438</v>
      </c>
      <c r="BH35" s="22">
        <v>474828</v>
      </c>
      <c r="BI35" s="22">
        <v>592348</v>
      </c>
      <c r="BJ35" s="22">
        <v>0</v>
      </c>
      <c r="BK35" s="22">
        <v>228740</v>
      </c>
      <c r="BL35" s="22">
        <v>45000</v>
      </c>
      <c r="BM35" s="22">
        <v>10242</v>
      </c>
      <c r="BN35" s="22">
        <v>13250</v>
      </c>
      <c r="BO35" s="22">
        <v>1780577</v>
      </c>
      <c r="BP35" s="22">
        <v>1874955</v>
      </c>
      <c r="BQ35" s="22">
        <v>85965</v>
      </c>
      <c r="BR35" s="22">
        <v>0</v>
      </c>
      <c r="BS35" s="22">
        <v>0</v>
      </c>
      <c r="BT35" s="22">
        <v>0</v>
      </c>
      <c r="BU35" s="22">
        <v>0</v>
      </c>
      <c r="BV35" s="22">
        <v>1534749</v>
      </c>
      <c r="BW35" s="22">
        <v>865318</v>
      </c>
      <c r="BX35" s="22">
        <v>0</v>
      </c>
      <c r="BY35" s="22">
        <v>0</v>
      </c>
      <c r="BZ35" s="22">
        <v>0</v>
      </c>
      <c r="CA35" s="22">
        <v>0</v>
      </c>
      <c r="CB35" s="22">
        <v>0</v>
      </c>
      <c r="CC35" s="22">
        <v>29342148</v>
      </c>
      <c r="CD35" s="22">
        <v>4626019</v>
      </c>
    </row>
    <row r="36" spans="1:82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14159966</v>
      </c>
      <c r="F36" s="22">
        <v>0</v>
      </c>
      <c r="G36" s="22">
        <v>1533334</v>
      </c>
      <c r="H36" s="22">
        <v>0</v>
      </c>
      <c r="I36" s="22">
        <v>131901</v>
      </c>
      <c r="J36" s="22">
        <v>143839</v>
      </c>
      <c r="K36" s="22">
        <v>0</v>
      </c>
      <c r="L36" s="22">
        <v>0</v>
      </c>
      <c r="M36" s="22">
        <v>0</v>
      </c>
      <c r="N36" s="22">
        <v>12418</v>
      </c>
      <c r="O36" s="22">
        <v>0</v>
      </c>
      <c r="P36" s="22">
        <v>5034508</v>
      </c>
      <c r="Q36" s="22">
        <v>0</v>
      </c>
      <c r="R36" s="22">
        <v>0</v>
      </c>
      <c r="S36" s="22">
        <v>0</v>
      </c>
      <c r="T36" s="22">
        <v>0</v>
      </c>
      <c r="U36" s="22">
        <v>351391</v>
      </c>
      <c r="V36" s="22">
        <v>122735</v>
      </c>
      <c r="W36" s="22">
        <v>1550054</v>
      </c>
      <c r="X36" s="22">
        <v>0</v>
      </c>
      <c r="Y36" s="22">
        <v>770070</v>
      </c>
      <c r="Z36" s="22">
        <v>0</v>
      </c>
      <c r="AA36" s="22">
        <v>0</v>
      </c>
      <c r="AB36" s="22">
        <v>0</v>
      </c>
      <c r="AC36" s="22">
        <v>136727</v>
      </c>
      <c r="AD36" s="22">
        <v>985579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135657</v>
      </c>
      <c r="AK36" s="22">
        <v>31500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  <c r="AQ36" s="22">
        <v>25099679</v>
      </c>
      <c r="AR36" s="22">
        <v>357552</v>
      </c>
      <c r="AS36" s="22">
        <v>2475529</v>
      </c>
      <c r="AT36" s="22">
        <v>0</v>
      </c>
      <c r="AU36" s="22">
        <v>438601</v>
      </c>
      <c r="AV36" s="22">
        <v>598006</v>
      </c>
      <c r="AW36" s="22">
        <v>7803</v>
      </c>
      <c r="AX36" s="22">
        <v>0</v>
      </c>
      <c r="AY36" s="22">
        <v>0</v>
      </c>
      <c r="AZ36" s="22">
        <v>142687</v>
      </c>
      <c r="BA36" s="22">
        <v>0</v>
      </c>
      <c r="BB36" s="22">
        <v>5708614</v>
      </c>
      <c r="BC36" s="22">
        <v>0</v>
      </c>
      <c r="BD36" s="22">
        <v>0</v>
      </c>
      <c r="BE36" s="22">
        <v>0</v>
      </c>
      <c r="BF36" s="22">
        <v>0</v>
      </c>
      <c r="BG36" s="22">
        <v>455483</v>
      </c>
      <c r="BH36" s="22">
        <v>105175</v>
      </c>
      <c r="BI36" s="22">
        <v>772773</v>
      </c>
      <c r="BJ36" s="22">
        <v>0</v>
      </c>
      <c r="BK36" s="22">
        <v>1088494</v>
      </c>
      <c r="BL36" s="22">
        <v>0</v>
      </c>
      <c r="BM36" s="22">
        <v>0</v>
      </c>
      <c r="BN36" s="22">
        <v>0</v>
      </c>
      <c r="BO36" s="22">
        <v>422996</v>
      </c>
      <c r="BP36" s="22">
        <v>1274319</v>
      </c>
      <c r="BQ36" s="22">
        <v>0</v>
      </c>
      <c r="BR36" s="22">
        <v>0</v>
      </c>
      <c r="BS36" s="22">
        <v>0</v>
      </c>
      <c r="BT36" s="22">
        <v>0</v>
      </c>
      <c r="BU36" s="22">
        <v>399701</v>
      </c>
      <c r="BV36" s="22">
        <v>315724</v>
      </c>
      <c r="BW36" s="22">
        <v>190014</v>
      </c>
      <c r="BX36" s="22">
        <v>0</v>
      </c>
      <c r="BY36" s="22">
        <v>0</v>
      </c>
      <c r="BZ36" s="22">
        <v>0</v>
      </c>
      <c r="CA36" s="22">
        <v>0</v>
      </c>
      <c r="CB36" s="22">
        <v>4597978</v>
      </c>
      <c r="CC36" s="22">
        <v>19351449</v>
      </c>
      <c r="CD36" s="22">
        <v>5748230</v>
      </c>
    </row>
    <row r="37" spans="1:82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5079780</v>
      </c>
      <c r="F37" s="22">
        <v>0</v>
      </c>
      <c r="G37" s="22">
        <v>427687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1792617</v>
      </c>
      <c r="Q37" s="22">
        <v>0</v>
      </c>
      <c r="R37" s="22">
        <v>0</v>
      </c>
      <c r="S37" s="22">
        <v>0</v>
      </c>
      <c r="T37" s="22">
        <v>0</v>
      </c>
      <c r="U37" s="22">
        <v>157321</v>
      </c>
      <c r="V37" s="22">
        <v>0</v>
      </c>
      <c r="W37" s="22">
        <v>2482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11423</v>
      </c>
      <c r="AD37" s="22">
        <v>492218</v>
      </c>
      <c r="AE37" s="22">
        <v>800</v>
      </c>
      <c r="AF37" s="22">
        <v>0</v>
      </c>
      <c r="AG37" s="22">
        <v>0</v>
      </c>
      <c r="AH37" s="22">
        <v>0</v>
      </c>
      <c r="AI37" s="22">
        <v>2210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  <c r="AQ37" s="22">
        <v>7966538</v>
      </c>
      <c r="AR37" s="22">
        <v>300506</v>
      </c>
      <c r="AS37" s="22">
        <v>1153938</v>
      </c>
      <c r="AT37" s="22">
        <v>0</v>
      </c>
      <c r="AU37" s="22">
        <v>0</v>
      </c>
      <c r="AV37" s="22">
        <v>147285</v>
      </c>
      <c r="AW37" s="22">
        <v>43141</v>
      </c>
      <c r="AX37" s="22">
        <v>13459</v>
      </c>
      <c r="AY37" s="22">
        <v>0</v>
      </c>
      <c r="AZ37" s="22">
        <v>0</v>
      </c>
      <c r="BA37" s="22">
        <v>0</v>
      </c>
      <c r="BB37" s="22">
        <v>5294203</v>
      </c>
      <c r="BC37" s="22">
        <v>0</v>
      </c>
      <c r="BD37" s="22">
        <v>0</v>
      </c>
      <c r="BE37" s="22">
        <v>0</v>
      </c>
      <c r="BF37" s="22">
        <v>0</v>
      </c>
      <c r="BG37" s="22">
        <v>216095</v>
      </c>
      <c r="BH37" s="22">
        <v>0</v>
      </c>
      <c r="BI37" s="22">
        <v>171105</v>
      </c>
      <c r="BJ37" s="22">
        <v>0</v>
      </c>
      <c r="BK37" s="22">
        <v>31378</v>
      </c>
      <c r="BL37" s="22">
        <v>0</v>
      </c>
      <c r="BM37" s="22">
        <v>0</v>
      </c>
      <c r="BN37" s="22">
        <v>0</v>
      </c>
      <c r="BO37" s="22">
        <v>27308</v>
      </c>
      <c r="BP37" s="22">
        <v>727244</v>
      </c>
      <c r="BQ37" s="22">
        <v>0</v>
      </c>
      <c r="BR37" s="22">
        <v>0</v>
      </c>
      <c r="BS37" s="22">
        <v>0</v>
      </c>
      <c r="BT37" s="22">
        <v>0</v>
      </c>
      <c r="BU37" s="22">
        <v>0</v>
      </c>
      <c r="BV37" s="22">
        <v>103627</v>
      </c>
      <c r="BW37" s="22">
        <v>76732</v>
      </c>
      <c r="BX37" s="22">
        <v>0</v>
      </c>
      <c r="BY37" s="22">
        <v>0</v>
      </c>
      <c r="BZ37" s="22">
        <v>0</v>
      </c>
      <c r="CA37" s="22">
        <v>0</v>
      </c>
      <c r="CB37" s="22">
        <v>0</v>
      </c>
      <c r="CC37" s="22">
        <v>8306021</v>
      </c>
      <c r="CD37" s="22">
        <v>-339483</v>
      </c>
    </row>
    <row r="38" spans="1:82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16431295</v>
      </c>
      <c r="F38" s="22">
        <v>0</v>
      </c>
      <c r="G38" s="22">
        <v>169211</v>
      </c>
      <c r="H38" s="22">
        <v>0</v>
      </c>
      <c r="I38" s="22">
        <v>0</v>
      </c>
      <c r="J38" s="22">
        <v>18046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5162516</v>
      </c>
      <c r="Q38" s="22">
        <v>0</v>
      </c>
      <c r="R38" s="22">
        <v>0</v>
      </c>
      <c r="S38" s="22">
        <v>0</v>
      </c>
      <c r="T38" s="22">
        <v>0</v>
      </c>
      <c r="U38" s="22">
        <v>628885</v>
      </c>
      <c r="V38" s="22">
        <v>90731</v>
      </c>
      <c r="W38" s="22">
        <v>0</v>
      </c>
      <c r="X38" s="22">
        <v>0</v>
      </c>
      <c r="Y38" s="22">
        <v>84094</v>
      </c>
      <c r="Z38" s="22">
        <v>0</v>
      </c>
      <c r="AA38" s="22">
        <v>502</v>
      </c>
      <c r="AB38" s="22">
        <v>0</v>
      </c>
      <c r="AC38" s="22">
        <v>12840</v>
      </c>
      <c r="AD38" s="22">
        <v>438375</v>
      </c>
      <c r="AE38" s="22">
        <v>600</v>
      </c>
      <c r="AF38" s="22">
        <v>0</v>
      </c>
      <c r="AG38" s="22">
        <v>0</v>
      </c>
      <c r="AH38" s="22">
        <v>0</v>
      </c>
      <c r="AI38" s="22">
        <v>0</v>
      </c>
      <c r="AJ38" s="22">
        <v>7805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  <c r="AQ38" s="22">
        <v>23044900</v>
      </c>
      <c r="AR38" s="22">
        <v>390153</v>
      </c>
      <c r="AS38" s="22">
        <v>1732511</v>
      </c>
      <c r="AT38" s="22">
        <v>0</v>
      </c>
      <c r="AU38" s="22">
        <v>0</v>
      </c>
      <c r="AV38" s="22">
        <v>325069</v>
      </c>
      <c r="AW38" s="22">
        <v>3205</v>
      </c>
      <c r="AX38" s="22">
        <v>91113</v>
      </c>
      <c r="AY38" s="22">
        <v>0</v>
      </c>
      <c r="AZ38" s="22">
        <v>0</v>
      </c>
      <c r="BA38" s="22">
        <v>0</v>
      </c>
      <c r="BB38" s="22">
        <v>8922607</v>
      </c>
      <c r="BC38" s="22">
        <v>0</v>
      </c>
      <c r="BD38" s="22">
        <v>0</v>
      </c>
      <c r="BE38" s="22">
        <v>5700</v>
      </c>
      <c r="BF38" s="22">
        <v>0</v>
      </c>
      <c r="BG38" s="22">
        <v>741387</v>
      </c>
      <c r="BH38" s="22">
        <v>31300</v>
      </c>
      <c r="BI38" s="22">
        <v>505617</v>
      </c>
      <c r="BJ38" s="22">
        <v>0</v>
      </c>
      <c r="BK38" s="22">
        <v>123814</v>
      </c>
      <c r="BL38" s="22">
        <v>0</v>
      </c>
      <c r="BM38" s="22">
        <v>0</v>
      </c>
      <c r="BN38" s="22">
        <v>0</v>
      </c>
      <c r="BO38" s="22">
        <v>258728</v>
      </c>
      <c r="BP38" s="22">
        <v>1317670</v>
      </c>
      <c r="BQ38" s="22">
        <v>0</v>
      </c>
      <c r="BR38" s="22">
        <v>0</v>
      </c>
      <c r="BS38" s="22">
        <v>0</v>
      </c>
      <c r="BT38" s="22">
        <v>0</v>
      </c>
      <c r="BU38" s="22">
        <v>0</v>
      </c>
      <c r="BV38" s="22">
        <v>466262</v>
      </c>
      <c r="BW38" s="22">
        <v>58831</v>
      </c>
      <c r="BX38" s="22">
        <v>0</v>
      </c>
      <c r="BY38" s="22">
        <v>0</v>
      </c>
      <c r="BZ38" s="22">
        <v>0</v>
      </c>
      <c r="CA38" s="22">
        <v>0</v>
      </c>
      <c r="CB38" s="22">
        <v>0</v>
      </c>
      <c r="CC38" s="22">
        <v>14973967</v>
      </c>
      <c r="CD38" s="22">
        <v>8070933</v>
      </c>
    </row>
    <row r="39" spans="1:82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51839034</v>
      </c>
      <c r="F39" s="22">
        <v>0</v>
      </c>
      <c r="G39" s="22">
        <v>25866</v>
      </c>
      <c r="H39" s="22">
        <v>0</v>
      </c>
      <c r="I39" s="22">
        <v>355977</v>
      </c>
      <c r="J39" s="22">
        <v>102101</v>
      </c>
      <c r="K39" s="22">
        <v>42801</v>
      </c>
      <c r="L39" s="22">
        <v>0</v>
      </c>
      <c r="M39" s="22">
        <v>0</v>
      </c>
      <c r="N39" s="22">
        <v>0</v>
      </c>
      <c r="O39" s="22">
        <v>0</v>
      </c>
      <c r="P39" s="22">
        <v>7670389</v>
      </c>
      <c r="Q39" s="22">
        <v>0</v>
      </c>
      <c r="R39" s="22">
        <v>0</v>
      </c>
      <c r="S39" s="22">
        <v>0</v>
      </c>
      <c r="T39" s="22">
        <v>0</v>
      </c>
      <c r="U39" s="22">
        <v>18815</v>
      </c>
      <c r="V39" s="22">
        <v>92237</v>
      </c>
      <c r="W39" s="22">
        <v>20900</v>
      </c>
      <c r="X39" s="22">
        <v>0</v>
      </c>
      <c r="Y39" s="22">
        <v>0</v>
      </c>
      <c r="Z39" s="22">
        <v>0</v>
      </c>
      <c r="AA39" s="22">
        <v>455</v>
      </c>
      <c r="AB39" s="22">
        <v>0</v>
      </c>
      <c r="AC39" s="22">
        <v>181996</v>
      </c>
      <c r="AD39" s="22">
        <v>722297</v>
      </c>
      <c r="AE39" s="22">
        <v>68800</v>
      </c>
      <c r="AF39" s="22">
        <v>0</v>
      </c>
      <c r="AG39" s="22">
        <v>187488</v>
      </c>
      <c r="AH39" s="22">
        <v>0</v>
      </c>
      <c r="AI39" s="22">
        <v>0</v>
      </c>
      <c r="AJ39" s="22">
        <v>0</v>
      </c>
      <c r="AK39" s="22">
        <v>900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  <c r="AQ39" s="22">
        <v>61330056</v>
      </c>
      <c r="AR39" s="22">
        <v>375696</v>
      </c>
      <c r="AS39" s="22">
        <v>3782780</v>
      </c>
      <c r="AT39" s="22">
        <v>0</v>
      </c>
      <c r="AU39" s="22">
        <v>872087</v>
      </c>
      <c r="AV39" s="22">
        <v>1880595</v>
      </c>
      <c r="AW39" s="22">
        <v>281080</v>
      </c>
      <c r="AX39" s="22">
        <v>12884</v>
      </c>
      <c r="AY39" s="22">
        <v>16859</v>
      </c>
      <c r="AZ39" s="22">
        <v>0</v>
      </c>
      <c r="BA39" s="22">
        <v>2740068</v>
      </c>
      <c r="BB39" s="22">
        <v>27503924</v>
      </c>
      <c r="BC39" s="22">
        <v>65442</v>
      </c>
      <c r="BD39" s="22">
        <v>0</v>
      </c>
      <c r="BE39" s="22">
        <v>0</v>
      </c>
      <c r="BF39" s="22">
        <v>0</v>
      </c>
      <c r="BG39" s="22">
        <v>148318</v>
      </c>
      <c r="BH39" s="22">
        <v>382778</v>
      </c>
      <c r="BI39" s="22">
        <v>1274694</v>
      </c>
      <c r="BJ39" s="22">
        <v>0</v>
      </c>
      <c r="BK39" s="22">
        <v>613994</v>
      </c>
      <c r="BL39" s="22">
        <v>0</v>
      </c>
      <c r="BM39" s="22">
        <v>0</v>
      </c>
      <c r="BN39" s="22">
        <v>0</v>
      </c>
      <c r="BO39" s="22">
        <v>1330959</v>
      </c>
      <c r="BP39" s="22">
        <v>2389670</v>
      </c>
      <c r="BQ39" s="22">
        <v>225970</v>
      </c>
      <c r="BR39" s="22">
        <v>0</v>
      </c>
      <c r="BS39" s="22">
        <v>0</v>
      </c>
      <c r="BT39" s="22">
        <v>1520931</v>
      </c>
      <c r="BU39" s="22">
        <v>0</v>
      </c>
      <c r="BV39" s="22">
        <v>5145734</v>
      </c>
      <c r="BW39" s="22">
        <v>470716</v>
      </c>
      <c r="BX39" s="22">
        <v>0</v>
      </c>
      <c r="BY39" s="22">
        <v>0</v>
      </c>
      <c r="BZ39" s="22">
        <v>0</v>
      </c>
      <c r="CA39" s="22">
        <v>0</v>
      </c>
      <c r="CB39" s="22">
        <v>0</v>
      </c>
      <c r="CC39" s="22">
        <v>51035179</v>
      </c>
      <c r="CD39" s="22">
        <v>10294877</v>
      </c>
    </row>
    <row r="40" spans="1:82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25577326</v>
      </c>
      <c r="F40" s="22">
        <v>0</v>
      </c>
      <c r="G40" s="22">
        <v>59853</v>
      </c>
      <c r="H40" s="22">
        <v>0</v>
      </c>
      <c r="I40" s="22">
        <v>0</v>
      </c>
      <c r="J40" s="22">
        <v>62269</v>
      </c>
      <c r="K40" s="22">
        <v>16600</v>
      </c>
      <c r="L40" s="22">
        <v>0</v>
      </c>
      <c r="M40" s="22">
        <v>1000</v>
      </c>
      <c r="N40" s="22">
        <v>113399</v>
      </c>
      <c r="O40" s="22">
        <v>0</v>
      </c>
      <c r="P40" s="22">
        <v>1362568</v>
      </c>
      <c r="Q40" s="22">
        <v>0</v>
      </c>
      <c r="R40" s="22">
        <v>0</v>
      </c>
      <c r="S40" s="22">
        <v>0</v>
      </c>
      <c r="T40" s="22">
        <v>0</v>
      </c>
      <c r="U40" s="22">
        <v>7236996</v>
      </c>
      <c r="V40" s="22">
        <v>284907</v>
      </c>
      <c r="W40" s="22">
        <v>47142</v>
      </c>
      <c r="X40" s="22">
        <v>0</v>
      </c>
      <c r="Y40" s="22">
        <v>154233</v>
      </c>
      <c r="Z40" s="22">
        <v>0</v>
      </c>
      <c r="AA40" s="22">
        <v>0</v>
      </c>
      <c r="AB40" s="22">
        <v>0</v>
      </c>
      <c r="AC40" s="22">
        <v>46078</v>
      </c>
      <c r="AD40" s="22">
        <v>246443</v>
      </c>
      <c r="AE40" s="22">
        <v>13280</v>
      </c>
      <c r="AF40" s="22">
        <v>0</v>
      </c>
      <c r="AG40" s="22">
        <v>0</v>
      </c>
      <c r="AH40" s="22">
        <v>92204</v>
      </c>
      <c r="AI40" s="22">
        <v>280</v>
      </c>
      <c r="AJ40" s="22">
        <v>82333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  <c r="AQ40" s="22">
        <v>35396911</v>
      </c>
      <c r="AR40" s="22">
        <v>354614</v>
      </c>
      <c r="AS40" s="22">
        <v>2516278</v>
      </c>
      <c r="AT40" s="22">
        <v>0</v>
      </c>
      <c r="AU40" s="22">
        <v>0</v>
      </c>
      <c r="AV40" s="22">
        <v>1202025</v>
      </c>
      <c r="AW40" s="22">
        <v>30063</v>
      </c>
      <c r="AX40" s="22">
        <v>80000</v>
      </c>
      <c r="AY40" s="22">
        <v>137268</v>
      </c>
      <c r="AZ40" s="22">
        <v>152207</v>
      </c>
      <c r="BA40" s="22">
        <v>0</v>
      </c>
      <c r="BB40" s="22">
        <v>11324723</v>
      </c>
      <c r="BC40" s="22">
        <v>0</v>
      </c>
      <c r="BD40" s="22">
        <v>0</v>
      </c>
      <c r="BE40" s="22">
        <v>0</v>
      </c>
      <c r="BF40" s="22">
        <v>0</v>
      </c>
      <c r="BG40" s="22">
        <v>2965901</v>
      </c>
      <c r="BH40" s="22">
        <v>530230</v>
      </c>
      <c r="BI40" s="22">
        <v>633081</v>
      </c>
      <c r="BJ40" s="22">
        <v>0</v>
      </c>
      <c r="BK40" s="22">
        <v>209395</v>
      </c>
      <c r="BL40" s="22">
        <v>0</v>
      </c>
      <c r="BM40" s="22">
        <v>0</v>
      </c>
      <c r="BN40" s="22">
        <v>0</v>
      </c>
      <c r="BO40" s="22">
        <v>662527</v>
      </c>
      <c r="BP40" s="22">
        <v>482988</v>
      </c>
      <c r="BQ40" s="22">
        <v>0</v>
      </c>
      <c r="BR40" s="22">
        <v>0</v>
      </c>
      <c r="BS40" s="22">
        <v>0</v>
      </c>
      <c r="BT40" s="22">
        <v>0</v>
      </c>
      <c r="BU40" s="22">
        <v>419603</v>
      </c>
      <c r="BV40" s="22">
        <v>135409</v>
      </c>
      <c r="BW40" s="22">
        <v>99428</v>
      </c>
      <c r="BX40" s="22">
        <v>0</v>
      </c>
      <c r="BY40" s="22">
        <v>759685</v>
      </c>
      <c r="BZ40" s="22">
        <v>0</v>
      </c>
      <c r="CA40" s="22">
        <v>0</v>
      </c>
      <c r="CB40" s="22">
        <v>709480</v>
      </c>
      <c r="CC40" s="22">
        <v>23404905</v>
      </c>
      <c r="CD40" s="22">
        <v>11992006</v>
      </c>
    </row>
    <row r="41" spans="1:82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5456757</v>
      </c>
      <c r="F41" s="22">
        <v>0</v>
      </c>
      <c r="G41" s="22">
        <v>1022731</v>
      </c>
      <c r="H41" s="22">
        <v>5000</v>
      </c>
      <c r="I41" s="22">
        <v>0</v>
      </c>
      <c r="J41" s="22">
        <v>8413</v>
      </c>
      <c r="K41" s="22">
        <v>0</v>
      </c>
      <c r="L41" s="22">
        <v>0</v>
      </c>
      <c r="M41" s="22">
        <v>665</v>
      </c>
      <c r="N41" s="22">
        <v>106413</v>
      </c>
      <c r="O41" s="22">
        <v>0</v>
      </c>
      <c r="P41" s="22">
        <v>538214</v>
      </c>
      <c r="Q41" s="22">
        <v>339369</v>
      </c>
      <c r="R41" s="22">
        <v>0</v>
      </c>
      <c r="S41" s="22">
        <v>0</v>
      </c>
      <c r="T41" s="22">
        <v>0</v>
      </c>
      <c r="U41" s="22">
        <v>128228</v>
      </c>
      <c r="V41" s="22">
        <v>15044</v>
      </c>
      <c r="W41" s="22">
        <v>15625</v>
      </c>
      <c r="X41" s="22">
        <v>0</v>
      </c>
      <c r="Y41" s="22">
        <v>8742</v>
      </c>
      <c r="Z41" s="22">
        <v>0</v>
      </c>
      <c r="AA41" s="22">
        <v>8300</v>
      </c>
      <c r="AB41" s="22">
        <v>0</v>
      </c>
      <c r="AC41" s="22">
        <v>1500</v>
      </c>
      <c r="AD41" s="22">
        <v>183192</v>
      </c>
      <c r="AE41" s="22">
        <v>0</v>
      </c>
      <c r="AF41" s="22">
        <v>0</v>
      </c>
      <c r="AG41" s="22">
        <v>18337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  <c r="AQ41" s="22">
        <v>7856530</v>
      </c>
      <c r="AR41" s="22">
        <v>198594</v>
      </c>
      <c r="AS41" s="22">
        <v>827887</v>
      </c>
      <c r="AT41" s="22">
        <v>0</v>
      </c>
      <c r="AU41" s="22">
        <v>0</v>
      </c>
      <c r="AV41" s="22">
        <v>116555</v>
      </c>
      <c r="AW41" s="22">
        <v>0</v>
      </c>
      <c r="AX41" s="22">
        <v>0</v>
      </c>
      <c r="AY41" s="22">
        <v>2677800</v>
      </c>
      <c r="AZ41" s="22">
        <v>0</v>
      </c>
      <c r="BA41" s="22">
        <v>0</v>
      </c>
      <c r="BB41" s="22">
        <v>840264</v>
      </c>
      <c r="BC41" s="22">
        <v>230109</v>
      </c>
      <c r="BD41" s="22">
        <v>0</v>
      </c>
      <c r="BE41" s="22">
        <v>0</v>
      </c>
      <c r="BF41" s="22">
        <v>0</v>
      </c>
      <c r="BG41" s="22">
        <v>231991</v>
      </c>
      <c r="BH41" s="22">
        <v>53277</v>
      </c>
      <c r="BI41" s="22">
        <v>127391</v>
      </c>
      <c r="BJ41" s="22">
        <v>0</v>
      </c>
      <c r="BK41" s="22">
        <v>12360</v>
      </c>
      <c r="BL41" s="22">
        <v>0</v>
      </c>
      <c r="BM41" s="22">
        <v>26363</v>
      </c>
      <c r="BN41" s="22">
        <v>46465</v>
      </c>
      <c r="BO41" s="22">
        <v>101826</v>
      </c>
      <c r="BP41" s="22">
        <v>457496</v>
      </c>
      <c r="BQ41" s="22">
        <v>0</v>
      </c>
      <c r="BR41" s="22">
        <v>0</v>
      </c>
      <c r="BS41" s="22">
        <v>0</v>
      </c>
      <c r="BT41" s="22">
        <v>0</v>
      </c>
      <c r="BU41" s="22">
        <v>0</v>
      </c>
      <c r="BV41" s="22">
        <v>388102</v>
      </c>
      <c r="BW41" s="22">
        <v>78804</v>
      </c>
      <c r="BX41" s="22">
        <v>0</v>
      </c>
      <c r="BY41" s="22">
        <v>0</v>
      </c>
      <c r="BZ41" s="22">
        <v>0</v>
      </c>
      <c r="CA41" s="22">
        <v>0</v>
      </c>
      <c r="CB41" s="22">
        <v>0</v>
      </c>
      <c r="CC41" s="22">
        <v>6415284</v>
      </c>
      <c r="CD41" s="22">
        <v>1441246</v>
      </c>
    </row>
    <row r="42" spans="1:82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21220060</v>
      </c>
      <c r="F42" s="22">
        <v>0</v>
      </c>
      <c r="G42" s="22">
        <v>388058</v>
      </c>
      <c r="H42" s="22">
        <v>0</v>
      </c>
      <c r="I42" s="22">
        <v>0</v>
      </c>
      <c r="J42" s="22">
        <v>135754</v>
      </c>
      <c r="K42" s="22">
        <v>6534</v>
      </c>
      <c r="L42" s="22">
        <v>0</v>
      </c>
      <c r="M42" s="22">
        <v>67277</v>
      </c>
      <c r="N42" s="22">
        <v>33383</v>
      </c>
      <c r="O42" s="22">
        <v>0</v>
      </c>
      <c r="P42" s="22">
        <v>992128</v>
      </c>
      <c r="Q42" s="22">
        <v>63802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258970</v>
      </c>
      <c r="Z42" s="22">
        <v>0</v>
      </c>
      <c r="AA42" s="22">
        <v>0</v>
      </c>
      <c r="AB42" s="22">
        <v>1700</v>
      </c>
      <c r="AC42" s="22">
        <v>0</v>
      </c>
      <c r="AD42" s="22">
        <v>287846</v>
      </c>
      <c r="AE42" s="22">
        <v>53887</v>
      </c>
      <c r="AF42" s="22">
        <v>0</v>
      </c>
      <c r="AG42" s="22">
        <v>0</v>
      </c>
      <c r="AH42" s="22">
        <v>34986</v>
      </c>
      <c r="AI42" s="22">
        <v>0</v>
      </c>
      <c r="AJ42" s="22">
        <v>9004</v>
      </c>
      <c r="AK42" s="22">
        <v>0</v>
      </c>
      <c r="AL42" s="22">
        <v>0</v>
      </c>
      <c r="AM42" s="22">
        <v>22055</v>
      </c>
      <c r="AN42" s="22">
        <v>0</v>
      </c>
      <c r="AO42" s="22">
        <v>0</v>
      </c>
      <c r="AP42" s="22">
        <v>0</v>
      </c>
      <c r="AQ42" s="22">
        <v>23575444</v>
      </c>
      <c r="AR42" s="22">
        <v>365265</v>
      </c>
      <c r="AS42" s="22">
        <v>2762424</v>
      </c>
      <c r="AT42" s="22">
        <v>0</v>
      </c>
      <c r="AU42" s="22">
        <v>0</v>
      </c>
      <c r="AV42" s="22">
        <v>457586</v>
      </c>
      <c r="AW42" s="22">
        <v>23906</v>
      </c>
      <c r="AX42" s="22">
        <v>0</v>
      </c>
      <c r="AY42" s="22">
        <v>246826</v>
      </c>
      <c r="AZ42" s="22">
        <v>190448</v>
      </c>
      <c r="BA42" s="22">
        <v>0</v>
      </c>
      <c r="BB42" s="22">
        <v>11874771</v>
      </c>
      <c r="BC42" s="22">
        <v>112953</v>
      </c>
      <c r="BD42" s="22">
        <v>0</v>
      </c>
      <c r="BE42" s="22">
        <v>0</v>
      </c>
      <c r="BF42" s="22">
        <v>0</v>
      </c>
      <c r="BG42" s="22">
        <v>42456</v>
      </c>
      <c r="BH42" s="22">
        <v>0</v>
      </c>
      <c r="BI42" s="22">
        <v>384828</v>
      </c>
      <c r="BJ42" s="22">
        <v>0</v>
      </c>
      <c r="BK42" s="22">
        <v>397186</v>
      </c>
      <c r="BL42" s="22">
        <v>0</v>
      </c>
      <c r="BM42" s="22">
        <v>0</v>
      </c>
      <c r="BN42" s="22">
        <v>86354</v>
      </c>
      <c r="BO42" s="22">
        <v>0</v>
      </c>
      <c r="BP42" s="22">
        <v>1081599</v>
      </c>
      <c r="BQ42" s="22">
        <v>115599</v>
      </c>
      <c r="BR42" s="22">
        <v>0</v>
      </c>
      <c r="BS42" s="22">
        <v>0</v>
      </c>
      <c r="BT42" s="22">
        <v>447276</v>
      </c>
      <c r="BU42" s="22">
        <v>0</v>
      </c>
      <c r="BV42" s="22">
        <v>816231</v>
      </c>
      <c r="BW42" s="22">
        <v>31076</v>
      </c>
      <c r="BX42" s="22">
        <v>0</v>
      </c>
      <c r="BY42" s="22">
        <v>198205</v>
      </c>
      <c r="BZ42" s="22">
        <v>0</v>
      </c>
      <c r="CA42" s="22">
        <v>0</v>
      </c>
      <c r="CB42" s="22">
        <v>133326</v>
      </c>
      <c r="CC42" s="22">
        <v>19768315</v>
      </c>
      <c r="CD42" s="22">
        <v>3807129</v>
      </c>
    </row>
    <row r="43" spans="1:82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33079076</v>
      </c>
      <c r="F43" s="22">
        <v>0</v>
      </c>
      <c r="G43" s="22">
        <v>417316</v>
      </c>
      <c r="H43" s="22">
        <v>0</v>
      </c>
      <c r="I43" s="22">
        <v>0</v>
      </c>
      <c r="J43" s="22">
        <v>1047616</v>
      </c>
      <c r="K43" s="22">
        <v>1427093</v>
      </c>
      <c r="L43" s="22">
        <v>0</v>
      </c>
      <c r="M43" s="22">
        <v>142214</v>
      </c>
      <c r="N43" s="22">
        <v>0</v>
      </c>
      <c r="O43" s="22">
        <v>0</v>
      </c>
      <c r="P43" s="22">
        <v>10648130</v>
      </c>
      <c r="Q43" s="22">
        <v>1493</v>
      </c>
      <c r="R43" s="22">
        <v>0</v>
      </c>
      <c r="S43" s="22">
        <v>0</v>
      </c>
      <c r="T43" s="22">
        <v>0</v>
      </c>
      <c r="U43" s="22">
        <v>1723210</v>
      </c>
      <c r="V43" s="22">
        <v>169814</v>
      </c>
      <c r="W43" s="22">
        <v>87425</v>
      </c>
      <c r="X43" s="22">
        <v>0</v>
      </c>
      <c r="Y43" s="22">
        <v>427720</v>
      </c>
      <c r="Z43" s="22">
        <v>0</v>
      </c>
      <c r="AA43" s="22">
        <v>178110</v>
      </c>
      <c r="AB43" s="22">
        <v>0</v>
      </c>
      <c r="AC43" s="22">
        <v>1768853</v>
      </c>
      <c r="AD43" s="22">
        <v>222336</v>
      </c>
      <c r="AE43" s="22">
        <v>0</v>
      </c>
      <c r="AF43" s="22">
        <v>0</v>
      </c>
      <c r="AG43" s="22">
        <v>0</v>
      </c>
      <c r="AH43" s="22">
        <v>0</v>
      </c>
      <c r="AI43" s="22">
        <v>2688323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  <c r="AQ43" s="22">
        <v>54028729</v>
      </c>
      <c r="AR43" s="22">
        <v>698941</v>
      </c>
      <c r="AS43" s="22">
        <v>7659424</v>
      </c>
      <c r="AT43" s="22">
        <v>0</v>
      </c>
      <c r="AU43" s="22">
        <v>0</v>
      </c>
      <c r="AV43" s="22">
        <v>4055975</v>
      </c>
      <c r="AW43" s="22">
        <v>219462</v>
      </c>
      <c r="AX43" s="22">
        <v>187565</v>
      </c>
      <c r="AY43" s="22">
        <v>604327</v>
      </c>
      <c r="AZ43" s="22">
        <v>0</v>
      </c>
      <c r="BA43" s="22">
        <v>0</v>
      </c>
      <c r="BB43" s="22">
        <v>25135725</v>
      </c>
      <c r="BC43" s="22">
        <v>84420</v>
      </c>
      <c r="BD43" s="22">
        <v>0</v>
      </c>
      <c r="BE43" s="22">
        <v>0</v>
      </c>
      <c r="BF43" s="22">
        <v>0</v>
      </c>
      <c r="BG43" s="22">
        <v>1641395</v>
      </c>
      <c r="BH43" s="22">
        <v>323424</v>
      </c>
      <c r="BI43" s="22">
        <v>331040</v>
      </c>
      <c r="BJ43" s="22">
        <v>0</v>
      </c>
      <c r="BK43" s="22">
        <v>457357</v>
      </c>
      <c r="BL43" s="22">
        <v>0</v>
      </c>
      <c r="BM43" s="22">
        <v>179959</v>
      </c>
      <c r="BN43" s="22">
        <v>0</v>
      </c>
      <c r="BO43" s="22">
        <v>2025969</v>
      </c>
      <c r="BP43" s="22">
        <v>918682</v>
      </c>
      <c r="BQ43" s="22">
        <v>0</v>
      </c>
      <c r="BR43" s="22">
        <v>0</v>
      </c>
      <c r="BS43" s="22">
        <v>0</v>
      </c>
      <c r="BT43" s="22">
        <v>0</v>
      </c>
      <c r="BU43" s="22">
        <v>2149792</v>
      </c>
      <c r="BV43" s="22">
        <v>1600455</v>
      </c>
      <c r="BW43" s="22">
        <v>411714</v>
      </c>
      <c r="BX43" s="22">
        <v>0</v>
      </c>
      <c r="BY43" s="22">
        <v>0</v>
      </c>
      <c r="BZ43" s="22">
        <v>0</v>
      </c>
      <c r="CA43" s="22">
        <v>0</v>
      </c>
      <c r="CB43" s="22">
        <v>0</v>
      </c>
      <c r="CC43" s="22">
        <v>48685626</v>
      </c>
      <c r="CD43" s="22">
        <v>5343103</v>
      </c>
    </row>
    <row r="44" spans="1:82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7573008</v>
      </c>
      <c r="F44" s="22">
        <v>0</v>
      </c>
      <c r="G44" s="22">
        <v>208134</v>
      </c>
      <c r="H44" s="22">
        <v>0</v>
      </c>
      <c r="I44" s="22">
        <v>0</v>
      </c>
      <c r="J44" s="22">
        <v>812726</v>
      </c>
      <c r="K44" s="22">
        <v>4719</v>
      </c>
      <c r="L44" s="22">
        <v>0</v>
      </c>
      <c r="M44" s="22">
        <v>8549</v>
      </c>
      <c r="N44" s="22">
        <v>0</v>
      </c>
      <c r="O44" s="22">
        <v>0</v>
      </c>
      <c r="P44" s="22">
        <v>2735464</v>
      </c>
      <c r="Q44" s="22">
        <v>0</v>
      </c>
      <c r="R44" s="22">
        <v>0</v>
      </c>
      <c r="S44" s="22">
        <v>0</v>
      </c>
      <c r="T44" s="22">
        <v>0</v>
      </c>
      <c r="U44" s="22">
        <v>614218</v>
      </c>
      <c r="V44" s="22">
        <v>30269</v>
      </c>
      <c r="W44" s="22">
        <v>17922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14325</v>
      </c>
      <c r="AD44" s="22">
        <v>247563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454971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481</v>
      </c>
      <c r="AQ44" s="22">
        <v>12722349</v>
      </c>
      <c r="AR44" s="22">
        <v>200186</v>
      </c>
      <c r="AS44" s="22">
        <v>1315697</v>
      </c>
      <c r="AT44" s="22">
        <v>0</v>
      </c>
      <c r="AU44" s="22">
        <v>0</v>
      </c>
      <c r="AV44" s="22">
        <v>348949</v>
      </c>
      <c r="AW44" s="22">
        <v>7786</v>
      </c>
      <c r="AX44" s="22">
        <v>25000</v>
      </c>
      <c r="AY44" s="22">
        <v>91702</v>
      </c>
      <c r="AZ44" s="22">
        <v>62965</v>
      </c>
      <c r="BA44" s="22">
        <v>0</v>
      </c>
      <c r="BB44" s="22">
        <v>7178438</v>
      </c>
      <c r="BC44" s="22">
        <v>0</v>
      </c>
      <c r="BD44" s="22">
        <v>0</v>
      </c>
      <c r="BE44" s="22">
        <v>0</v>
      </c>
      <c r="BF44" s="22">
        <v>0</v>
      </c>
      <c r="BG44" s="22">
        <v>508173</v>
      </c>
      <c r="BH44" s="22">
        <v>43934</v>
      </c>
      <c r="BI44" s="22">
        <v>239142</v>
      </c>
      <c r="BJ44" s="22">
        <v>0</v>
      </c>
      <c r="BK44" s="22">
        <v>0</v>
      </c>
      <c r="BL44" s="22">
        <v>0</v>
      </c>
      <c r="BM44" s="22">
        <v>0</v>
      </c>
      <c r="BN44" s="22">
        <v>0</v>
      </c>
      <c r="BO44" s="22">
        <v>6870</v>
      </c>
      <c r="BP44" s="22">
        <v>677703</v>
      </c>
      <c r="BQ44" s="22">
        <v>0</v>
      </c>
      <c r="BR44" s="22">
        <v>0</v>
      </c>
      <c r="BS44" s="22">
        <v>0</v>
      </c>
      <c r="BT44" s="22">
        <v>0</v>
      </c>
      <c r="BU44" s="22">
        <v>0</v>
      </c>
      <c r="BV44" s="22">
        <v>468890</v>
      </c>
      <c r="BW44" s="22">
        <v>0</v>
      </c>
      <c r="BX44" s="22">
        <v>0</v>
      </c>
      <c r="BY44" s="22">
        <v>0</v>
      </c>
      <c r="BZ44" s="22">
        <v>0</v>
      </c>
      <c r="CA44" s="22">
        <v>0</v>
      </c>
      <c r="CB44" s="22">
        <v>261504</v>
      </c>
      <c r="CC44" s="22">
        <v>11436939</v>
      </c>
      <c r="CD44" s="22">
        <v>1285410</v>
      </c>
    </row>
    <row r="45" spans="1:82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76734929</v>
      </c>
      <c r="F45" s="22">
        <v>0</v>
      </c>
      <c r="G45" s="22">
        <v>1582118</v>
      </c>
      <c r="H45" s="22">
        <v>0</v>
      </c>
      <c r="I45" s="22">
        <v>0</v>
      </c>
      <c r="J45" s="22">
        <v>875077</v>
      </c>
      <c r="K45" s="22">
        <v>0</v>
      </c>
      <c r="L45" s="22">
        <v>0</v>
      </c>
      <c r="M45" s="22">
        <v>782242</v>
      </c>
      <c r="N45" s="22">
        <v>0</v>
      </c>
      <c r="O45" s="22">
        <v>7363</v>
      </c>
      <c r="P45" s="22">
        <v>16012811</v>
      </c>
      <c r="Q45" s="22">
        <v>0</v>
      </c>
      <c r="R45" s="22">
        <v>0</v>
      </c>
      <c r="S45" s="22">
        <v>0</v>
      </c>
      <c r="T45" s="22">
        <v>0</v>
      </c>
      <c r="U45" s="22">
        <v>1238900</v>
      </c>
      <c r="V45" s="22">
        <v>98247</v>
      </c>
      <c r="W45" s="22">
        <v>3742604</v>
      </c>
      <c r="X45" s="22">
        <v>715606</v>
      </c>
      <c r="Y45" s="22">
        <v>864457</v>
      </c>
      <c r="Z45" s="22">
        <v>0</v>
      </c>
      <c r="AA45" s="22">
        <v>5500</v>
      </c>
      <c r="AB45" s="22">
        <v>0</v>
      </c>
      <c r="AC45" s="22">
        <v>2258434</v>
      </c>
      <c r="AD45" s="22">
        <v>435736</v>
      </c>
      <c r="AE45" s="22">
        <v>0</v>
      </c>
      <c r="AF45" s="22">
        <v>0</v>
      </c>
      <c r="AG45" s="22">
        <v>0</v>
      </c>
      <c r="AH45" s="22">
        <v>59019</v>
      </c>
      <c r="AI45" s="22">
        <v>0</v>
      </c>
      <c r="AJ45" s="22">
        <v>7696382</v>
      </c>
      <c r="AK45" s="22">
        <v>112925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  <c r="AQ45" s="22">
        <v>113222350</v>
      </c>
      <c r="AR45" s="22">
        <v>1081752</v>
      </c>
      <c r="AS45" s="22">
        <v>8473872</v>
      </c>
      <c r="AT45" s="22">
        <v>1558609</v>
      </c>
      <c r="AU45" s="22">
        <v>0</v>
      </c>
      <c r="AV45" s="22">
        <v>6990864</v>
      </c>
      <c r="AW45" s="22">
        <v>187811</v>
      </c>
      <c r="AX45" s="22">
        <v>0</v>
      </c>
      <c r="AY45" s="22">
        <v>2926763</v>
      </c>
      <c r="AZ45" s="22">
        <v>0</v>
      </c>
      <c r="BA45" s="22">
        <v>1472728</v>
      </c>
      <c r="BB45" s="22">
        <v>32056741</v>
      </c>
      <c r="BC45" s="22">
        <v>0</v>
      </c>
      <c r="BD45" s="22">
        <v>0</v>
      </c>
      <c r="BE45" s="22">
        <v>0</v>
      </c>
      <c r="BF45" s="22">
        <v>0</v>
      </c>
      <c r="BG45" s="22">
        <v>729082</v>
      </c>
      <c r="BH45" s="22">
        <v>156501</v>
      </c>
      <c r="BI45" s="22">
        <v>2843812</v>
      </c>
      <c r="BJ45" s="22">
        <v>757606</v>
      </c>
      <c r="BK45" s="22">
        <v>2144395</v>
      </c>
      <c r="BL45" s="22">
        <v>0</v>
      </c>
      <c r="BM45" s="22">
        <v>22962</v>
      </c>
      <c r="BN45" s="22">
        <v>0</v>
      </c>
      <c r="BO45" s="22">
        <v>2622823</v>
      </c>
      <c r="BP45" s="22">
        <v>2432531</v>
      </c>
      <c r="BQ45" s="22">
        <v>0</v>
      </c>
      <c r="BR45" s="22">
        <v>0</v>
      </c>
      <c r="BS45" s="22">
        <v>0</v>
      </c>
      <c r="BT45" s="22">
        <v>1173093</v>
      </c>
      <c r="BU45" s="22">
        <v>0</v>
      </c>
      <c r="BV45" s="22">
        <v>11900504</v>
      </c>
      <c r="BW45" s="22">
        <v>829327</v>
      </c>
      <c r="BX45" s="22">
        <v>0</v>
      </c>
      <c r="BY45" s="22">
        <v>0</v>
      </c>
      <c r="BZ45" s="22">
        <v>0</v>
      </c>
      <c r="CA45" s="22">
        <v>0</v>
      </c>
      <c r="CB45" s="22">
        <v>0</v>
      </c>
      <c r="CC45" s="22">
        <v>80361776</v>
      </c>
      <c r="CD45" s="22">
        <v>32860574</v>
      </c>
    </row>
    <row r="46" spans="1:82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100941996</v>
      </c>
      <c r="F46" s="22">
        <v>0</v>
      </c>
      <c r="G46" s="22">
        <v>54739</v>
      </c>
      <c r="H46" s="22">
        <v>0</v>
      </c>
      <c r="I46" s="22">
        <v>0</v>
      </c>
      <c r="J46" s="22">
        <v>28422</v>
      </c>
      <c r="K46" s="22">
        <v>0</v>
      </c>
      <c r="L46" s="22">
        <v>111253</v>
      </c>
      <c r="M46" s="22">
        <v>55566</v>
      </c>
      <c r="N46" s="22">
        <v>0</v>
      </c>
      <c r="O46" s="22">
        <v>0</v>
      </c>
      <c r="P46" s="22">
        <v>673502</v>
      </c>
      <c r="Q46" s="22">
        <v>0</v>
      </c>
      <c r="R46" s="22">
        <v>0</v>
      </c>
      <c r="S46" s="22">
        <v>0</v>
      </c>
      <c r="T46" s="22">
        <v>0</v>
      </c>
      <c r="U46" s="22">
        <v>4358821</v>
      </c>
      <c r="V46" s="22">
        <v>61767</v>
      </c>
      <c r="W46" s="22">
        <v>46453</v>
      </c>
      <c r="X46" s="22">
        <v>0</v>
      </c>
      <c r="Y46" s="22">
        <v>381301</v>
      </c>
      <c r="Z46" s="22">
        <v>0</v>
      </c>
      <c r="AA46" s="22">
        <v>0</v>
      </c>
      <c r="AB46" s="22">
        <v>70234</v>
      </c>
      <c r="AC46" s="22">
        <v>646779</v>
      </c>
      <c r="AD46" s="22">
        <v>269809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20000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  <c r="AQ46" s="22">
        <v>107720642</v>
      </c>
      <c r="AR46" s="22">
        <v>737908</v>
      </c>
      <c r="AS46" s="22">
        <v>6160260</v>
      </c>
      <c r="AT46" s="22">
        <v>0</v>
      </c>
      <c r="AU46" s="22">
        <v>0</v>
      </c>
      <c r="AV46" s="22">
        <v>1117554</v>
      </c>
      <c r="AW46" s="22">
        <v>155169</v>
      </c>
      <c r="AX46" s="22">
        <v>-1051</v>
      </c>
      <c r="AY46" s="22">
        <v>495775</v>
      </c>
      <c r="AZ46" s="22">
        <v>0</v>
      </c>
      <c r="BA46" s="22">
        <v>930949</v>
      </c>
      <c r="BB46" s="22">
        <v>37383316</v>
      </c>
      <c r="BC46" s="22">
        <v>60000</v>
      </c>
      <c r="BD46" s="22">
        <v>0</v>
      </c>
      <c r="BE46" s="22">
        <v>0</v>
      </c>
      <c r="BF46" s="22">
        <v>0</v>
      </c>
      <c r="BG46" s="22">
        <v>537055</v>
      </c>
      <c r="BH46" s="22">
        <v>272684</v>
      </c>
      <c r="BI46" s="22">
        <v>673369</v>
      </c>
      <c r="BJ46" s="22">
        <v>1277889</v>
      </c>
      <c r="BK46" s="22">
        <v>1022458</v>
      </c>
      <c r="BL46" s="22">
        <v>0</v>
      </c>
      <c r="BM46" s="22">
        <v>153230</v>
      </c>
      <c r="BN46" s="22">
        <v>29836</v>
      </c>
      <c r="BO46" s="22">
        <v>2207032</v>
      </c>
      <c r="BP46" s="22">
        <v>774225</v>
      </c>
      <c r="BQ46" s="22">
        <v>0</v>
      </c>
      <c r="BR46" s="22">
        <v>0</v>
      </c>
      <c r="BS46" s="22">
        <v>0</v>
      </c>
      <c r="BT46" s="22">
        <v>0</v>
      </c>
      <c r="BU46" s="22">
        <v>8161220</v>
      </c>
      <c r="BV46" s="22">
        <v>2694086</v>
      </c>
      <c r="BW46" s="22">
        <v>560057</v>
      </c>
      <c r="BX46" s="22">
        <v>0</v>
      </c>
      <c r="BY46" s="22">
        <v>0</v>
      </c>
      <c r="BZ46" s="22">
        <v>0</v>
      </c>
      <c r="CA46" s="22">
        <v>0</v>
      </c>
      <c r="CB46" s="22">
        <v>0</v>
      </c>
      <c r="CC46" s="22">
        <v>65403021</v>
      </c>
      <c r="CD46" s="22">
        <v>42317621</v>
      </c>
    </row>
    <row r="47" spans="1:82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26480386</v>
      </c>
      <c r="F47" s="22">
        <v>16671</v>
      </c>
      <c r="G47" s="22">
        <v>3561247</v>
      </c>
      <c r="H47" s="22">
        <v>0</v>
      </c>
      <c r="I47" s="22">
        <v>0</v>
      </c>
      <c r="J47" s="22">
        <v>54382</v>
      </c>
      <c r="K47" s="22">
        <v>5000</v>
      </c>
      <c r="L47" s="22">
        <v>0</v>
      </c>
      <c r="M47" s="22">
        <v>128728</v>
      </c>
      <c r="N47" s="22">
        <v>0</v>
      </c>
      <c r="O47" s="22">
        <v>0</v>
      </c>
      <c r="P47" s="22">
        <v>750160</v>
      </c>
      <c r="Q47" s="22">
        <v>0</v>
      </c>
      <c r="R47" s="22">
        <v>0</v>
      </c>
      <c r="S47" s="22">
        <v>0</v>
      </c>
      <c r="T47" s="22">
        <v>0</v>
      </c>
      <c r="U47" s="22">
        <v>1034814</v>
      </c>
      <c r="V47" s="22">
        <v>13774</v>
      </c>
      <c r="W47" s="22">
        <v>20968</v>
      </c>
      <c r="X47" s="22">
        <v>0</v>
      </c>
      <c r="Y47" s="22">
        <v>987531</v>
      </c>
      <c r="Z47" s="22">
        <v>0</v>
      </c>
      <c r="AA47" s="22">
        <v>5050</v>
      </c>
      <c r="AB47" s="22">
        <v>16000</v>
      </c>
      <c r="AC47" s="22">
        <v>166187</v>
      </c>
      <c r="AD47" s="22">
        <v>243789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66802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  <c r="AQ47" s="22">
        <v>33551489</v>
      </c>
      <c r="AR47" s="22">
        <v>1757323</v>
      </c>
      <c r="AS47" s="22">
        <v>3828322</v>
      </c>
      <c r="AT47" s="22">
        <v>245449</v>
      </c>
      <c r="AU47" s="22">
        <v>0</v>
      </c>
      <c r="AV47" s="22">
        <v>818805</v>
      </c>
      <c r="AW47" s="22">
        <v>100256</v>
      </c>
      <c r="AX47" s="22">
        <v>0</v>
      </c>
      <c r="AY47" s="22">
        <v>449001</v>
      </c>
      <c r="AZ47" s="22">
        <v>0</v>
      </c>
      <c r="BA47" s="22">
        <v>0</v>
      </c>
      <c r="BB47" s="22">
        <v>13311237</v>
      </c>
      <c r="BC47" s="22">
        <v>0</v>
      </c>
      <c r="BD47" s="22">
        <v>0</v>
      </c>
      <c r="BE47" s="22">
        <v>0</v>
      </c>
      <c r="BF47" s="22">
        <v>457620</v>
      </c>
      <c r="BG47" s="22">
        <v>2282908</v>
      </c>
      <c r="BH47" s="22">
        <v>142759</v>
      </c>
      <c r="BI47" s="22">
        <v>483708</v>
      </c>
      <c r="BJ47" s="22">
        <v>0</v>
      </c>
      <c r="BK47" s="22">
        <v>961376</v>
      </c>
      <c r="BL47" s="22">
        <v>0</v>
      </c>
      <c r="BM47" s="22">
        <v>116972</v>
      </c>
      <c r="BN47" s="22">
        <v>12164</v>
      </c>
      <c r="BO47" s="22">
        <v>398373</v>
      </c>
      <c r="BP47" s="22">
        <v>770261</v>
      </c>
      <c r="BQ47" s="22">
        <v>0</v>
      </c>
      <c r="BR47" s="22">
        <v>0</v>
      </c>
      <c r="BS47" s="22">
        <v>0</v>
      </c>
      <c r="BT47" s="22">
        <v>0</v>
      </c>
      <c r="BU47" s="22">
        <v>0</v>
      </c>
      <c r="BV47" s="22">
        <v>526104</v>
      </c>
      <c r="BW47" s="22">
        <v>44244</v>
      </c>
      <c r="BX47" s="22">
        <v>0</v>
      </c>
      <c r="BY47" s="22">
        <v>0</v>
      </c>
      <c r="BZ47" s="22">
        <v>0</v>
      </c>
      <c r="CA47" s="22">
        <v>0</v>
      </c>
      <c r="CB47" s="22">
        <v>0</v>
      </c>
      <c r="CC47" s="22">
        <v>26706882</v>
      </c>
      <c r="CD47" s="22">
        <v>6844607</v>
      </c>
    </row>
    <row r="48" spans="1:82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70427317</v>
      </c>
      <c r="F48" s="22">
        <v>3854</v>
      </c>
      <c r="G48" s="22">
        <v>313075</v>
      </c>
      <c r="H48" s="22">
        <v>0</v>
      </c>
      <c r="I48" s="22">
        <v>0</v>
      </c>
      <c r="J48" s="22">
        <v>151227</v>
      </c>
      <c r="K48" s="22">
        <v>0</v>
      </c>
      <c r="L48" s="22">
        <v>0</v>
      </c>
      <c r="M48" s="22">
        <v>53459</v>
      </c>
      <c r="N48" s="22">
        <v>0</v>
      </c>
      <c r="O48" s="22">
        <v>22595</v>
      </c>
      <c r="P48" s="22">
        <v>663445</v>
      </c>
      <c r="Q48" s="22">
        <v>57702</v>
      </c>
      <c r="R48" s="22">
        <v>0</v>
      </c>
      <c r="S48" s="22">
        <v>0</v>
      </c>
      <c r="T48" s="22">
        <v>0</v>
      </c>
      <c r="U48" s="22">
        <v>1256444</v>
      </c>
      <c r="V48" s="22">
        <v>1223491</v>
      </c>
      <c r="W48" s="22">
        <v>1145739</v>
      </c>
      <c r="X48" s="22">
        <v>4408</v>
      </c>
      <c r="Y48" s="22">
        <v>462573</v>
      </c>
      <c r="Z48" s="22">
        <v>0</v>
      </c>
      <c r="AA48" s="22">
        <v>17762</v>
      </c>
      <c r="AB48" s="22">
        <v>0</v>
      </c>
      <c r="AC48" s="22">
        <v>570147</v>
      </c>
      <c r="AD48" s="22">
        <v>173923</v>
      </c>
      <c r="AE48" s="22">
        <v>0</v>
      </c>
      <c r="AF48" s="22">
        <v>0</v>
      </c>
      <c r="AG48" s="22">
        <v>0</v>
      </c>
      <c r="AH48" s="22">
        <v>0</v>
      </c>
      <c r="AI48" s="22">
        <v>127057</v>
      </c>
      <c r="AJ48" s="22">
        <v>5006123</v>
      </c>
      <c r="AK48" s="22">
        <v>84227</v>
      </c>
      <c r="AL48" s="22">
        <v>0</v>
      </c>
      <c r="AM48" s="22">
        <v>0</v>
      </c>
      <c r="AN48" s="22">
        <v>2444692</v>
      </c>
      <c r="AO48" s="22">
        <v>0</v>
      </c>
      <c r="AP48" s="22">
        <v>0</v>
      </c>
      <c r="AQ48" s="22">
        <v>84209260</v>
      </c>
      <c r="AR48" s="22">
        <v>809162</v>
      </c>
      <c r="AS48" s="22">
        <v>5908744</v>
      </c>
      <c r="AT48" s="22">
        <v>0</v>
      </c>
      <c r="AU48" s="22">
        <v>0</v>
      </c>
      <c r="AV48" s="22">
        <v>1300038</v>
      </c>
      <c r="AW48" s="22">
        <v>0</v>
      </c>
      <c r="AX48" s="22">
        <v>0</v>
      </c>
      <c r="AY48" s="22">
        <v>576707</v>
      </c>
      <c r="AZ48" s="22">
        <v>0</v>
      </c>
      <c r="BA48" s="22">
        <v>4948492</v>
      </c>
      <c r="BB48" s="22">
        <v>12073545</v>
      </c>
      <c r="BC48" s="22">
        <v>60075</v>
      </c>
      <c r="BD48" s="22">
        <v>0</v>
      </c>
      <c r="BE48" s="22">
        <v>188075</v>
      </c>
      <c r="BF48" s="22">
        <v>0</v>
      </c>
      <c r="BG48" s="22">
        <v>2335300</v>
      </c>
      <c r="BH48" s="22">
        <v>3225661</v>
      </c>
      <c r="BI48" s="22">
        <v>2205820</v>
      </c>
      <c r="BJ48" s="22">
        <v>371781</v>
      </c>
      <c r="BK48" s="22">
        <v>1079495</v>
      </c>
      <c r="BL48" s="22">
        <v>0</v>
      </c>
      <c r="BM48" s="22">
        <v>11998</v>
      </c>
      <c r="BN48" s="22">
        <v>0</v>
      </c>
      <c r="BO48" s="22">
        <v>1548195</v>
      </c>
      <c r="BP48" s="22">
        <v>753186</v>
      </c>
      <c r="BQ48" s="22">
        <v>0</v>
      </c>
      <c r="BR48" s="22">
        <v>0</v>
      </c>
      <c r="BS48" s="22">
        <v>0</v>
      </c>
      <c r="BT48" s="22">
        <v>0</v>
      </c>
      <c r="BU48" s="22">
        <v>2247484</v>
      </c>
      <c r="BV48" s="22">
        <v>9134839</v>
      </c>
      <c r="BW48" s="22">
        <v>702710</v>
      </c>
      <c r="BX48" s="22">
        <v>0</v>
      </c>
      <c r="BY48" s="22">
        <v>0</v>
      </c>
      <c r="BZ48" s="22">
        <v>2066901</v>
      </c>
      <c r="CA48" s="22">
        <v>0</v>
      </c>
      <c r="CB48" s="22">
        <v>0</v>
      </c>
      <c r="CC48" s="22">
        <v>51548208</v>
      </c>
      <c r="CD48" s="22">
        <v>32661052</v>
      </c>
    </row>
    <row r="49" spans="1:82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16366068</v>
      </c>
      <c r="F49" s="22">
        <v>0</v>
      </c>
      <c r="G49" s="22">
        <v>114003</v>
      </c>
      <c r="H49" s="22">
        <v>85855</v>
      </c>
      <c r="I49" s="22">
        <v>0</v>
      </c>
      <c r="J49" s="22">
        <v>707613</v>
      </c>
      <c r="K49" s="22">
        <v>0</v>
      </c>
      <c r="L49" s="22">
        <v>0</v>
      </c>
      <c r="M49" s="22">
        <v>12450</v>
      </c>
      <c r="N49" s="22">
        <v>0</v>
      </c>
      <c r="O49" s="22">
        <v>0</v>
      </c>
      <c r="P49" s="22">
        <v>2002593</v>
      </c>
      <c r="Q49" s="22">
        <v>0</v>
      </c>
      <c r="R49" s="22">
        <v>35943</v>
      </c>
      <c r="S49" s="22">
        <v>0</v>
      </c>
      <c r="T49" s="22">
        <v>0</v>
      </c>
      <c r="U49" s="22">
        <v>121252</v>
      </c>
      <c r="V49" s="22">
        <v>382015</v>
      </c>
      <c r="W49" s="22">
        <v>62837</v>
      </c>
      <c r="X49" s="22">
        <v>0</v>
      </c>
      <c r="Y49" s="22">
        <v>316504</v>
      </c>
      <c r="Z49" s="22">
        <v>0</v>
      </c>
      <c r="AA49" s="22">
        <v>3314</v>
      </c>
      <c r="AB49" s="22">
        <v>0</v>
      </c>
      <c r="AC49" s="22">
        <v>693664</v>
      </c>
      <c r="AD49" s="22">
        <v>261541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643128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  <c r="AQ49" s="22">
        <v>21808780</v>
      </c>
      <c r="AR49" s="22">
        <v>383253</v>
      </c>
      <c r="AS49" s="22">
        <v>2569311</v>
      </c>
      <c r="AT49" s="22">
        <v>113707</v>
      </c>
      <c r="AU49" s="22">
        <v>0</v>
      </c>
      <c r="AV49" s="22">
        <v>1255598</v>
      </c>
      <c r="AW49" s="22">
        <v>108253</v>
      </c>
      <c r="AX49" s="22">
        <v>0</v>
      </c>
      <c r="AY49" s="22">
        <v>294482</v>
      </c>
      <c r="AZ49" s="22">
        <v>82266</v>
      </c>
      <c r="BA49" s="22">
        <v>0</v>
      </c>
      <c r="BB49" s="22">
        <v>14133330</v>
      </c>
      <c r="BC49" s="22">
        <v>24572</v>
      </c>
      <c r="BD49" s="22">
        <v>107286</v>
      </c>
      <c r="BE49" s="22">
        <v>0</v>
      </c>
      <c r="BF49" s="22">
        <v>0</v>
      </c>
      <c r="BG49" s="22">
        <v>126933</v>
      </c>
      <c r="BH49" s="22">
        <v>157099</v>
      </c>
      <c r="BI49" s="22">
        <v>1153687</v>
      </c>
      <c r="BJ49" s="22">
        <v>0</v>
      </c>
      <c r="BK49" s="22">
        <v>418238</v>
      </c>
      <c r="BL49" s="22">
        <v>0</v>
      </c>
      <c r="BM49" s="22">
        <v>8203</v>
      </c>
      <c r="BN49" s="22">
        <v>0</v>
      </c>
      <c r="BO49" s="22">
        <v>1225649</v>
      </c>
      <c r="BP49" s="22">
        <v>750369</v>
      </c>
      <c r="BQ49" s="22">
        <v>0</v>
      </c>
      <c r="BR49" s="22">
        <v>0</v>
      </c>
      <c r="BS49" s="22">
        <v>0</v>
      </c>
      <c r="BT49" s="22">
        <v>0</v>
      </c>
      <c r="BU49" s="22">
        <v>0</v>
      </c>
      <c r="BV49" s="22">
        <v>677692</v>
      </c>
      <c r="BW49" s="22">
        <v>186201</v>
      </c>
      <c r="BX49" s="22">
        <v>0</v>
      </c>
      <c r="BY49" s="22">
        <v>0</v>
      </c>
      <c r="BZ49" s="22">
        <v>0</v>
      </c>
      <c r="CA49" s="22">
        <v>0</v>
      </c>
      <c r="CB49" s="22">
        <v>0</v>
      </c>
      <c r="CC49" s="22">
        <v>23776129</v>
      </c>
      <c r="CD49" s="22">
        <v>-1967349</v>
      </c>
    </row>
    <row r="50" spans="1:82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27393818</v>
      </c>
      <c r="F50" s="22">
        <v>0</v>
      </c>
      <c r="G50" s="22">
        <v>2785364</v>
      </c>
      <c r="H50" s="22">
        <v>0</v>
      </c>
      <c r="I50" s="22">
        <v>392554</v>
      </c>
      <c r="J50" s="22">
        <v>535910</v>
      </c>
      <c r="K50" s="22">
        <v>0</v>
      </c>
      <c r="L50" s="22">
        <v>0</v>
      </c>
      <c r="M50" s="22">
        <v>1100</v>
      </c>
      <c r="N50" s="22">
        <v>0</v>
      </c>
      <c r="O50" s="22">
        <v>0</v>
      </c>
      <c r="P50" s="22">
        <v>6055111</v>
      </c>
      <c r="Q50" s="22">
        <v>0</v>
      </c>
      <c r="R50" s="22">
        <v>0</v>
      </c>
      <c r="S50" s="22">
        <v>0</v>
      </c>
      <c r="T50" s="22">
        <v>0</v>
      </c>
      <c r="U50" s="22">
        <v>682752</v>
      </c>
      <c r="V50" s="22">
        <v>1395816</v>
      </c>
      <c r="W50" s="22">
        <v>46506</v>
      </c>
      <c r="X50" s="22">
        <v>0</v>
      </c>
      <c r="Y50" s="22">
        <v>415621</v>
      </c>
      <c r="Z50" s="22">
        <v>0</v>
      </c>
      <c r="AA50" s="22">
        <v>1950</v>
      </c>
      <c r="AB50" s="22">
        <v>0</v>
      </c>
      <c r="AC50" s="22">
        <v>188325</v>
      </c>
      <c r="AD50" s="22">
        <v>228161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2441908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  <c r="AQ50" s="22">
        <v>42564896</v>
      </c>
      <c r="AR50" s="22">
        <v>803500</v>
      </c>
      <c r="AS50" s="22">
        <v>5064269</v>
      </c>
      <c r="AT50" s="22">
        <v>0</v>
      </c>
      <c r="AU50" s="22">
        <v>654909</v>
      </c>
      <c r="AV50" s="22">
        <v>1467585</v>
      </c>
      <c r="AW50" s="22">
        <v>58754</v>
      </c>
      <c r="AX50" s="22">
        <v>0</v>
      </c>
      <c r="AY50" s="22">
        <v>161469</v>
      </c>
      <c r="AZ50" s="22">
        <v>0</v>
      </c>
      <c r="BA50" s="22">
        <v>0</v>
      </c>
      <c r="BB50" s="22">
        <v>28649864</v>
      </c>
      <c r="BC50" s="22">
        <v>0</v>
      </c>
      <c r="BD50" s="22">
        <v>0</v>
      </c>
      <c r="BE50" s="22">
        <v>0</v>
      </c>
      <c r="BF50" s="22">
        <v>0</v>
      </c>
      <c r="BG50" s="22">
        <v>731460</v>
      </c>
      <c r="BH50" s="22">
        <v>551766</v>
      </c>
      <c r="BI50" s="22">
        <v>767669</v>
      </c>
      <c r="BJ50" s="22">
        <v>125368</v>
      </c>
      <c r="BK50" s="22">
        <v>495110</v>
      </c>
      <c r="BL50" s="22">
        <v>0</v>
      </c>
      <c r="BM50" s="22">
        <v>259626</v>
      </c>
      <c r="BN50" s="22">
        <v>0</v>
      </c>
      <c r="BO50" s="22">
        <v>1174265</v>
      </c>
      <c r="BP50" s="22">
        <v>1146542</v>
      </c>
      <c r="BQ50" s="22">
        <v>0</v>
      </c>
      <c r="BR50" s="22">
        <v>0</v>
      </c>
      <c r="BS50" s="22">
        <v>0</v>
      </c>
      <c r="BT50" s="22">
        <v>0</v>
      </c>
      <c r="BU50" s="22">
        <v>0</v>
      </c>
      <c r="BV50" s="22">
        <v>2782537</v>
      </c>
      <c r="BW50" s="22">
        <v>0</v>
      </c>
      <c r="BX50" s="22">
        <v>0</v>
      </c>
      <c r="BY50" s="22">
        <v>0</v>
      </c>
      <c r="BZ50" s="22">
        <v>0</v>
      </c>
      <c r="CA50" s="22">
        <v>0</v>
      </c>
      <c r="CB50" s="22">
        <v>0</v>
      </c>
      <c r="CC50" s="22">
        <v>44894693</v>
      </c>
      <c r="CD50" s="22">
        <v>-2329797</v>
      </c>
    </row>
    <row r="51" spans="1:82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15349564</v>
      </c>
      <c r="F51" s="22">
        <v>0</v>
      </c>
      <c r="G51" s="22">
        <v>2063500</v>
      </c>
      <c r="H51" s="22">
        <v>0</v>
      </c>
      <c r="I51" s="22">
        <v>0</v>
      </c>
      <c r="J51" s="22">
        <v>227060</v>
      </c>
      <c r="K51" s="22">
        <v>95828</v>
      </c>
      <c r="L51" s="22">
        <v>0</v>
      </c>
      <c r="M51" s="22">
        <v>36450</v>
      </c>
      <c r="N51" s="22">
        <v>0</v>
      </c>
      <c r="O51" s="22">
        <v>0</v>
      </c>
      <c r="P51" s="22">
        <v>2588285</v>
      </c>
      <c r="Q51" s="22">
        <v>0</v>
      </c>
      <c r="R51" s="22">
        <v>0</v>
      </c>
      <c r="S51" s="22">
        <v>0</v>
      </c>
      <c r="T51" s="22">
        <v>0</v>
      </c>
      <c r="U51" s="22">
        <v>155807</v>
      </c>
      <c r="V51" s="22">
        <v>0</v>
      </c>
      <c r="W51" s="22">
        <v>0</v>
      </c>
      <c r="X51" s="22">
        <v>0</v>
      </c>
      <c r="Y51" s="22">
        <v>347170</v>
      </c>
      <c r="Z51" s="22">
        <v>0</v>
      </c>
      <c r="AA51" s="22">
        <v>0</v>
      </c>
      <c r="AB51" s="22">
        <v>0</v>
      </c>
      <c r="AC51" s="22">
        <v>3076165</v>
      </c>
      <c r="AD51" s="22">
        <v>203563</v>
      </c>
      <c r="AE51" s="22">
        <v>0</v>
      </c>
      <c r="AF51" s="22">
        <v>0</v>
      </c>
      <c r="AG51" s="22">
        <v>0</v>
      </c>
      <c r="AH51" s="22">
        <v>152205</v>
      </c>
      <c r="AI51" s="22">
        <v>0</v>
      </c>
      <c r="AJ51" s="22">
        <v>0</v>
      </c>
      <c r="AK51" s="22">
        <v>35718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  <c r="AQ51" s="22">
        <v>24331315</v>
      </c>
      <c r="AR51" s="22">
        <v>373499</v>
      </c>
      <c r="AS51" s="22">
        <v>2225134</v>
      </c>
      <c r="AT51" s="22">
        <v>0</v>
      </c>
      <c r="AU51" s="22">
        <v>0</v>
      </c>
      <c r="AV51" s="22">
        <v>499533</v>
      </c>
      <c r="AW51" s="22">
        <v>210813</v>
      </c>
      <c r="AX51" s="22">
        <v>0</v>
      </c>
      <c r="AY51" s="22">
        <v>204714</v>
      </c>
      <c r="AZ51" s="22">
        <v>0</v>
      </c>
      <c r="BA51" s="22">
        <v>0</v>
      </c>
      <c r="BB51" s="22">
        <v>11533769</v>
      </c>
      <c r="BC51" s="22">
        <v>0</v>
      </c>
      <c r="BD51" s="22">
        <v>0</v>
      </c>
      <c r="BE51" s="22">
        <v>0</v>
      </c>
      <c r="BF51" s="22">
        <v>0</v>
      </c>
      <c r="BG51" s="22">
        <v>353000</v>
      </c>
      <c r="BH51" s="22">
        <v>0</v>
      </c>
      <c r="BI51" s="22">
        <v>0</v>
      </c>
      <c r="BJ51" s="22">
        <v>0</v>
      </c>
      <c r="BK51" s="22">
        <v>346547</v>
      </c>
      <c r="BL51" s="22">
        <v>0</v>
      </c>
      <c r="BM51" s="22">
        <v>0</v>
      </c>
      <c r="BN51" s="22">
        <v>0</v>
      </c>
      <c r="BO51" s="22">
        <v>385014</v>
      </c>
      <c r="BP51" s="22">
        <v>835513</v>
      </c>
      <c r="BQ51" s="22">
        <v>0</v>
      </c>
      <c r="BR51" s="22">
        <v>0</v>
      </c>
      <c r="BS51" s="22">
        <v>0</v>
      </c>
      <c r="BT51" s="22">
        <v>429156</v>
      </c>
      <c r="BU51" s="22">
        <v>0</v>
      </c>
      <c r="BV51" s="22">
        <v>124592</v>
      </c>
      <c r="BW51" s="22">
        <v>66943</v>
      </c>
      <c r="BX51" s="22">
        <v>0</v>
      </c>
      <c r="BY51" s="22">
        <v>0</v>
      </c>
      <c r="BZ51" s="22">
        <v>0</v>
      </c>
      <c r="CA51" s="22">
        <v>0</v>
      </c>
      <c r="CB51" s="22">
        <v>0</v>
      </c>
      <c r="CC51" s="22">
        <v>17588227</v>
      </c>
      <c r="CD51" s="22">
        <v>6743088</v>
      </c>
    </row>
    <row r="52" spans="1:82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45944247</v>
      </c>
      <c r="F52" s="22">
        <v>792</v>
      </c>
      <c r="G52" s="22">
        <v>356492</v>
      </c>
      <c r="H52" s="22">
        <v>0</v>
      </c>
      <c r="I52" s="22">
        <v>791053</v>
      </c>
      <c r="J52" s="22">
        <v>2505635</v>
      </c>
      <c r="K52" s="22">
        <v>23930</v>
      </c>
      <c r="L52" s="22">
        <v>0</v>
      </c>
      <c r="M52" s="22">
        <v>3652</v>
      </c>
      <c r="N52" s="22">
        <v>0</v>
      </c>
      <c r="O52" s="22">
        <v>0</v>
      </c>
      <c r="P52" s="22">
        <v>21304006</v>
      </c>
      <c r="Q52" s="22">
        <v>0</v>
      </c>
      <c r="R52" s="22">
        <v>278291</v>
      </c>
      <c r="S52" s="22">
        <v>0</v>
      </c>
      <c r="T52" s="22">
        <v>0</v>
      </c>
      <c r="U52" s="22">
        <v>6164834</v>
      </c>
      <c r="V52" s="22">
        <v>5946527</v>
      </c>
      <c r="W52" s="22">
        <v>345509</v>
      </c>
      <c r="X52" s="22">
        <v>4541315</v>
      </c>
      <c r="Y52" s="22">
        <v>1696249</v>
      </c>
      <c r="Z52" s="22">
        <v>0</v>
      </c>
      <c r="AA52" s="22">
        <v>0</v>
      </c>
      <c r="AB52" s="22">
        <v>0</v>
      </c>
      <c r="AC52" s="22">
        <v>1221270</v>
      </c>
      <c r="AD52" s="22">
        <v>240869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2468891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  <c r="AQ52" s="22">
        <v>93833562</v>
      </c>
      <c r="AR52" s="22">
        <v>705711</v>
      </c>
      <c r="AS52" s="22">
        <v>8707189</v>
      </c>
      <c r="AT52" s="22">
        <v>0</v>
      </c>
      <c r="AU52" s="22">
        <v>1228140</v>
      </c>
      <c r="AV52" s="22">
        <v>6128760</v>
      </c>
      <c r="AW52" s="22">
        <v>47586</v>
      </c>
      <c r="AX52" s="22">
        <v>4956</v>
      </c>
      <c r="AY52" s="22">
        <v>127779</v>
      </c>
      <c r="AZ52" s="22">
        <v>0</v>
      </c>
      <c r="BA52" s="22">
        <v>0</v>
      </c>
      <c r="BB52" s="22">
        <v>23107489</v>
      </c>
      <c r="BC52" s="22">
        <v>0</v>
      </c>
      <c r="BD52" s="22">
        <v>448657</v>
      </c>
      <c r="BE52" s="22">
        <v>8331</v>
      </c>
      <c r="BF52" s="22">
        <v>0</v>
      </c>
      <c r="BG52" s="22">
        <v>2735600</v>
      </c>
      <c r="BH52" s="22">
        <v>2482718</v>
      </c>
      <c r="BI52" s="22">
        <v>1535357</v>
      </c>
      <c r="BJ52" s="22">
        <v>9765</v>
      </c>
      <c r="BK52" s="22">
        <v>1994098</v>
      </c>
      <c r="BL52" s="22">
        <v>0</v>
      </c>
      <c r="BM52" s="22">
        <v>0</v>
      </c>
      <c r="BN52" s="22">
        <v>0</v>
      </c>
      <c r="BO52" s="22">
        <v>4436499</v>
      </c>
      <c r="BP52" s="22">
        <v>1643195</v>
      </c>
      <c r="BQ52" s="22">
        <v>1864</v>
      </c>
      <c r="BR52" s="22">
        <v>0</v>
      </c>
      <c r="BS52" s="22">
        <v>0</v>
      </c>
      <c r="BT52" s="22">
        <v>0</v>
      </c>
      <c r="BU52" s="22">
        <v>2465</v>
      </c>
      <c r="BV52" s="22">
        <v>4187018</v>
      </c>
      <c r="BW52" s="22">
        <v>344130</v>
      </c>
      <c r="BX52" s="22">
        <v>0</v>
      </c>
      <c r="BY52" s="22">
        <v>0</v>
      </c>
      <c r="BZ52" s="22">
        <v>0</v>
      </c>
      <c r="CA52" s="22">
        <v>0</v>
      </c>
      <c r="CB52" s="22">
        <v>2508561</v>
      </c>
      <c r="CC52" s="22">
        <v>62395868</v>
      </c>
      <c r="CD52" s="22">
        <v>31437694</v>
      </c>
    </row>
    <row r="53" spans="1:82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14503205</v>
      </c>
      <c r="F53" s="22">
        <v>5033</v>
      </c>
      <c r="G53" s="22">
        <v>915978</v>
      </c>
      <c r="H53" s="22">
        <v>0</v>
      </c>
      <c r="I53" s="22">
        <v>0</v>
      </c>
      <c r="J53" s="22">
        <v>62480</v>
      </c>
      <c r="K53" s="22">
        <v>1557205</v>
      </c>
      <c r="L53" s="22">
        <v>0</v>
      </c>
      <c r="M53" s="22">
        <v>7044</v>
      </c>
      <c r="N53" s="22">
        <v>0</v>
      </c>
      <c r="O53" s="22">
        <v>0</v>
      </c>
      <c r="P53" s="22">
        <v>2060765</v>
      </c>
      <c r="Q53" s="22">
        <v>0</v>
      </c>
      <c r="R53" s="22">
        <v>0</v>
      </c>
      <c r="S53" s="22">
        <v>0</v>
      </c>
      <c r="T53" s="22">
        <v>0</v>
      </c>
      <c r="U53" s="22">
        <v>1423328</v>
      </c>
      <c r="V53" s="22">
        <v>156531</v>
      </c>
      <c r="W53" s="22">
        <v>575</v>
      </c>
      <c r="X53" s="22">
        <v>0</v>
      </c>
      <c r="Y53" s="22">
        <v>73555</v>
      </c>
      <c r="Z53" s="22">
        <v>0</v>
      </c>
      <c r="AA53" s="22">
        <v>0</v>
      </c>
      <c r="AB53" s="22">
        <v>0</v>
      </c>
      <c r="AC53" s="22">
        <v>17922</v>
      </c>
      <c r="AD53" s="22">
        <v>285749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8525</v>
      </c>
      <c r="AK53" s="22">
        <v>143511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  <c r="AQ53" s="22">
        <v>21221406</v>
      </c>
      <c r="AR53" s="22">
        <v>292804</v>
      </c>
      <c r="AS53" s="22">
        <v>2229304</v>
      </c>
      <c r="AT53" s="22">
        <v>0</v>
      </c>
      <c r="AU53" s="22">
        <v>0</v>
      </c>
      <c r="AV53" s="22">
        <v>935821</v>
      </c>
      <c r="AW53" s="22">
        <v>395282</v>
      </c>
      <c r="AX53" s="22">
        <v>0</v>
      </c>
      <c r="AY53" s="22">
        <v>266073</v>
      </c>
      <c r="AZ53" s="22">
        <v>0</v>
      </c>
      <c r="BA53" s="22">
        <v>1762342</v>
      </c>
      <c r="BB53" s="22">
        <v>7596565</v>
      </c>
      <c r="BC53" s="22">
        <v>0</v>
      </c>
      <c r="BD53" s="22">
        <v>0</v>
      </c>
      <c r="BE53" s="22">
        <v>0</v>
      </c>
      <c r="BF53" s="22">
        <v>0</v>
      </c>
      <c r="BG53" s="22">
        <v>1830335</v>
      </c>
      <c r="BH53" s="22">
        <v>1378894</v>
      </c>
      <c r="BI53" s="22">
        <v>298441</v>
      </c>
      <c r="BJ53" s="22">
        <v>0</v>
      </c>
      <c r="BK53" s="22">
        <v>85395</v>
      </c>
      <c r="BL53" s="22">
        <v>0</v>
      </c>
      <c r="BM53" s="22">
        <v>217491</v>
      </c>
      <c r="BN53" s="22">
        <v>0</v>
      </c>
      <c r="BO53" s="22">
        <v>276563</v>
      </c>
      <c r="BP53" s="22">
        <v>557980</v>
      </c>
      <c r="BQ53" s="22">
        <v>0</v>
      </c>
      <c r="BR53" s="22">
        <v>0</v>
      </c>
      <c r="BS53" s="22">
        <v>0</v>
      </c>
      <c r="BT53" s="22">
        <v>0</v>
      </c>
      <c r="BU53" s="22">
        <v>22745</v>
      </c>
      <c r="BV53" s="22">
        <v>501041</v>
      </c>
      <c r="BW53" s="22">
        <v>141354</v>
      </c>
      <c r="BX53" s="22">
        <v>0</v>
      </c>
      <c r="BY53" s="22">
        <v>0</v>
      </c>
      <c r="BZ53" s="22">
        <v>0</v>
      </c>
      <c r="CA53" s="22">
        <v>0</v>
      </c>
      <c r="CB53" s="22">
        <v>381998</v>
      </c>
      <c r="CC53" s="22">
        <v>19170428</v>
      </c>
      <c r="CD53" s="22">
        <v>2050978</v>
      </c>
    </row>
    <row r="54" spans="1:82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14716239</v>
      </c>
      <c r="F54" s="22">
        <v>20000</v>
      </c>
      <c r="G54" s="22">
        <v>5272847</v>
      </c>
      <c r="H54" s="22">
        <v>0</v>
      </c>
      <c r="I54" s="22">
        <v>218518</v>
      </c>
      <c r="J54" s="22">
        <v>299201</v>
      </c>
      <c r="K54" s="22">
        <v>0</v>
      </c>
      <c r="L54" s="22">
        <v>0</v>
      </c>
      <c r="M54" s="22">
        <v>0</v>
      </c>
      <c r="N54" s="22">
        <v>-296022</v>
      </c>
      <c r="O54" s="22">
        <v>-187728</v>
      </c>
      <c r="P54" s="22">
        <v>6720016</v>
      </c>
      <c r="Q54" s="22">
        <v>1813843</v>
      </c>
      <c r="R54" s="22">
        <v>0</v>
      </c>
      <c r="S54" s="22">
        <v>0</v>
      </c>
      <c r="T54" s="22">
        <v>0</v>
      </c>
      <c r="U54" s="22">
        <v>2764014</v>
      </c>
      <c r="V54" s="22">
        <v>238928</v>
      </c>
      <c r="W54" s="22">
        <v>95208</v>
      </c>
      <c r="X54" s="22">
        <v>170900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307124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  <c r="AQ54" s="22">
        <v>32153088</v>
      </c>
      <c r="AR54" s="22">
        <v>424714</v>
      </c>
      <c r="AS54" s="22">
        <v>3622668</v>
      </c>
      <c r="AT54" s="22">
        <v>0</v>
      </c>
      <c r="AU54" s="22">
        <v>115345</v>
      </c>
      <c r="AV54" s="22">
        <v>1624020</v>
      </c>
      <c r="AW54" s="22">
        <v>0</v>
      </c>
      <c r="AX54" s="22">
        <v>0</v>
      </c>
      <c r="AY54" s="22">
        <v>0</v>
      </c>
      <c r="AZ54" s="22">
        <v>4105</v>
      </c>
      <c r="BA54" s="22">
        <v>3284838</v>
      </c>
      <c r="BB54" s="22">
        <v>9017280</v>
      </c>
      <c r="BC54" s="22">
        <v>2406041</v>
      </c>
      <c r="BD54" s="22">
        <v>0</v>
      </c>
      <c r="BE54" s="22">
        <v>0</v>
      </c>
      <c r="BF54" s="22">
        <v>0</v>
      </c>
      <c r="BG54" s="22">
        <v>1928384</v>
      </c>
      <c r="BH54" s="22">
        <v>491229</v>
      </c>
      <c r="BI54" s="22">
        <v>461491</v>
      </c>
      <c r="BJ54" s="22">
        <v>892653</v>
      </c>
      <c r="BK54" s="22">
        <v>70729</v>
      </c>
      <c r="BL54" s="22">
        <v>0</v>
      </c>
      <c r="BM54" s="22">
        <v>0</v>
      </c>
      <c r="BN54" s="22">
        <v>0</v>
      </c>
      <c r="BO54" s="22">
        <v>0</v>
      </c>
      <c r="BP54" s="22">
        <v>760436</v>
      </c>
      <c r="BQ54" s="22">
        <v>0</v>
      </c>
      <c r="BR54" s="22">
        <v>0</v>
      </c>
      <c r="BS54" s="22">
        <v>0</v>
      </c>
      <c r="BT54" s="22">
        <v>0</v>
      </c>
      <c r="BU54" s="22">
        <v>0</v>
      </c>
      <c r="BV54" s="22">
        <v>50489</v>
      </c>
      <c r="BW54" s="22">
        <v>0</v>
      </c>
      <c r="BX54" s="22">
        <v>0</v>
      </c>
      <c r="BY54" s="22">
        <v>0</v>
      </c>
      <c r="BZ54" s="22">
        <v>0</v>
      </c>
      <c r="CA54" s="22">
        <v>0</v>
      </c>
      <c r="CB54" s="22">
        <v>0</v>
      </c>
      <c r="CC54" s="22">
        <v>25154422</v>
      </c>
      <c r="CD54" s="22">
        <v>6998666</v>
      </c>
    </row>
    <row r="55" spans="1:82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14283966</v>
      </c>
      <c r="F55" s="22">
        <v>0</v>
      </c>
      <c r="G55" s="22">
        <v>25254</v>
      </c>
      <c r="H55" s="22">
        <v>0</v>
      </c>
      <c r="I55" s="22">
        <v>0</v>
      </c>
      <c r="J55" s="22">
        <v>0</v>
      </c>
      <c r="K55" s="22">
        <v>297187</v>
      </c>
      <c r="L55" s="22">
        <v>0</v>
      </c>
      <c r="M55" s="22">
        <v>0</v>
      </c>
      <c r="N55" s="22">
        <v>0</v>
      </c>
      <c r="O55" s="22">
        <v>0</v>
      </c>
      <c r="P55" s="22">
        <v>2760940</v>
      </c>
      <c r="Q55" s="22">
        <v>0</v>
      </c>
      <c r="R55" s="22">
        <v>0</v>
      </c>
      <c r="S55" s="22">
        <v>0</v>
      </c>
      <c r="T55" s="22">
        <v>0</v>
      </c>
      <c r="U55" s="22">
        <v>136394</v>
      </c>
      <c r="V55" s="22">
        <v>34310</v>
      </c>
      <c r="W55" s="22">
        <v>239791</v>
      </c>
      <c r="X55" s="22">
        <v>0</v>
      </c>
      <c r="Y55" s="22">
        <v>99658</v>
      </c>
      <c r="Z55" s="22">
        <v>0</v>
      </c>
      <c r="AA55" s="22">
        <v>0</v>
      </c>
      <c r="AB55" s="22">
        <v>0</v>
      </c>
      <c r="AC55" s="22">
        <v>0</v>
      </c>
      <c r="AD55" s="22">
        <v>316599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16700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  <c r="AQ55" s="22">
        <v>18210799</v>
      </c>
      <c r="AR55" s="22">
        <v>561229</v>
      </c>
      <c r="AS55" s="22">
        <v>1561052</v>
      </c>
      <c r="AT55" s="22">
        <v>0</v>
      </c>
      <c r="AU55" s="22">
        <v>0</v>
      </c>
      <c r="AV55" s="22">
        <v>0</v>
      </c>
      <c r="AW55" s="22">
        <v>442603</v>
      </c>
      <c r="AX55" s="22">
        <v>8754</v>
      </c>
      <c r="AY55" s="22">
        <v>10921</v>
      </c>
      <c r="AZ55" s="22">
        <v>42560</v>
      </c>
      <c r="BA55" s="22">
        <v>0</v>
      </c>
      <c r="BB55" s="22">
        <v>8490888</v>
      </c>
      <c r="BC55" s="22">
        <v>0</v>
      </c>
      <c r="BD55" s="22">
        <v>0</v>
      </c>
      <c r="BE55" s="22">
        <v>0</v>
      </c>
      <c r="BF55" s="22">
        <v>0</v>
      </c>
      <c r="BG55" s="22">
        <v>230178</v>
      </c>
      <c r="BH55" s="22">
        <v>61584</v>
      </c>
      <c r="BI55" s="22">
        <v>429634</v>
      </c>
      <c r="BJ55" s="22">
        <v>0</v>
      </c>
      <c r="BK55" s="22">
        <v>149406</v>
      </c>
      <c r="BL55" s="22">
        <v>0</v>
      </c>
      <c r="BM55" s="22">
        <v>3469</v>
      </c>
      <c r="BN55" s="22">
        <v>0</v>
      </c>
      <c r="BO55" s="22">
        <v>0</v>
      </c>
      <c r="BP55" s="22">
        <v>937884</v>
      </c>
      <c r="BQ55" s="22">
        <v>0</v>
      </c>
      <c r="BR55" s="22">
        <v>0</v>
      </c>
      <c r="BS55" s="22">
        <v>0</v>
      </c>
      <c r="BT55" s="22">
        <v>0</v>
      </c>
      <c r="BU55" s="22">
        <v>0</v>
      </c>
      <c r="BV55" s="22">
        <v>537858</v>
      </c>
      <c r="BW55" s="22">
        <v>129110</v>
      </c>
      <c r="BX55" s="22">
        <v>0</v>
      </c>
      <c r="BY55" s="22">
        <v>6215</v>
      </c>
      <c r="BZ55" s="22">
        <v>0</v>
      </c>
      <c r="CA55" s="22">
        <v>0</v>
      </c>
      <c r="CB55" s="22">
        <v>110985</v>
      </c>
      <c r="CC55" s="22">
        <v>13714330</v>
      </c>
      <c r="CD55" s="22">
        <v>4496469</v>
      </c>
    </row>
    <row r="56" spans="1:82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30214863</v>
      </c>
      <c r="F56" s="22">
        <v>219595</v>
      </c>
      <c r="G56" s="22">
        <v>367868</v>
      </c>
      <c r="H56" s="22">
        <v>0</v>
      </c>
      <c r="I56" s="22">
        <v>0</v>
      </c>
      <c r="J56" s="22">
        <v>267179</v>
      </c>
      <c r="K56" s="22">
        <v>-294790</v>
      </c>
      <c r="L56" s="22">
        <v>0</v>
      </c>
      <c r="M56" s="22">
        <v>264983</v>
      </c>
      <c r="N56" s="22">
        <v>0</v>
      </c>
      <c r="O56" s="22">
        <v>229610</v>
      </c>
      <c r="P56" s="22">
        <v>3350160</v>
      </c>
      <c r="Q56" s="22">
        <v>20354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608889</v>
      </c>
      <c r="X56" s="22">
        <v>0</v>
      </c>
      <c r="Y56" s="22">
        <v>307257</v>
      </c>
      <c r="Z56" s="22">
        <v>0</v>
      </c>
      <c r="AA56" s="22">
        <v>0</v>
      </c>
      <c r="AB56" s="22">
        <v>0</v>
      </c>
      <c r="AC56" s="22">
        <v>650414</v>
      </c>
      <c r="AD56" s="22">
        <v>351144</v>
      </c>
      <c r="AE56" s="22">
        <v>0</v>
      </c>
      <c r="AF56" s="22">
        <v>0</v>
      </c>
      <c r="AG56" s="22">
        <v>90136</v>
      </c>
      <c r="AH56" s="22">
        <v>0</v>
      </c>
      <c r="AI56" s="22">
        <v>0</v>
      </c>
      <c r="AJ56" s="22">
        <v>148581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  <c r="AQ56" s="22">
        <v>36796243</v>
      </c>
      <c r="AR56" s="22">
        <v>1325974</v>
      </c>
      <c r="AS56" s="22">
        <v>4467841</v>
      </c>
      <c r="AT56" s="22">
        <v>0</v>
      </c>
      <c r="AU56" s="22">
        <v>16172</v>
      </c>
      <c r="AV56" s="22">
        <v>1043162</v>
      </c>
      <c r="AW56" s="22">
        <v>996</v>
      </c>
      <c r="AX56" s="22">
        <v>0</v>
      </c>
      <c r="AY56" s="22">
        <v>544486</v>
      </c>
      <c r="AZ56" s="22">
        <v>139862</v>
      </c>
      <c r="BA56" s="22">
        <v>1251308</v>
      </c>
      <c r="BB56" s="22">
        <v>18590131</v>
      </c>
      <c r="BC56" s="22">
        <v>221165</v>
      </c>
      <c r="BD56" s="22">
        <v>0</v>
      </c>
      <c r="BE56" s="22">
        <v>0</v>
      </c>
      <c r="BF56" s="22">
        <v>40000</v>
      </c>
      <c r="BG56" s="22">
        <v>0</v>
      </c>
      <c r="BH56" s="22">
        <v>0</v>
      </c>
      <c r="BI56" s="22">
        <v>567213</v>
      </c>
      <c r="BJ56" s="22">
        <v>8489</v>
      </c>
      <c r="BK56" s="22">
        <v>370000</v>
      </c>
      <c r="BL56" s="22">
        <v>0</v>
      </c>
      <c r="BM56" s="22">
        <v>9000</v>
      </c>
      <c r="BN56" s="22">
        <v>0</v>
      </c>
      <c r="BO56" s="22">
        <v>1788258</v>
      </c>
      <c r="BP56" s="22">
        <v>1398542</v>
      </c>
      <c r="BQ56" s="22">
        <v>0</v>
      </c>
      <c r="BR56" s="22">
        <v>0</v>
      </c>
      <c r="BS56" s="22">
        <v>4434</v>
      </c>
      <c r="BT56" s="22">
        <v>0</v>
      </c>
      <c r="BU56" s="22">
        <v>0</v>
      </c>
      <c r="BV56" s="22">
        <v>1320886</v>
      </c>
      <c r="BW56" s="22">
        <v>541122</v>
      </c>
      <c r="BX56" s="22">
        <v>0</v>
      </c>
      <c r="BY56" s="22">
        <v>0</v>
      </c>
      <c r="BZ56" s="22">
        <v>0</v>
      </c>
      <c r="CA56" s="22">
        <v>0</v>
      </c>
      <c r="CB56" s="22">
        <v>0</v>
      </c>
      <c r="CC56" s="22">
        <v>33649041</v>
      </c>
      <c r="CD56" s="22">
        <v>3147202</v>
      </c>
    </row>
    <row r="57" spans="1:82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29049482</v>
      </c>
      <c r="F57" s="22">
        <v>0</v>
      </c>
      <c r="G57" s="22">
        <v>230838</v>
      </c>
      <c r="H57" s="22">
        <v>2022255</v>
      </c>
      <c r="I57" s="22">
        <v>0</v>
      </c>
      <c r="J57" s="22">
        <v>265478</v>
      </c>
      <c r="K57" s="22">
        <v>100</v>
      </c>
      <c r="L57" s="22">
        <v>0</v>
      </c>
      <c r="M57" s="22">
        <v>126435</v>
      </c>
      <c r="N57" s="22">
        <v>176782</v>
      </c>
      <c r="O57" s="22">
        <v>4163</v>
      </c>
      <c r="P57" s="22">
        <v>1645098</v>
      </c>
      <c r="Q57" s="22">
        <v>0</v>
      </c>
      <c r="R57" s="22">
        <v>0</v>
      </c>
      <c r="S57" s="22">
        <v>0</v>
      </c>
      <c r="T57" s="22">
        <v>0</v>
      </c>
      <c r="U57" s="22">
        <v>18026517</v>
      </c>
      <c r="V57" s="22">
        <v>3145128</v>
      </c>
      <c r="W57" s="22">
        <v>219204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222625</v>
      </c>
      <c r="AD57" s="22">
        <v>521340</v>
      </c>
      <c r="AE57" s="22">
        <v>0</v>
      </c>
      <c r="AF57" s="22">
        <v>0</v>
      </c>
      <c r="AG57" s="22">
        <v>0</v>
      </c>
      <c r="AH57" s="22">
        <v>15432</v>
      </c>
      <c r="AI57" s="22">
        <v>315131</v>
      </c>
      <c r="AJ57" s="22">
        <v>80266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1076683</v>
      </c>
      <c r="AQ57" s="22">
        <v>57142957</v>
      </c>
      <c r="AR57" s="22">
        <v>477619</v>
      </c>
      <c r="AS57" s="22">
        <v>4291503</v>
      </c>
      <c r="AT57" s="22">
        <v>0</v>
      </c>
      <c r="AU57" s="22">
        <v>0</v>
      </c>
      <c r="AV57" s="22">
        <v>1165265</v>
      </c>
      <c r="AW57" s="22">
        <v>196389</v>
      </c>
      <c r="AX57" s="22">
        <v>0</v>
      </c>
      <c r="AY57" s="22">
        <v>287327</v>
      </c>
      <c r="AZ57" s="22">
        <v>298867</v>
      </c>
      <c r="BA57" s="22">
        <v>451561</v>
      </c>
      <c r="BB57" s="22">
        <v>10629544</v>
      </c>
      <c r="BC57" s="22">
        <v>123604</v>
      </c>
      <c r="BD57" s="22">
        <v>0</v>
      </c>
      <c r="BE57" s="22">
        <v>0</v>
      </c>
      <c r="BF57" s="22">
        <v>0</v>
      </c>
      <c r="BG57" s="22">
        <v>1926178</v>
      </c>
      <c r="BH57" s="22">
        <v>197468</v>
      </c>
      <c r="BI57" s="22">
        <v>306155</v>
      </c>
      <c r="BJ57" s="22">
        <v>0</v>
      </c>
      <c r="BK57" s="22">
        <v>64466</v>
      </c>
      <c r="BL57" s="22">
        <v>0</v>
      </c>
      <c r="BM57" s="22">
        <v>0</v>
      </c>
      <c r="BN57" s="22">
        <v>0</v>
      </c>
      <c r="BO57" s="22">
        <v>526626</v>
      </c>
      <c r="BP57" s="22">
        <v>1905336</v>
      </c>
      <c r="BQ57" s="22">
        <v>0</v>
      </c>
      <c r="BR57" s="22">
        <v>0</v>
      </c>
      <c r="BS57" s="22">
        <v>0</v>
      </c>
      <c r="BT57" s="22">
        <v>152222</v>
      </c>
      <c r="BU57" s="22">
        <v>615916</v>
      </c>
      <c r="BV57" s="22">
        <v>142912</v>
      </c>
      <c r="BW57" s="22">
        <v>152759</v>
      </c>
      <c r="BX57" s="22">
        <v>0</v>
      </c>
      <c r="BY57" s="22">
        <v>0</v>
      </c>
      <c r="BZ57" s="22">
        <v>0</v>
      </c>
      <c r="CA57" s="22">
        <v>0</v>
      </c>
      <c r="CB57" s="22">
        <v>2933129</v>
      </c>
      <c r="CC57" s="22">
        <v>26844846</v>
      </c>
      <c r="CD57" s="22">
        <v>30298111</v>
      </c>
    </row>
    <row r="58" spans="1:82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17379662</v>
      </c>
      <c r="F58" s="22">
        <v>0</v>
      </c>
      <c r="G58" s="22">
        <v>1328498</v>
      </c>
      <c r="H58" s="22">
        <v>0</v>
      </c>
      <c r="I58" s="22">
        <v>0</v>
      </c>
      <c r="J58" s="22">
        <v>74377</v>
      </c>
      <c r="K58" s="22">
        <v>5000</v>
      </c>
      <c r="L58" s="22">
        <v>18000</v>
      </c>
      <c r="M58" s="22">
        <v>5</v>
      </c>
      <c r="N58" s="22">
        <v>0</v>
      </c>
      <c r="O58" s="22">
        <v>0</v>
      </c>
      <c r="P58" s="22">
        <v>3389394</v>
      </c>
      <c r="Q58" s="22">
        <v>228713</v>
      </c>
      <c r="R58" s="22">
        <v>0</v>
      </c>
      <c r="S58" s="22">
        <v>0</v>
      </c>
      <c r="T58" s="22">
        <v>0</v>
      </c>
      <c r="U58" s="22">
        <v>879545</v>
      </c>
      <c r="V58" s="22">
        <v>13391</v>
      </c>
      <c r="W58" s="22">
        <v>0</v>
      </c>
      <c r="X58" s="22">
        <v>0</v>
      </c>
      <c r="Y58" s="22">
        <v>107552</v>
      </c>
      <c r="Z58" s="22">
        <v>0</v>
      </c>
      <c r="AA58" s="22">
        <v>0</v>
      </c>
      <c r="AB58" s="22">
        <v>0</v>
      </c>
      <c r="AC58" s="22">
        <v>8380</v>
      </c>
      <c r="AD58" s="22">
        <v>219910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  <c r="AQ58" s="22">
        <v>23652427</v>
      </c>
      <c r="AR58" s="22">
        <v>1133102</v>
      </c>
      <c r="AS58" s="22">
        <v>1805085</v>
      </c>
      <c r="AT58" s="22">
        <v>0</v>
      </c>
      <c r="AU58" s="22">
        <v>0</v>
      </c>
      <c r="AV58" s="22">
        <v>900254</v>
      </c>
      <c r="AW58" s="22">
        <v>30811</v>
      </c>
      <c r="AX58" s="22">
        <v>12119</v>
      </c>
      <c r="AY58" s="22">
        <v>18265</v>
      </c>
      <c r="AZ58" s="22">
        <v>85850</v>
      </c>
      <c r="BA58" s="22">
        <v>0</v>
      </c>
      <c r="BB58" s="22">
        <v>8469068</v>
      </c>
      <c r="BC58" s="22">
        <v>582531</v>
      </c>
      <c r="BD58" s="22">
        <v>0</v>
      </c>
      <c r="BE58" s="22">
        <v>38216</v>
      </c>
      <c r="BF58" s="22">
        <v>0</v>
      </c>
      <c r="BG58" s="22">
        <v>1569769</v>
      </c>
      <c r="BH58" s="22">
        <v>22634</v>
      </c>
      <c r="BI58" s="22">
        <v>233178</v>
      </c>
      <c r="BJ58" s="22">
        <v>0</v>
      </c>
      <c r="BK58" s="22">
        <v>153408</v>
      </c>
      <c r="BL58" s="22">
        <v>0</v>
      </c>
      <c r="BM58" s="22">
        <v>0</v>
      </c>
      <c r="BN58" s="22">
        <v>0</v>
      </c>
      <c r="BO58" s="22">
        <v>198270</v>
      </c>
      <c r="BP58" s="22">
        <v>1125554</v>
      </c>
      <c r="BQ58" s="22">
        <v>0</v>
      </c>
      <c r="BR58" s="22">
        <v>0</v>
      </c>
      <c r="BS58" s="22">
        <v>0</v>
      </c>
      <c r="BT58" s="22">
        <v>0</v>
      </c>
      <c r="BU58" s="22">
        <v>264604</v>
      </c>
      <c r="BV58" s="22">
        <v>0</v>
      </c>
      <c r="BW58" s="22">
        <v>107504</v>
      </c>
      <c r="BX58" s="22">
        <v>0</v>
      </c>
      <c r="BY58" s="22">
        <v>75000</v>
      </c>
      <c r="BZ58" s="22">
        <v>0</v>
      </c>
      <c r="CA58" s="22">
        <v>0</v>
      </c>
      <c r="CB58" s="22">
        <v>0</v>
      </c>
      <c r="CC58" s="22">
        <v>16825222</v>
      </c>
      <c r="CD58" s="22">
        <v>6827205</v>
      </c>
    </row>
    <row r="59" spans="1:82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32328910</v>
      </c>
      <c r="F59" s="22">
        <v>0</v>
      </c>
      <c r="G59" s="22">
        <v>946696</v>
      </c>
      <c r="H59" s="22">
        <v>82363</v>
      </c>
      <c r="I59" s="22">
        <v>0</v>
      </c>
      <c r="J59" s="22">
        <v>123152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2975581</v>
      </c>
      <c r="Q59" s="22">
        <v>0</v>
      </c>
      <c r="R59" s="22">
        <v>0</v>
      </c>
      <c r="S59" s="22">
        <v>0</v>
      </c>
      <c r="T59" s="22">
        <v>0</v>
      </c>
      <c r="U59" s="22">
        <v>479998</v>
      </c>
      <c r="V59" s="22">
        <v>35426</v>
      </c>
      <c r="W59" s="22">
        <v>1837618</v>
      </c>
      <c r="X59" s="22">
        <v>1795928</v>
      </c>
      <c r="Y59" s="22">
        <v>99452</v>
      </c>
      <c r="Z59" s="22">
        <v>0</v>
      </c>
      <c r="AA59" s="22">
        <v>0</v>
      </c>
      <c r="AB59" s="22">
        <v>0</v>
      </c>
      <c r="AC59" s="22">
        <v>57271</v>
      </c>
      <c r="AD59" s="22">
        <v>268290</v>
      </c>
      <c r="AE59" s="22">
        <v>2450</v>
      </c>
      <c r="AF59" s="22">
        <v>0</v>
      </c>
      <c r="AG59" s="22">
        <v>0</v>
      </c>
      <c r="AH59" s="22">
        <v>0</v>
      </c>
      <c r="AI59" s="22">
        <v>0</v>
      </c>
      <c r="AJ59" s="22">
        <v>3053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1205201</v>
      </c>
      <c r="AQ59" s="22">
        <v>42241389</v>
      </c>
      <c r="AR59" s="22">
        <v>2612517</v>
      </c>
      <c r="AS59" s="22">
        <v>2318736</v>
      </c>
      <c r="AT59" s="22">
        <v>797403</v>
      </c>
      <c r="AU59" s="22">
        <v>0</v>
      </c>
      <c r="AV59" s="22">
        <v>606555</v>
      </c>
      <c r="AW59" s="22">
        <v>3021</v>
      </c>
      <c r="AX59" s="22">
        <v>0</v>
      </c>
      <c r="AY59" s="22">
        <v>0</v>
      </c>
      <c r="AZ59" s="22">
        <v>0</v>
      </c>
      <c r="BA59" s="22">
        <v>971286</v>
      </c>
      <c r="BB59" s="22">
        <v>9100234</v>
      </c>
      <c r="BC59" s="22">
        <v>0</v>
      </c>
      <c r="BD59" s="22">
        <v>0</v>
      </c>
      <c r="BE59" s="22">
        <v>69998</v>
      </c>
      <c r="BF59" s="22">
        <v>0</v>
      </c>
      <c r="BG59" s="22">
        <v>2165017</v>
      </c>
      <c r="BH59" s="22">
        <v>277370</v>
      </c>
      <c r="BI59" s="22">
        <v>2954204</v>
      </c>
      <c r="BJ59" s="22">
        <v>0</v>
      </c>
      <c r="BK59" s="22">
        <v>369434</v>
      </c>
      <c r="BL59" s="22">
        <v>0</v>
      </c>
      <c r="BM59" s="22">
        <v>0</v>
      </c>
      <c r="BN59" s="22">
        <v>158760</v>
      </c>
      <c r="BO59" s="22">
        <v>500686</v>
      </c>
      <c r="BP59" s="22">
        <v>1162818</v>
      </c>
      <c r="BQ59" s="22">
        <v>0</v>
      </c>
      <c r="BR59" s="22">
        <v>0</v>
      </c>
      <c r="BS59" s="22">
        <v>0</v>
      </c>
      <c r="BT59" s="22">
        <v>0</v>
      </c>
      <c r="BU59" s="22">
        <v>0</v>
      </c>
      <c r="BV59" s="22">
        <v>317495</v>
      </c>
      <c r="BW59" s="22">
        <v>954420</v>
      </c>
      <c r="BX59" s="22">
        <v>0</v>
      </c>
      <c r="BY59" s="22">
        <v>0</v>
      </c>
      <c r="BZ59" s="22">
        <v>0</v>
      </c>
      <c r="CA59" s="22">
        <v>0</v>
      </c>
      <c r="CB59" s="22">
        <v>0</v>
      </c>
      <c r="CC59" s="22">
        <v>25339954</v>
      </c>
      <c r="CD59" s="22">
        <v>16901435</v>
      </c>
    </row>
    <row r="60" spans="1:82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70629135</v>
      </c>
      <c r="F60" s="22">
        <v>0</v>
      </c>
      <c r="G60" s="22">
        <v>220914</v>
      </c>
      <c r="H60" s="22">
        <v>0</v>
      </c>
      <c r="I60" s="22">
        <v>0</v>
      </c>
      <c r="J60" s="22">
        <v>554396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184388</v>
      </c>
      <c r="Q60" s="22">
        <v>0</v>
      </c>
      <c r="R60" s="22">
        <v>0</v>
      </c>
      <c r="S60" s="22">
        <v>0</v>
      </c>
      <c r="T60" s="22">
        <v>0</v>
      </c>
      <c r="U60" s="22">
        <v>1602760</v>
      </c>
      <c r="V60" s="22">
        <v>442990</v>
      </c>
      <c r="W60" s="22">
        <v>310244</v>
      </c>
      <c r="X60" s="22">
        <v>0</v>
      </c>
      <c r="Y60" s="22">
        <v>106692</v>
      </c>
      <c r="Z60" s="22">
        <v>649222</v>
      </c>
      <c r="AA60" s="22">
        <v>0</v>
      </c>
      <c r="AB60" s="22">
        <v>837668</v>
      </c>
      <c r="AC60" s="22">
        <v>475134</v>
      </c>
      <c r="AD60" s="22">
        <v>4612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613003</v>
      </c>
      <c r="AK60" s="22">
        <v>19544</v>
      </c>
      <c r="AL60" s="22">
        <v>0</v>
      </c>
      <c r="AM60" s="22">
        <v>0</v>
      </c>
      <c r="AN60" s="22">
        <v>0</v>
      </c>
      <c r="AO60" s="22">
        <v>0</v>
      </c>
      <c r="AP60" s="22">
        <v>0</v>
      </c>
      <c r="AQ60" s="22">
        <v>76650702</v>
      </c>
      <c r="AR60" s="22">
        <v>1537312</v>
      </c>
      <c r="AS60" s="22">
        <v>6392777</v>
      </c>
      <c r="AT60" s="22">
        <v>0</v>
      </c>
      <c r="AU60" s="22">
        <v>0</v>
      </c>
      <c r="AV60" s="22">
        <v>4147850</v>
      </c>
      <c r="AW60" s="22">
        <v>0</v>
      </c>
      <c r="AX60" s="22">
        <v>0</v>
      </c>
      <c r="AY60" s="22">
        <v>82410</v>
      </c>
      <c r="AZ60" s="22">
        <v>0</v>
      </c>
      <c r="BA60" s="22">
        <v>0</v>
      </c>
      <c r="BB60" s="22">
        <v>22168696</v>
      </c>
      <c r="BC60" s="22">
        <v>257333</v>
      </c>
      <c r="BD60" s="22">
        <v>0</v>
      </c>
      <c r="BE60" s="22">
        <v>0</v>
      </c>
      <c r="BF60" s="22">
        <v>0</v>
      </c>
      <c r="BG60" s="22">
        <v>7877411</v>
      </c>
      <c r="BH60" s="22">
        <v>1687944</v>
      </c>
      <c r="BI60" s="22">
        <v>802518</v>
      </c>
      <c r="BJ60" s="22">
        <v>0</v>
      </c>
      <c r="BK60" s="22">
        <v>224587</v>
      </c>
      <c r="BL60" s="22">
        <v>2476541</v>
      </c>
      <c r="BM60" s="22">
        <v>0</v>
      </c>
      <c r="BN60" s="22">
        <v>2597052</v>
      </c>
      <c r="BO60" s="22">
        <v>1588136</v>
      </c>
      <c r="BP60" s="22">
        <v>563547</v>
      </c>
      <c r="BQ60" s="22">
        <v>0</v>
      </c>
      <c r="BR60" s="22">
        <v>0</v>
      </c>
      <c r="BS60" s="22">
        <v>0</v>
      </c>
      <c r="BT60" s="22">
        <v>0</v>
      </c>
      <c r="BU60" s="22">
        <v>0</v>
      </c>
      <c r="BV60" s="22">
        <v>11845871</v>
      </c>
      <c r="BW60" s="22">
        <v>0</v>
      </c>
      <c r="BX60" s="22">
        <v>0</v>
      </c>
      <c r="BY60" s="22">
        <v>0</v>
      </c>
      <c r="BZ60" s="22">
        <v>0</v>
      </c>
      <c r="CA60" s="22">
        <v>0</v>
      </c>
      <c r="CB60" s="22">
        <v>0</v>
      </c>
      <c r="CC60" s="22">
        <v>64249985</v>
      </c>
      <c r="CD60" s="22">
        <v>12400717</v>
      </c>
    </row>
    <row r="61" spans="1:82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14888893</v>
      </c>
      <c r="F61" s="22">
        <v>0</v>
      </c>
      <c r="G61" s="22">
        <v>371851</v>
      </c>
      <c r="H61" s="22">
        <v>0</v>
      </c>
      <c r="I61" s="22">
        <v>0</v>
      </c>
      <c r="J61" s="22">
        <v>2600</v>
      </c>
      <c r="K61" s="22">
        <v>5000</v>
      </c>
      <c r="L61" s="22">
        <v>18720</v>
      </c>
      <c r="M61" s="22">
        <v>9913</v>
      </c>
      <c r="N61" s="22">
        <v>0</v>
      </c>
      <c r="O61" s="22">
        <v>0</v>
      </c>
      <c r="P61" s="22">
        <v>132114</v>
      </c>
      <c r="Q61" s="22">
        <v>0</v>
      </c>
      <c r="R61" s="22">
        <v>0</v>
      </c>
      <c r="S61" s="22">
        <v>0</v>
      </c>
      <c r="T61" s="22">
        <v>0</v>
      </c>
      <c r="U61" s="22">
        <v>1848465</v>
      </c>
      <c r="V61" s="22">
        <v>0</v>
      </c>
      <c r="W61" s="22">
        <v>0</v>
      </c>
      <c r="X61" s="22">
        <v>0</v>
      </c>
      <c r="Y61" s="22">
        <v>65007</v>
      </c>
      <c r="Z61" s="22">
        <v>0</v>
      </c>
      <c r="AA61" s="22">
        <v>0</v>
      </c>
      <c r="AB61" s="22">
        <v>0</v>
      </c>
      <c r="AC61" s="22">
        <v>10150</v>
      </c>
      <c r="AD61" s="22">
        <v>223419</v>
      </c>
      <c r="AE61" s="22">
        <v>700</v>
      </c>
      <c r="AF61" s="22">
        <v>0</v>
      </c>
      <c r="AG61" s="22">
        <v>0</v>
      </c>
      <c r="AH61" s="22">
        <v>0</v>
      </c>
      <c r="AI61" s="22">
        <v>0</v>
      </c>
      <c r="AJ61" s="22">
        <v>20165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  <c r="AQ61" s="22">
        <v>17596997</v>
      </c>
      <c r="AR61" s="22">
        <v>303263</v>
      </c>
      <c r="AS61" s="22">
        <v>2269709</v>
      </c>
      <c r="AT61" s="22">
        <v>0</v>
      </c>
      <c r="AU61" s="22">
        <v>0</v>
      </c>
      <c r="AV61" s="22">
        <v>193407</v>
      </c>
      <c r="AW61" s="22">
        <v>16920</v>
      </c>
      <c r="AX61" s="22">
        <v>7097</v>
      </c>
      <c r="AY61" s="22">
        <v>147732</v>
      </c>
      <c r="AZ61" s="22">
        <v>0</v>
      </c>
      <c r="BA61" s="22">
        <v>0</v>
      </c>
      <c r="BB61" s="22">
        <v>8376523</v>
      </c>
      <c r="BC61" s="22">
        <v>0</v>
      </c>
      <c r="BD61" s="22">
        <v>0</v>
      </c>
      <c r="BE61" s="22">
        <v>0</v>
      </c>
      <c r="BF61" s="22">
        <v>0</v>
      </c>
      <c r="BG61" s="22">
        <v>594748</v>
      </c>
      <c r="BH61" s="22">
        <v>72</v>
      </c>
      <c r="BI61" s="22">
        <v>0</v>
      </c>
      <c r="BJ61" s="22">
        <v>0</v>
      </c>
      <c r="BK61" s="22">
        <v>88125</v>
      </c>
      <c r="BL61" s="22">
        <v>0</v>
      </c>
      <c r="BM61" s="22">
        <v>0</v>
      </c>
      <c r="BN61" s="22">
        <v>33555</v>
      </c>
      <c r="BO61" s="22">
        <v>209513</v>
      </c>
      <c r="BP61" s="22">
        <v>622192</v>
      </c>
      <c r="BQ61" s="22">
        <v>0</v>
      </c>
      <c r="BR61" s="22">
        <v>0</v>
      </c>
      <c r="BS61" s="22">
        <v>0</v>
      </c>
      <c r="BT61" s="22">
        <v>0</v>
      </c>
      <c r="BU61" s="22">
        <v>0</v>
      </c>
      <c r="BV61" s="22">
        <v>338918</v>
      </c>
      <c r="BW61" s="22">
        <v>30979</v>
      </c>
      <c r="BX61" s="22">
        <v>0</v>
      </c>
      <c r="BY61" s="22">
        <v>0</v>
      </c>
      <c r="BZ61" s="22">
        <v>0</v>
      </c>
      <c r="CA61" s="22">
        <v>0</v>
      </c>
      <c r="CB61" s="22">
        <v>0</v>
      </c>
      <c r="CC61" s="22">
        <v>13232753</v>
      </c>
      <c r="CD61" s="22">
        <v>4364244</v>
      </c>
    </row>
    <row r="62" spans="1:82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51305815</v>
      </c>
      <c r="F62" s="22">
        <v>0</v>
      </c>
      <c r="G62" s="22">
        <v>473819</v>
      </c>
      <c r="H62" s="22">
        <v>19473280</v>
      </c>
      <c r="I62" s="22">
        <v>0</v>
      </c>
      <c r="J62" s="22">
        <v>2064246</v>
      </c>
      <c r="K62" s="22">
        <v>1730350</v>
      </c>
      <c r="L62" s="22">
        <v>297409</v>
      </c>
      <c r="M62" s="22">
        <v>791859</v>
      </c>
      <c r="N62" s="22">
        <v>0</v>
      </c>
      <c r="O62" s="22">
        <v>313791</v>
      </c>
      <c r="P62" s="22">
        <v>29595768</v>
      </c>
      <c r="Q62" s="22">
        <v>0</v>
      </c>
      <c r="R62" s="22">
        <v>0</v>
      </c>
      <c r="S62" s="22">
        <v>220</v>
      </c>
      <c r="T62" s="22">
        <v>0</v>
      </c>
      <c r="U62" s="22">
        <v>6521285</v>
      </c>
      <c r="V62" s="22">
        <v>3011887</v>
      </c>
      <c r="W62" s="22">
        <v>539001</v>
      </c>
      <c r="X62" s="22">
        <v>64306</v>
      </c>
      <c r="Y62" s="22">
        <v>641345</v>
      </c>
      <c r="Z62" s="22">
        <v>0</v>
      </c>
      <c r="AA62" s="22">
        <v>7500</v>
      </c>
      <c r="AB62" s="22">
        <v>0</v>
      </c>
      <c r="AC62" s="22">
        <v>4822154</v>
      </c>
      <c r="AD62" s="22">
        <v>280904</v>
      </c>
      <c r="AE62" s="22">
        <v>17384</v>
      </c>
      <c r="AF62" s="22">
        <v>0</v>
      </c>
      <c r="AG62" s="22">
        <v>0</v>
      </c>
      <c r="AH62" s="22">
        <v>0</v>
      </c>
      <c r="AI62" s="22">
        <v>0</v>
      </c>
      <c r="AJ62" s="22">
        <v>2678493</v>
      </c>
      <c r="AK62" s="22">
        <v>173187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  <c r="AQ62" s="22">
        <v>124804003</v>
      </c>
      <c r="AR62" s="22">
        <v>892755</v>
      </c>
      <c r="AS62" s="22">
        <v>12616747</v>
      </c>
      <c r="AT62" s="22">
        <v>820022</v>
      </c>
      <c r="AU62" s="22">
        <v>0</v>
      </c>
      <c r="AV62" s="22">
        <v>5920194</v>
      </c>
      <c r="AW62" s="22">
        <v>910349</v>
      </c>
      <c r="AX62" s="22">
        <v>150781</v>
      </c>
      <c r="AY62" s="22">
        <v>2776197</v>
      </c>
      <c r="AZ62" s="22">
        <v>0</v>
      </c>
      <c r="BA62" s="22">
        <v>0</v>
      </c>
      <c r="BB62" s="22">
        <v>22505032</v>
      </c>
      <c r="BC62" s="22">
        <v>0</v>
      </c>
      <c r="BD62" s="22">
        <v>240</v>
      </c>
      <c r="BE62" s="22">
        <v>1132500</v>
      </c>
      <c r="BF62" s="22">
        <v>0</v>
      </c>
      <c r="BG62" s="22">
        <v>2272620</v>
      </c>
      <c r="BH62" s="22">
        <v>1657985</v>
      </c>
      <c r="BI62" s="22">
        <v>2535899</v>
      </c>
      <c r="BJ62" s="22">
        <v>465952</v>
      </c>
      <c r="BK62" s="22">
        <v>908210</v>
      </c>
      <c r="BL62" s="22">
        <v>0</v>
      </c>
      <c r="BM62" s="22">
        <v>45525</v>
      </c>
      <c r="BN62" s="22">
        <v>0</v>
      </c>
      <c r="BO62" s="22">
        <v>3487730</v>
      </c>
      <c r="BP62" s="22">
        <v>2501033</v>
      </c>
      <c r="BQ62" s="22">
        <v>0</v>
      </c>
      <c r="BR62" s="22">
        <v>0</v>
      </c>
      <c r="BS62" s="22">
        <v>0</v>
      </c>
      <c r="BT62" s="22">
        <v>0</v>
      </c>
      <c r="BU62" s="22">
        <v>0</v>
      </c>
      <c r="BV62" s="22">
        <v>5448393</v>
      </c>
      <c r="BW62" s="22">
        <v>1485355</v>
      </c>
      <c r="BX62" s="22">
        <v>0</v>
      </c>
      <c r="BY62" s="22">
        <v>0</v>
      </c>
      <c r="BZ62" s="22">
        <v>0</v>
      </c>
      <c r="CA62" s="22">
        <v>0</v>
      </c>
      <c r="CB62" s="22">
        <v>2570</v>
      </c>
      <c r="CC62" s="22">
        <v>68536089</v>
      </c>
      <c r="CD62" s="22">
        <v>56267914</v>
      </c>
    </row>
    <row r="63" spans="1:82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2686528</v>
      </c>
      <c r="F63" s="22">
        <v>0</v>
      </c>
      <c r="G63" s="22">
        <v>640072</v>
      </c>
      <c r="H63" s="22">
        <v>0</v>
      </c>
      <c r="I63" s="22">
        <v>0</v>
      </c>
      <c r="J63" s="22">
        <v>26121</v>
      </c>
      <c r="K63" s="22">
        <v>0</v>
      </c>
      <c r="L63" s="22">
        <v>0</v>
      </c>
      <c r="M63" s="22">
        <v>327</v>
      </c>
      <c r="N63" s="22">
        <v>0</v>
      </c>
      <c r="O63" s="22">
        <v>0</v>
      </c>
      <c r="P63" s="22">
        <v>747902</v>
      </c>
      <c r="Q63" s="22">
        <v>0</v>
      </c>
      <c r="R63" s="22">
        <v>0</v>
      </c>
      <c r="S63" s="22">
        <v>0</v>
      </c>
      <c r="T63" s="22">
        <v>0</v>
      </c>
      <c r="U63" s="22">
        <v>46352</v>
      </c>
      <c r="V63" s="22">
        <v>0</v>
      </c>
      <c r="W63" s="22">
        <v>3465</v>
      </c>
      <c r="X63" s="22">
        <v>0</v>
      </c>
      <c r="Y63" s="22">
        <v>44557</v>
      </c>
      <c r="Z63" s="22">
        <v>0</v>
      </c>
      <c r="AA63" s="22">
        <v>2100</v>
      </c>
      <c r="AB63" s="22">
        <v>0</v>
      </c>
      <c r="AC63" s="22">
        <v>50280</v>
      </c>
      <c r="AD63" s="22">
        <v>202543</v>
      </c>
      <c r="AE63" s="22">
        <v>0</v>
      </c>
      <c r="AF63" s="22">
        <v>0</v>
      </c>
      <c r="AG63" s="22">
        <v>9298</v>
      </c>
      <c r="AH63" s="22">
        <v>0</v>
      </c>
      <c r="AI63" s="22">
        <v>0</v>
      </c>
      <c r="AJ63" s="22">
        <v>71488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  <c r="AQ63" s="22">
        <v>4531033</v>
      </c>
      <c r="AR63" s="22">
        <v>160004</v>
      </c>
      <c r="AS63" s="22">
        <v>614765</v>
      </c>
      <c r="AT63" s="22">
        <v>0</v>
      </c>
      <c r="AU63" s="22">
        <v>0</v>
      </c>
      <c r="AV63" s="22">
        <v>111041</v>
      </c>
      <c r="AW63" s="22">
        <v>0</v>
      </c>
      <c r="AX63" s="22">
        <v>0</v>
      </c>
      <c r="AY63" s="22">
        <v>7800</v>
      </c>
      <c r="AZ63" s="22">
        <v>0</v>
      </c>
      <c r="BA63" s="22">
        <v>0</v>
      </c>
      <c r="BB63" s="22">
        <v>1726469</v>
      </c>
      <c r="BC63" s="22">
        <v>0</v>
      </c>
      <c r="BD63" s="22">
        <v>0</v>
      </c>
      <c r="BE63" s="22">
        <v>0</v>
      </c>
      <c r="BF63" s="22">
        <v>0</v>
      </c>
      <c r="BG63" s="22">
        <v>94576</v>
      </c>
      <c r="BH63" s="22">
        <v>0</v>
      </c>
      <c r="BI63" s="22">
        <v>31522</v>
      </c>
      <c r="BJ63" s="22">
        <v>0</v>
      </c>
      <c r="BK63" s="22">
        <v>57811</v>
      </c>
      <c r="BL63" s="22">
        <v>0</v>
      </c>
      <c r="BM63" s="22">
        <v>2367</v>
      </c>
      <c r="BN63" s="22">
        <v>0</v>
      </c>
      <c r="BO63" s="22">
        <v>83100</v>
      </c>
      <c r="BP63" s="22">
        <v>430027</v>
      </c>
      <c r="BQ63" s="22">
        <v>0</v>
      </c>
      <c r="BR63" s="22">
        <v>0</v>
      </c>
      <c r="BS63" s="22">
        <v>0</v>
      </c>
      <c r="BT63" s="22">
        <v>0</v>
      </c>
      <c r="BU63" s="22">
        <v>0</v>
      </c>
      <c r="BV63" s="22">
        <v>227132</v>
      </c>
      <c r="BW63" s="22">
        <v>16990</v>
      </c>
      <c r="BX63" s="22">
        <v>0</v>
      </c>
      <c r="BY63" s="22">
        <v>0</v>
      </c>
      <c r="BZ63" s="22">
        <v>0</v>
      </c>
      <c r="CA63" s="22">
        <v>0</v>
      </c>
      <c r="CB63" s="22">
        <v>0</v>
      </c>
      <c r="CC63" s="22">
        <v>3563604</v>
      </c>
      <c r="CD63" s="22">
        <v>967429</v>
      </c>
    </row>
    <row r="64" spans="1:82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10156789</v>
      </c>
      <c r="F64" s="22">
        <v>0</v>
      </c>
      <c r="G64" s="22">
        <v>890205</v>
      </c>
      <c r="H64" s="22">
        <v>0</v>
      </c>
      <c r="I64" s="22">
        <v>0</v>
      </c>
      <c r="J64" s="22">
        <v>12000</v>
      </c>
      <c r="K64" s="22">
        <v>107213</v>
      </c>
      <c r="L64" s="22">
        <v>0</v>
      </c>
      <c r="M64" s="22">
        <v>21774</v>
      </c>
      <c r="N64" s="22">
        <v>0</v>
      </c>
      <c r="O64" s="22">
        <v>0</v>
      </c>
      <c r="P64" s="22">
        <v>5415895</v>
      </c>
      <c r="Q64" s="22">
        <v>51537</v>
      </c>
      <c r="R64" s="22">
        <v>0</v>
      </c>
      <c r="S64" s="22">
        <v>0</v>
      </c>
      <c r="T64" s="22">
        <v>0</v>
      </c>
      <c r="U64" s="22">
        <v>288527</v>
      </c>
      <c r="V64" s="22">
        <v>37464</v>
      </c>
      <c r="W64" s="22">
        <v>7808</v>
      </c>
      <c r="X64" s="22">
        <v>0</v>
      </c>
      <c r="Y64" s="22">
        <v>95685</v>
      </c>
      <c r="Z64" s="22">
        <v>0</v>
      </c>
      <c r="AA64" s="22">
        <v>0</v>
      </c>
      <c r="AB64" s="22">
        <v>0</v>
      </c>
      <c r="AC64" s="22">
        <v>16775</v>
      </c>
      <c r="AD64" s="22">
        <v>256800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29703</v>
      </c>
      <c r="AK64" s="22">
        <v>137786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  <c r="AQ64" s="22">
        <v>17525961</v>
      </c>
      <c r="AR64" s="22">
        <v>225547</v>
      </c>
      <c r="AS64" s="22">
        <v>1971311</v>
      </c>
      <c r="AT64" s="22">
        <v>0</v>
      </c>
      <c r="AU64" s="22">
        <v>0</v>
      </c>
      <c r="AV64" s="22">
        <v>125065</v>
      </c>
      <c r="AW64" s="22">
        <v>296212</v>
      </c>
      <c r="AX64" s="22">
        <v>0</v>
      </c>
      <c r="AY64" s="22">
        <v>107293</v>
      </c>
      <c r="AZ64" s="22">
        <v>0</v>
      </c>
      <c r="BA64" s="22">
        <v>0</v>
      </c>
      <c r="BB64" s="22">
        <v>7473016</v>
      </c>
      <c r="BC64" s="22">
        <v>848464</v>
      </c>
      <c r="BD64" s="22">
        <v>0</v>
      </c>
      <c r="BE64" s="22">
        <v>39548</v>
      </c>
      <c r="BF64" s="22">
        <v>0</v>
      </c>
      <c r="BG64" s="22">
        <v>407218</v>
      </c>
      <c r="BH64" s="22">
        <v>0</v>
      </c>
      <c r="BI64" s="22">
        <v>352046</v>
      </c>
      <c r="BJ64" s="22">
        <v>0</v>
      </c>
      <c r="BK64" s="22">
        <v>121094</v>
      </c>
      <c r="BL64" s="22">
        <v>0</v>
      </c>
      <c r="BM64" s="22">
        <v>41687</v>
      </c>
      <c r="BN64" s="22">
        <v>0</v>
      </c>
      <c r="BO64" s="22">
        <v>267371</v>
      </c>
      <c r="BP64" s="22">
        <v>558898</v>
      </c>
      <c r="BQ64" s="22">
        <v>0</v>
      </c>
      <c r="BR64" s="22">
        <v>0</v>
      </c>
      <c r="BS64" s="22">
        <v>0</v>
      </c>
      <c r="BT64" s="22">
        <v>0</v>
      </c>
      <c r="BU64" s="22">
        <v>0</v>
      </c>
      <c r="BV64" s="22">
        <v>401081</v>
      </c>
      <c r="BW64" s="22">
        <v>408928</v>
      </c>
      <c r="BX64" s="22">
        <v>0</v>
      </c>
      <c r="BY64" s="22">
        <v>0</v>
      </c>
      <c r="BZ64" s="22">
        <v>0</v>
      </c>
      <c r="CA64" s="22">
        <v>0</v>
      </c>
      <c r="CB64" s="22">
        <v>0</v>
      </c>
      <c r="CC64" s="22">
        <v>13644779</v>
      </c>
      <c r="CD64" s="22">
        <v>3881182</v>
      </c>
    </row>
    <row r="65" spans="1:82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19556641</v>
      </c>
      <c r="F65" s="22">
        <v>0</v>
      </c>
      <c r="G65" s="22">
        <v>53087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13263</v>
      </c>
      <c r="N65" s="22">
        <v>0</v>
      </c>
      <c r="O65" s="22">
        <v>0</v>
      </c>
      <c r="P65" s="22">
        <v>4482103</v>
      </c>
      <c r="Q65" s="22">
        <v>0</v>
      </c>
      <c r="R65" s="22">
        <v>0</v>
      </c>
      <c r="S65" s="22">
        <v>0</v>
      </c>
      <c r="T65" s="22">
        <v>0</v>
      </c>
      <c r="U65" s="22">
        <v>16413</v>
      </c>
      <c r="V65" s="22">
        <v>3929</v>
      </c>
      <c r="W65" s="22">
        <v>62320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183359</v>
      </c>
      <c r="AE65" s="22">
        <v>7947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  <c r="AQ65" s="22">
        <v>24379062</v>
      </c>
      <c r="AR65" s="22">
        <v>313744</v>
      </c>
      <c r="AS65" s="22">
        <v>2331035</v>
      </c>
      <c r="AT65" s="22">
        <v>0</v>
      </c>
      <c r="AU65" s="22">
        <v>0</v>
      </c>
      <c r="AV65" s="22">
        <v>470296</v>
      </c>
      <c r="AW65" s="22">
        <v>0</v>
      </c>
      <c r="AX65" s="22">
        <v>0</v>
      </c>
      <c r="AY65" s="22">
        <v>326303</v>
      </c>
      <c r="AZ65" s="22">
        <v>0</v>
      </c>
      <c r="BA65" s="22">
        <v>0</v>
      </c>
      <c r="BB65" s="22">
        <v>10201256</v>
      </c>
      <c r="BC65" s="22">
        <v>3833</v>
      </c>
      <c r="BD65" s="22">
        <v>0</v>
      </c>
      <c r="BE65" s="22">
        <v>0</v>
      </c>
      <c r="BF65" s="22">
        <v>0</v>
      </c>
      <c r="BG65" s="22">
        <v>117249</v>
      </c>
      <c r="BH65" s="22">
        <v>2942</v>
      </c>
      <c r="BI65" s="22">
        <v>787510</v>
      </c>
      <c r="BJ65" s="22">
        <v>0</v>
      </c>
      <c r="BK65" s="22">
        <v>57867</v>
      </c>
      <c r="BL65" s="22">
        <v>0</v>
      </c>
      <c r="BM65" s="22">
        <v>6000</v>
      </c>
      <c r="BN65" s="22">
        <v>0</v>
      </c>
      <c r="BO65" s="22">
        <v>81630</v>
      </c>
      <c r="BP65" s="22">
        <v>816446</v>
      </c>
      <c r="BQ65" s="22">
        <v>0</v>
      </c>
      <c r="BR65" s="22">
        <v>0</v>
      </c>
      <c r="BS65" s="22">
        <v>0</v>
      </c>
      <c r="BT65" s="22">
        <v>0</v>
      </c>
      <c r="BU65" s="22">
        <v>0</v>
      </c>
      <c r="BV65" s="22">
        <v>1678818</v>
      </c>
      <c r="BW65" s="22">
        <v>145455</v>
      </c>
      <c r="BX65" s="22">
        <v>0</v>
      </c>
      <c r="BY65" s="22">
        <v>0</v>
      </c>
      <c r="BZ65" s="22">
        <v>0</v>
      </c>
      <c r="CA65" s="22">
        <v>0</v>
      </c>
      <c r="CB65" s="22">
        <v>0</v>
      </c>
      <c r="CC65" s="22">
        <v>17340384</v>
      </c>
      <c r="CD65" s="22">
        <v>7038678</v>
      </c>
    </row>
    <row r="66" spans="1:82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22703560</v>
      </c>
      <c r="F66" s="22">
        <v>127436</v>
      </c>
      <c r="G66" s="22">
        <v>0</v>
      </c>
      <c r="H66" s="22">
        <v>32286</v>
      </c>
      <c r="I66" s="22">
        <v>0</v>
      </c>
      <c r="J66" s="22">
        <v>33185</v>
      </c>
      <c r="K66" s="22">
        <v>6001</v>
      </c>
      <c r="L66" s="22">
        <v>0</v>
      </c>
      <c r="M66" s="22">
        <v>1575</v>
      </c>
      <c r="N66" s="22">
        <v>0</v>
      </c>
      <c r="O66" s="22">
        <v>0</v>
      </c>
      <c r="P66" s="22">
        <v>2559805</v>
      </c>
      <c r="Q66" s="22">
        <v>66284</v>
      </c>
      <c r="R66" s="22">
        <v>0</v>
      </c>
      <c r="S66" s="22">
        <v>0</v>
      </c>
      <c r="T66" s="22">
        <v>0</v>
      </c>
      <c r="U66" s="22">
        <v>76272</v>
      </c>
      <c r="V66" s="22">
        <v>36728</v>
      </c>
      <c r="W66" s="22">
        <v>107222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143451</v>
      </c>
      <c r="AD66" s="22">
        <v>265120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202278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  <c r="AQ66" s="22">
        <v>26361203</v>
      </c>
      <c r="AR66" s="22">
        <v>174078</v>
      </c>
      <c r="AS66" s="22">
        <v>1464870</v>
      </c>
      <c r="AT66" s="22">
        <v>712243</v>
      </c>
      <c r="AU66" s="22">
        <v>0</v>
      </c>
      <c r="AV66" s="22">
        <v>415340</v>
      </c>
      <c r="AW66" s="22">
        <v>14074</v>
      </c>
      <c r="AX66" s="22">
        <v>1984</v>
      </c>
      <c r="AY66" s="22">
        <v>132901</v>
      </c>
      <c r="AZ66" s="22">
        <v>0</v>
      </c>
      <c r="BA66" s="22">
        <v>0</v>
      </c>
      <c r="BB66" s="22">
        <v>13299674</v>
      </c>
      <c r="BC66" s="22">
        <v>99176</v>
      </c>
      <c r="BD66" s="22">
        <v>0</v>
      </c>
      <c r="BE66" s="22">
        <v>0</v>
      </c>
      <c r="BF66" s="22">
        <v>0</v>
      </c>
      <c r="BG66" s="22">
        <v>175721</v>
      </c>
      <c r="BH66" s="22">
        <v>31865</v>
      </c>
      <c r="BI66" s="22">
        <v>269317</v>
      </c>
      <c r="BJ66" s="22">
        <v>0</v>
      </c>
      <c r="BK66" s="22">
        <v>0</v>
      </c>
      <c r="BL66" s="22">
        <v>0</v>
      </c>
      <c r="BM66" s="22">
        <v>0</v>
      </c>
      <c r="BN66" s="22">
        <v>0</v>
      </c>
      <c r="BO66" s="22">
        <v>182369</v>
      </c>
      <c r="BP66" s="22">
        <v>707726</v>
      </c>
      <c r="BQ66" s="22">
        <v>0</v>
      </c>
      <c r="BR66" s="22">
        <v>0</v>
      </c>
      <c r="BS66" s="22">
        <v>0</v>
      </c>
      <c r="BT66" s="22">
        <v>0</v>
      </c>
      <c r="BU66" s="22">
        <v>0</v>
      </c>
      <c r="BV66" s="22">
        <v>818503</v>
      </c>
      <c r="BW66" s="22">
        <v>78111</v>
      </c>
      <c r="BX66" s="22">
        <v>0</v>
      </c>
      <c r="BY66" s="22">
        <v>0</v>
      </c>
      <c r="BZ66" s="22">
        <v>0</v>
      </c>
      <c r="CA66" s="22">
        <v>0</v>
      </c>
      <c r="CB66" s="22">
        <v>0</v>
      </c>
      <c r="CC66" s="22">
        <v>18577952</v>
      </c>
      <c r="CD66" s="22">
        <v>7783251</v>
      </c>
    </row>
    <row r="67" spans="1:82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1356857</v>
      </c>
      <c r="F67" s="22">
        <v>0</v>
      </c>
      <c r="G67" s="22">
        <v>27391</v>
      </c>
      <c r="H67" s="22">
        <v>0</v>
      </c>
      <c r="I67" s="22">
        <v>0</v>
      </c>
      <c r="J67" s="22">
        <v>8060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573145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231923</v>
      </c>
      <c r="AE67" s="22">
        <v>0</v>
      </c>
      <c r="AF67" s="22">
        <v>0</v>
      </c>
      <c r="AG67" s="22">
        <v>40875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  <c r="AQ67" s="22">
        <v>2238251</v>
      </c>
      <c r="AR67" s="22">
        <v>103677</v>
      </c>
      <c r="AS67" s="22">
        <v>484542</v>
      </c>
      <c r="AT67" s="22">
        <v>0</v>
      </c>
      <c r="AU67" s="22">
        <v>0</v>
      </c>
      <c r="AV67" s="22">
        <v>3924</v>
      </c>
      <c r="AW67" s="22">
        <v>0</v>
      </c>
      <c r="AX67" s="22">
        <v>2000</v>
      </c>
      <c r="AY67" s="22">
        <v>0</v>
      </c>
      <c r="AZ67" s="22">
        <v>24762</v>
      </c>
      <c r="BA67" s="22">
        <v>0</v>
      </c>
      <c r="BB67" s="22">
        <v>841199</v>
      </c>
      <c r="BC67" s="22">
        <v>0</v>
      </c>
      <c r="BD67" s="22">
        <v>0</v>
      </c>
      <c r="BE67" s="22">
        <v>0</v>
      </c>
      <c r="BF67" s="22">
        <v>0</v>
      </c>
      <c r="BG67" s="22">
        <v>0</v>
      </c>
      <c r="BH67" s="22">
        <v>0</v>
      </c>
      <c r="BI67" s="22">
        <v>0</v>
      </c>
      <c r="BJ67" s="22">
        <v>5469</v>
      </c>
      <c r="BK67" s="22">
        <v>0</v>
      </c>
      <c r="BL67" s="22">
        <v>0</v>
      </c>
      <c r="BM67" s="22">
        <v>0</v>
      </c>
      <c r="BN67" s="22">
        <v>3730</v>
      </c>
      <c r="BO67" s="22">
        <v>0</v>
      </c>
      <c r="BP67" s="22">
        <v>312855</v>
      </c>
      <c r="BQ67" s="22">
        <v>0</v>
      </c>
      <c r="BR67" s="22">
        <v>0</v>
      </c>
      <c r="BS67" s="22">
        <v>0</v>
      </c>
      <c r="BT67" s="22">
        <v>27029</v>
      </c>
      <c r="BU67" s="22">
        <v>0</v>
      </c>
      <c r="BV67" s="22">
        <v>0</v>
      </c>
      <c r="BW67" s="22">
        <v>957</v>
      </c>
      <c r="BX67" s="22">
        <v>0</v>
      </c>
      <c r="BY67" s="22">
        <v>842</v>
      </c>
      <c r="BZ67" s="22">
        <v>0</v>
      </c>
      <c r="CA67" s="22">
        <v>0</v>
      </c>
      <c r="CB67" s="22">
        <v>413707</v>
      </c>
      <c r="CC67" s="22">
        <v>2224693</v>
      </c>
      <c r="CD67" s="22">
        <v>13558</v>
      </c>
    </row>
    <row r="68" spans="1:82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37525506</v>
      </c>
      <c r="F68" s="22">
        <v>0</v>
      </c>
      <c r="G68" s="22">
        <v>2682891</v>
      </c>
      <c r="H68" s="22">
        <v>0</v>
      </c>
      <c r="I68" s="22">
        <v>0</v>
      </c>
      <c r="J68" s="22">
        <v>3257152</v>
      </c>
      <c r="K68" s="22">
        <v>6143</v>
      </c>
      <c r="L68" s="22">
        <v>0</v>
      </c>
      <c r="M68" s="22">
        <v>417577</v>
      </c>
      <c r="N68" s="22">
        <v>0</v>
      </c>
      <c r="O68" s="22">
        <v>0</v>
      </c>
      <c r="P68" s="22">
        <v>5697260</v>
      </c>
      <c r="Q68" s="22">
        <v>0</v>
      </c>
      <c r="R68" s="22">
        <v>234350</v>
      </c>
      <c r="S68" s="22">
        <v>2461284</v>
      </c>
      <c r="T68" s="22">
        <v>135700</v>
      </c>
      <c r="U68" s="22">
        <v>1336676</v>
      </c>
      <c r="V68" s="22">
        <v>1509388</v>
      </c>
      <c r="W68" s="22">
        <v>3104813</v>
      </c>
      <c r="X68" s="22">
        <v>0</v>
      </c>
      <c r="Y68" s="22">
        <v>270000</v>
      </c>
      <c r="Z68" s="22">
        <v>0</v>
      </c>
      <c r="AA68" s="22">
        <v>0</v>
      </c>
      <c r="AB68" s="22">
        <v>0</v>
      </c>
      <c r="AC68" s="22">
        <v>288535</v>
      </c>
      <c r="AD68" s="22">
        <v>405124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2470749</v>
      </c>
      <c r="AN68" s="22">
        <v>0</v>
      </c>
      <c r="AO68" s="22">
        <v>0</v>
      </c>
      <c r="AP68" s="22">
        <v>0</v>
      </c>
      <c r="AQ68" s="22">
        <v>61803148</v>
      </c>
      <c r="AR68" s="22">
        <v>857475</v>
      </c>
      <c r="AS68" s="22">
        <v>5790219</v>
      </c>
      <c r="AT68" s="22">
        <v>0</v>
      </c>
      <c r="AU68" s="22">
        <v>0</v>
      </c>
      <c r="AV68" s="22">
        <v>2003136</v>
      </c>
      <c r="AW68" s="22">
        <v>583796</v>
      </c>
      <c r="AX68" s="22">
        <v>0</v>
      </c>
      <c r="AY68" s="22">
        <v>1002968</v>
      </c>
      <c r="AZ68" s="22">
        <v>197331</v>
      </c>
      <c r="BA68" s="22">
        <v>0</v>
      </c>
      <c r="BB68" s="22">
        <v>44193358</v>
      </c>
      <c r="BC68" s="22">
        <v>435315</v>
      </c>
      <c r="BD68" s="22">
        <v>881974</v>
      </c>
      <c r="BE68" s="22">
        <v>128353</v>
      </c>
      <c r="BF68" s="22">
        <v>347604</v>
      </c>
      <c r="BG68" s="22">
        <v>1645623</v>
      </c>
      <c r="BH68" s="22">
        <v>1769625</v>
      </c>
      <c r="BI68" s="22">
        <v>2347236</v>
      </c>
      <c r="BJ68" s="22">
        <v>0</v>
      </c>
      <c r="BK68" s="22">
        <v>361550</v>
      </c>
      <c r="BL68" s="22">
        <v>0</v>
      </c>
      <c r="BM68" s="22">
        <v>93150</v>
      </c>
      <c r="BN68" s="22">
        <v>0</v>
      </c>
      <c r="BO68" s="22">
        <v>1721261</v>
      </c>
      <c r="BP68" s="22">
        <v>1820764</v>
      </c>
      <c r="BQ68" s="22">
        <v>0</v>
      </c>
      <c r="BR68" s="22">
        <v>0</v>
      </c>
      <c r="BS68" s="22">
        <v>0</v>
      </c>
      <c r="BT68" s="22">
        <v>0</v>
      </c>
      <c r="BU68" s="22">
        <v>1842183</v>
      </c>
      <c r="BV68" s="22">
        <v>0</v>
      </c>
      <c r="BW68" s="22">
        <v>141853</v>
      </c>
      <c r="BX68" s="22">
        <v>0</v>
      </c>
      <c r="BY68" s="22">
        <v>638486</v>
      </c>
      <c r="BZ68" s="22">
        <v>0</v>
      </c>
      <c r="CA68" s="22">
        <v>0</v>
      </c>
      <c r="CB68" s="22">
        <v>0</v>
      </c>
      <c r="CC68" s="22">
        <v>68803260</v>
      </c>
      <c r="CD68" s="22">
        <v>-7000112</v>
      </c>
    </row>
    <row r="69" spans="1:82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60985294</v>
      </c>
      <c r="F69" s="22">
        <v>0</v>
      </c>
      <c r="G69" s="22">
        <v>1598899</v>
      </c>
      <c r="H69" s="22">
        <v>0</v>
      </c>
      <c r="I69" s="22">
        <v>0</v>
      </c>
      <c r="J69" s="22">
        <v>1054389</v>
      </c>
      <c r="K69" s="22">
        <v>435425</v>
      </c>
      <c r="L69" s="22">
        <v>0</v>
      </c>
      <c r="M69" s="22">
        <v>4026515</v>
      </c>
      <c r="N69" s="22">
        <v>0</v>
      </c>
      <c r="O69" s="22">
        <v>422165</v>
      </c>
      <c r="P69" s="22">
        <v>13080200</v>
      </c>
      <c r="Q69" s="22">
        <v>0</v>
      </c>
      <c r="R69" s="22">
        <v>0</v>
      </c>
      <c r="S69" s="22">
        <v>2033330</v>
      </c>
      <c r="T69" s="22">
        <v>0</v>
      </c>
      <c r="U69" s="22">
        <v>2949606</v>
      </c>
      <c r="V69" s="22">
        <v>6838841</v>
      </c>
      <c r="W69" s="22">
        <v>654018</v>
      </c>
      <c r="X69" s="22">
        <v>0</v>
      </c>
      <c r="Y69" s="22">
        <v>679282</v>
      </c>
      <c r="Z69" s="22">
        <v>0</v>
      </c>
      <c r="AA69" s="22">
        <v>498301</v>
      </c>
      <c r="AB69" s="22">
        <v>0</v>
      </c>
      <c r="AC69" s="22">
        <v>1034990</v>
      </c>
      <c r="AD69" s="22">
        <v>314982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1725854</v>
      </c>
      <c r="AK69" s="22">
        <v>0</v>
      </c>
      <c r="AL69" s="22">
        <v>0</v>
      </c>
      <c r="AM69" s="22">
        <v>352115</v>
      </c>
      <c r="AN69" s="22">
        <v>0</v>
      </c>
      <c r="AO69" s="22">
        <v>0</v>
      </c>
      <c r="AP69" s="22">
        <v>3552220</v>
      </c>
      <c r="AQ69" s="22">
        <v>102236426</v>
      </c>
      <c r="AR69" s="22">
        <v>754250</v>
      </c>
      <c r="AS69" s="22">
        <v>14370140</v>
      </c>
      <c r="AT69" s="22">
        <v>0</v>
      </c>
      <c r="AU69" s="22">
        <v>0</v>
      </c>
      <c r="AV69" s="22">
        <v>9832396</v>
      </c>
      <c r="AW69" s="22">
        <v>474852</v>
      </c>
      <c r="AX69" s="22">
        <v>181665</v>
      </c>
      <c r="AY69" s="22">
        <v>4734333</v>
      </c>
      <c r="AZ69" s="22">
        <v>0</v>
      </c>
      <c r="BA69" s="22">
        <v>-479104</v>
      </c>
      <c r="BB69" s="22">
        <v>35216030</v>
      </c>
      <c r="BC69" s="22">
        <v>0</v>
      </c>
      <c r="BD69" s="22">
        <v>0</v>
      </c>
      <c r="BE69" s="22">
        <v>0</v>
      </c>
      <c r="BF69" s="22">
        <v>0</v>
      </c>
      <c r="BG69" s="22">
        <v>1632531</v>
      </c>
      <c r="BH69" s="22">
        <v>7998396</v>
      </c>
      <c r="BI69" s="22">
        <v>1883394</v>
      </c>
      <c r="BJ69" s="22">
        <v>0</v>
      </c>
      <c r="BK69" s="22">
        <v>879127</v>
      </c>
      <c r="BL69" s="22">
        <v>0</v>
      </c>
      <c r="BM69" s="22">
        <v>1018465</v>
      </c>
      <c r="BN69" s="22">
        <v>0</v>
      </c>
      <c r="BO69" s="22">
        <v>3481740</v>
      </c>
      <c r="BP69" s="22">
        <v>1436006</v>
      </c>
      <c r="BQ69" s="22">
        <v>0</v>
      </c>
      <c r="BR69" s="22">
        <v>0</v>
      </c>
      <c r="BS69" s="22">
        <v>0</v>
      </c>
      <c r="BT69" s="22">
        <v>0</v>
      </c>
      <c r="BU69" s="22">
        <v>0</v>
      </c>
      <c r="BV69" s="22">
        <v>4023988</v>
      </c>
      <c r="BW69" s="22">
        <v>0</v>
      </c>
      <c r="BX69" s="22">
        <v>0</v>
      </c>
      <c r="BY69" s="22">
        <v>1005569</v>
      </c>
      <c r="BZ69" s="22">
        <v>0</v>
      </c>
      <c r="CA69" s="22">
        <v>0</v>
      </c>
      <c r="CB69" s="22">
        <v>0</v>
      </c>
      <c r="CC69" s="22">
        <v>88443778</v>
      </c>
      <c r="CD69" s="22">
        <v>13792648</v>
      </c>
    </row>
    <row r="70" spans="1:82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31447040</v>
      </c>
      <c r="F70" s="22">
        <v>0</v>
      </c>
      <c r="G70" s="22">
        <v>14487</v>
      </c>
      <c r="H70" s="22">
        <v>0</v>
      </c>
      <c r="I70" s="22">
        <v>0</v>
      </c>
      <c r="J70" s="22">
        <v>48680</v>
      </c>
      <c r="K70" s="22">
        <v>44500</v>
      </c>
      <c r="L70" s="22">
        <v>0</v>
      </c>
      <c r="M70" s="22">
        <v>288</v>
      </c>
      <c r="N70" s="22">
        <v>145618</v>
      </c>
      <c r="O70" s="22">
        <v>0</v>
      </c>
      <c r="P70" s="22">
        <v>3322699</v>
      </c>
      <c r="Q70" s="22">
        <v>0</v>
      </c>
      <c r="R70" s="22">
        <v>0</v>
      </c>
      <c r="S70" s="22">
        <v>0</v>
      </c>
      <c r="T70" s="22">
        <v>14346</v>
      </c>
      <c r="U70" s="22">
        <v>35231</v>
      </c>
      <c r="V70" s="22">
        <v>23676</v>
      </c>
      <c r="W70" s="22">
        <v>2071</v>
      </c>
      <c r="X70" s="22">
        <v>0</v>
      </c>
      <c r="Y70" s="22">
        <v>65092</v>
      </c>
      <c r="Z70" s="22">
        <v>0</v>
      </c>
      <c r="AA70" s="22">
        <v>0</v>
      </c>
      <c r="AB70" s="22">
        <v>0</v>
      </c>
      <c r="AC70" s="22">
        <v>35895</v>
      </c>
      <c r="AD70" s="22">
        <v>168609</v>
      </c>
      <c r="AE70" s="22">
        <v>0</v>
      </c>
      <c r="AF70" s="22">
        <v>0</v>
      </c>
      <c r="AG70" s="22">
        <v>0</v>
      </c>
      <c r="AH70" s="22">
        <v>5820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2273383</v>
      </c>
      <c r="AQ70" s="22">
        <v>37647435</v>
      </c>
      <c r="AR70" s="22">
        <v>1405830</v>
      </c>
      <c r="AS70" s="22">
        <v>3093046</v>
      </c>
      <c r="AT70" s="22">
        <v>0</v>
      </c>
      <c r="AU70" s="22">
        <v>0</v>
      </c>
      <c r="AV70" s="22">
        <v>858760</v>
      </c>
      <c r="AW70" s="22">
        <v>5485</v>
      </c>
      <c r="AX70" s="22">
        <v>150000</v>
      </c>
      <c r="AY70" s="22">
        <v>10163</v>
      </c>
      <c r="AZ70" s="22">
        <v>0</v>
      </c>
      <c r="BA70" s="22">
        <v>-2654</v>
      </c>
      <c r="BB70" s="22">
        <v>20242723</v>
      </c>
      <c r="BC70" s="22">
        <v>3400</v>
      </c>
      <c r="BD70" s="22">
        <v>0</v>
      </c>
      <c r="BE70" s="22">
        <v>0</v>
      </c>
      <c r="BF70" s="22">
        <v>434933</v>
      </c>
      <c r="BG70" s="22">
        <v>291885</v>
      </c>
      <c r="BH70" s="22">
        <v>45775</v>
      </c>
      <c r="BI70" s="22">
        <v>654161</v>
      </c>
      <c r="BJ70" s="22">
        <v>0</v>
      </c>
      <c r="BK70" s="22">
        <v>82124</v>
      </c>
      <c r="BL70" s="22">
        <v>93204</v>
      </c>
      <c r="BM70" s="22">
        <v>0</v>
      </c>
      <c r="BN70" s="22">
        <v>141774</v>
      </c>
      <c r="BO70" s="22">
        <v>521559</v>
      </c>
      <c r="BP70" s="22">
        <v>943771</v>
      </c>
      <c r="BQ70" s="22">
        <v>0</v>
      </c>
      <c r="BR70" s="22">
        <v>0</v>
      </c>
      <c r="BS70" s="22">
        <v>0</v>
      </c>
      <c r="BT70" s="22">
        <v>0</v>
      </c>
      <c r="BU70" s="22">
        <v>909782</v>
      </c>
      <c r="BV70" s="22">
        <v>51420</v>
      </c>
      <c r="BW70" s="22">
        <v>83584</v>
      </c>
      <c r="BX70" s="22">
        <v>0</v>
      </c>
      <c r="BY70" s="22">
        <v>0</v>
      </c>
      <c r="BZ70" s="22">
        <v>0</v>
      </c>
      <c r="CA70" s="22">
        <v>0</v>
      </c>
      <c r="CB70" s="22">
        <v>70509</v>
      </c>
      <c r="CC70" s="22">
        <v>30091234</v>
      </c>
      <c r="CD70" s="22">
        <v>7556201</v>
      </c>
    </row>
    <row r="71" spans="1:82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10453140</v>
      </c>
      <c r="F71" s="22">
        <v>8230</v>
      </c>
      <c r="G71" s="22">
        <v>107388</v>
      </c>
      <c r="H71" s="22">
        <v>0</v>
      </c>
      <c r="I71" s="22">
        <v>0</v>
      </c>
      <c r="J71" s="22">
        <v>485253</v>
      </c>
      <c r="K71" s="22">
        <v>0</v>
      </c>
      <c r="L71" s="22">
        <v>0</v>
      </c>
      <c r="M71" s="22">
        <v>625</v>
      </c>
      <c r="N71" s="22">
        <v>0</v>
      </c>
      <c r="O71" s="22">
        <v>0</v>
      </c>
      <c r="P71" s="22">
        <v>2162034</v>
      </c>
      <c r="Q71" s="22">
        <v>0</v>
      </c>
      <c r="R71" s="22">
        <v>0</v>
      </c>
      <c r="S71" s="22">
        <v>0</v>
      </c>
      <c r="T71" s="22">
        <v>0</v>
      </c>
      <c r="U71" s="22">
        <v>205457</v>
      </c>
      <c r="V71" s="22">
        <v>0</v>
      </c>
      <c r="W71" s="22">
        <v>61821</v>
      </c>
      <c r="X71" s="22">
        <v>0</v>
      </c>
      <c r="Y71" s="22">
        <v>106404</v>
      </c>
      <c r="Z71" s="22">
        <v>0</v>
      </c>
      <c r="AA71" s="22">
        <v>0</v>
      </c>
      <c r="AB71" s="22">
        <v>105374</v>
      </c>
      <c r="AC71" s="22">
        <v>256086</v>
      </c>
      <c r="AD71" s="22">
        <v>196731</v>
      </c>
      <c r="AE71" s="22">
        <v>0</v>
      </c>
      <c r="AF71" s="22">
        <v>0</v>
      </c>
      <c r="AG71" s="22">
        <v>0</v>
      </c>
      <c r="AH71" s="22">
        <v>53906</v>
      </c>
      <c r="AI71" s="22">
        <v>0</v>
      </c>
      <c r="AJ71" s="22">
        <v>101258</v>
      </c>
      <c r="AK71" s="22">
        <v>0</v>
      </c>
      <c r="AL71" s="22">
        <v>0</v>
      </c>
      <c r="AM71" s="22">
        <v>0</v>
      </c>
      <c r="AN71" s="22">
        <v>2721508</v>
      </c>
      <c r="AO71" s="22">
        <v>0</v>
      </c>
      <c r="AP71" s="22">
        <v>0</v>
      </c>
      <c r="AQ71" s="22">
        <v>17025215</v>
      </c>
      <c r="AR71" s="22">
        <v>435656</v>
      </c>
      <c r="AS71" s="22">
        <v>1912808</v>
      </c>
      <c r="AT71" s="22">
        <v>115170</v>
      </c>
      <c r="AU71" s="22">
        <v>0</v>
      </c>
      <c r="AV71" s="22">
        <v>602211</v>
      </c>
      <c r="AW71" s="22">
        <v>16806</v>
      </c>
      <c r="AX71" s="22">
        <v>0</v>
      </c>
      <c r="AY71" s="22">
        <v>135106</v>
      </c>
      <c r="AZ71" s="22">
        <v>0</v>
      </c>
      <c r="BA71" s="22">
        <v>0</v>
      </c>
      <c r="BB71" s="22">
        <v>5923653</v>
      </c>
      <c r="BC71" s="22">
        <v>0</v>
      </c>
      <c r="BD71" s="22">
        <v>0</v>
      </c>
      <c r="BE71" s="22">
        <v>0</v>
      </c>
      <c r="BF71" s="22">
        <v>0</v>
      </c>
      <c r="BG71" s="22">
        <v>550111</v>
      </c>
      <c r="BH71" s="22">
        <v>0</v>
      </c>
      <c r="BI71" s="22">
        <v>416890</v>
      </c>
      <c r="BJ71" s="22">
        <v>0</v>
      </c>
      <c r="BK71" s="22">
        <v>102893</v>
      </c>
      <c r="BL71" s="22">
        <v>0</v>
      </c>
      <c r="BM71" s="22">
        <v>0</v>
      </c>
      <c r="BN71" s="22">
        <v>105343</v>
      </c>
      <c r="BO71" s="22">
        <v>233151</v>
      </c>
      <c r="BP71" s="22">
        <v>748738</v>
      </c>
      <c r="BQ71" s="22">
        <v>0</v>
      </c>
      <c r="BR71" s="22">
        <v>0</v>
      </c>
      <c r="BS71" s="22">
        <v>0</v>
      </c>
      <c r="BT71" s="22">
        <v>105959</v>
      </c>
      <c r="BU71" s="22">
        <v>0</v>
      </c>
      <c r="BV71" s="22">
        <v>403418</v>
      </c>
      <c r="BW71" s="22">
        <v>29818</v>
      </c>
      <c r="BX71" s="22">
        <v>0</v>
      </c>
      <c r="BY71" s="22">
        <v>0</v>
      </c>
      <c r="BZ71" s="22">
        <v>2789704</v>
      </c>
      <c r="CA71" s="22">
        <v>0</v>
      </c>
      <c r="CB71" s="22">
        <v>0</v>
      </c>
      <c r="CC71" s="22">
        <v>14627435</v>
      </c>
      <c r="CD71" s="22">
        <v>2397780</v>
      </c>
    </row>
    <row r="72" spans="1:82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7431714</v>
      </c>
      <c r="F72" s="22">
        <v>0</v>
      </c>
      <c r="G72" s="22">
        <v>277232</v>
      </c>
      <c r="H72" s="22">
        <v>0</v>
      </c>
      <c r="I72" s="22">
        <v>0</v>
      </c>
      <c r="J72" s="22">
        <v>436903</v>
      </c>
      <c r="K72" s="22">
        <v>2000</v>
      </c>
      <c r="L72" s="22">
        <v>0</v>
      </c>
      <c r="M72" s="22">
        <v>0</v>
      </c>
      <c r="N72" s="22">
        <v>0</v>
      </c>
      <c r="O72" s="22">
        <v>0</v>
      </c>
      <c r="P72" s="22">
        <v>2441424</v>
      </c>
      <c r="Q72" s="22">
        <v>46413</v>
      </c>
      <c r="R72" s="22">
        <v>0</v>
      </c>
      <c r="S72" s="22">
        <v>0</v>
      </c>
      <c r="T72" s="22">
        <v>0</v>
      </c>
      <c r="U72" s="22">
        <v>107352</v>
      </c>
      <c r="V72" s="22">
        <v>25850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104545</v>
      </c>
      <c r="AC72" s="22">
        <v>0</v>
      </c>
      <c r="AD72" s="22">
        <v>379140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245954</v>
      </c>
      <c r="AK72" s="22">
        <v>10630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  <c r="AQ72" s="22">
        <v>11509157</v>
      </c>
      <c r="AR72" s="22">
        <v>253923</v>
      </c>
      <c r="AS72" s="22">
        <v>992654</v>
      </c>
      <c r="AT72" s="22">
        <v>0</v>
      </c>
      <c r="AU72" s="22">
        <v>0</v>
      </c>
      <c r="AV72" s="22">
        <v>491637</v>
      </c>
      <c r="AW72" s="22">
        <v>19015</v>
      </c>
      <c r="AX72" s="22">
        <v>0</v>
      </c>
      <c r="AY72" s="22">
        <v>0</v>
      </c>
      <c r="AZ72" s="22">
        <v>0</v>
      </c>
      <c r="BA72" s="22">
        <v>0</v>
      </c>
      <c r="BB72" s="22">
        <v>6354811</v>
      </c>
      <c r="BC72" s="22">
        <v>75344</v>
      </c>
      <c r="BD72" s="22">
        <v>142275</v>
      </c>
      <c r="BE72" s="22">
        <v>0</v>
      </c>
      <c r="BF72" s="22">
        <v>0</v>
      </c>
      <c r="BG72" s="22">
        <v>74348</v>
      </c>
      <c r="BH72" s="22">
        <v>36859</v>
      </c>
      <c r="BI72" s="22">
        <v>115790</v>
      </c>
      <c r="BJ72" s="22">
        <v>0</v>
      </c>
      <c r="BK72" s="22">
        <v>24819</v>
      </c>
      <c r="BL72" s="22">
        <v>0</v>
      </c>
      <c r="BM72" s="22">
        <v>0</v>
      </c>
      <c r="BN72" s="22">
        <v>133612</v>
      </c>
      <c r="BO72" s="22">
        <v>0</v>
      </c>
      <c r="BP72" s="22">
        <v>765682</v>
      </c>
      <c r="BQ72" s="22">
        <v>0</v>
      </c>
      <c r="BR72" s="22">
        <v>0</v>
      </c>
      <c r="BS72" s="22">
        <v>0</v>
      </c>
      <c r="BT72" s="22">
        <v>0</v>
      </c>
      <c r="BU72" s="22">
        <v>0</v>
      </c>
      <c r="BV72" s="22">
        <v>523873</v>
      </c>
      <c r="BW72" s="22">
        <v>28871</v>
      </c>
      <c r="BX72" s="22">
        <v>0</v>
      </c>
      <c r="BY72" s="22">
        <v>0</v>
      </c>
      <c r="BZ72" s="22">
        <v>0</v>
      </c>
      <c r="CA72" s="22">
        <v>0</v>
      </c>
      <c r="CB72" s="22">
        <v>0</v>
      </c>
      <c r="CC72" s="22">
        <v>10033513</v>
      </c>
      <c r="CD72" s="22">
        <v>1475644</v>
      </c>
    </row>
    <row r="73" spans="1:82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3075892</v>
      </c>
      <c r="F73" s="22">
        <v>4015</v>
      </c>
      <c r="G73" s="22">
        <v>25504</v>
      </c>
      <c r="H73" s="22">
        <v>0</v>
      </c>
      <c r="I73" s="22">
        <v>0</v>
      </c>
      <c r="J73" s="22">
        <v>50332</v>
      </c>
      <c r="K73" s="22">
        <v>10500</v>
      </c>
      <c r="L73" s="22">
        <v>0</v>
      </c>
      <c r="M73" s="22">
        <v>0</v>
      </c>
      <c r="N73" s="22">
        <v>0</v>
      </c>
      <c r="O73" s="22">
        <v>0</v>
      </c>
      <c r="P73" s="22">
        <v>638861</v>
      </c>
      <c r="Q73" s="22">
        <v>0</v>
      </c>
      <c r="R73" s="22">
        <v>0</v>
      </c>
      <c r="S73" s="22">
        <v>0</v>
      </c>
      <c r="T73" s="22">
        <v>0</v>
      </c>
      <c r="U73" s="22">
        <v>19495</v>
      </c>
      <c r="V73" s="22">
        <v>0</v>
      </c>
      <c r="W73" s="22">
        <v>84787</v>
      </c>
      <c r="X73" s="22">
        <v>0</v>
      </c>
      <c r="Y73" s="22">
        <v>169621</v>
      </c>
      <c r="Z73" s="22">
        <v>0</v>
      </c>
      <c r="AA73" s="22">
        <v>735</v>
      </c>
      <c r="AB73" s="22">
        <v>156018</v>
      </c>
      <c r="AC73" s="22">
        <v>5499</v>
      </c>
      <c r="AD73" s="22">
        <v>205155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20500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  <c r="AQ73" s="22">
        <v>4466914</v>
      </c>
      <c r="AR73" s="22">
        <v>124464</v>
      </c>
      <c r="AS73" s="22">
        <v>457279</v>
      </c>
      <c r="AT73" s="22">
        <v>0</v>
      </c>
      <c r="AU73" s="22">
        <v>0</v>
      </c>
      <c r="AV73" s="22">
        <v>129120</v>
      </c>
      <c r="AW73" s="22">
        <v>11125</v>
      </c>
      <c r="AX73" s="22">
        <v>0</v>
      </c>
      <c r="AY73" s="22">
        <v>0</v>
      </c>
      <c r="AZ73" s="22">
        <v>0</v>
      </c>
      <c r="BA73" s="22">
        <v>0</v>
      </c>
      <c r="BB73" s="22">
        <v>3197589</v>
      </c>
      <c r="BC73" s="22">
        <v>0</v>
      </c>
      <c r="BD73" s="22">
        <v>0</v>
      </c>
      <c r="BE73" s="22">
        <v>0</v>
      </c>
      <c r="BF73" s="22">
        <v>0</v>
      </c>
      <c r="BG73" s="22">
        <v>0</v>
      </c>
      <c r="BH73" s="22">
        <v>0</v>
      </c>
      <c r="BI73" s="22">
        <v>4544</v>
      </c>
      <c r="BJ73" s="22">
        <v>0</v>
      </c>
      <c r="BK73" s="22">
        <v>179614</v>
      </c>
      <c r="BL73" s="22">
        <v>0</v>
      </c>
      <c r="BM73" s="22">
        <v>1017</v>
      </c>
      <c r="BN73" s="22">
        <v>177740</v>
      </c>
      <c r="BO73" s="22">
        <v>31660</v>
      </c>
      <c r="BP73" s="22">
        <v>294242</v>
      </c>
      <c r="BQ73" s="22">
        <v>0</v>
      </c>
      <c r="BR73" s="22">
        <v>0</v>
      </c>
      <c r="BS73" s="22">
        <v>0</v>
      </c>
      <c r="BT73" s="22">
        <v>0</v>
      </c>
      <c r="BU73" s="22">
        <v>0</v>
      </c>
      <c r="BV73" s="22">
        <v>82941</v>
      </c>
      <c r="BW73" s="22">
        <v>11918</v>
      </c>
      <c r="BX73" s="22">
        <v>0</v>
      </c>
      <c r="BY73" s="22">
        <v>0</v>
      </c>
      <c r="BZ73" s="22">
        <v>0</v>
      </c>
      <c r="CA73" s="22">
        <v>0</v>
      </c>
      <c r="CB73" s="22">
        <v>0</v>
      </c>
      <c r="CC73" s="22">
        <v>4703253</v>
      </c>
      <c r="CD73" s="22">
        <v>-236339</v>
      </c>
    </row>
    <row r="74" spans="1:82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21573917</v>
      </c>
      <c r="F74" s="22">
        <v>0</v>
      </c>
      <c r="G74" s="22">
        <v>364726</v>
      </c>
      <c r="H74" s="22">
        <v>0</v>
      </c>
      <c r="I74" s="22">
        <v>0</v>
      </c>
      <c r="J74" s="22">
        <v>221706</v>
      </c>
      <c r="K74" s="22">
        <v>0</v>
      </c>
      <c r="L74" s="22">
        <v>15693</v>
      </c>
      <c r="M74" s="22">
        <v>0</v>
      </c>
      <c r="N74" s="22">
        <v>89374</v>
      </c>
      <c r="O74" s="22">
        <v>0</v>
      </c>
      <c r="P74" s="22">
        <v>4098785</v>
      </c>
      <c r="Q74" s="22">
        <v>0</v>
      </c>
      <c r="R74" s="22">
        <v>0</v>
      </c>
      <c r="S74" s="22">
        <v>0</v>
      </c>
      <c r="T74" s="22">
        <v>0</v>
      </c>
      <c r="U74" s="22">
        <v>565760</v>
      </c>
      <c r="V74" s="22">
        <v>75748</v>
      </c>
      <c r="W74" s="22">
        <v>221664</v>
      </c>
      <c r="X74" s="22">
        <v>0</v>
      </c>
      <c r="Y74" s="22">
        <v>267179</v>
      </c>
      <c r="Z74" s="22">
        <v>0</v>
      </c>
      <c r="AA74" s="22">
        <v>0</v>
      </c>
      <c r="AB74" s="22">
        <v>0</v>
      </c>
      <c r="AC74" s="22">
        <v>354665</v>
      </c>
      <c r="AD74" s="22">
        <v>191397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346028</v>
      </c>
      <c r="AK74" s="22">
        <v>77809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  <c r="AQ74" s="22">
        <v>28464451</v>
      </c>
      <c r="AR74" s="22">
        <v>510986</v>
      </c>
      <c r="AS74" s="22">
        <v>2694396</v>
      </c>
      <c r="AT74" s="22">
        <v>0</v>
      </c>
      <c r="AU74" s="22">
        <v>0</v>
      </c>
      <c r="AV74" s="22">
        <v>705222</v>
      </c>
      <c r="AW74" s="22">
        <v>0</v>
      </c>
      <c r="AX74" s="22">
        <v>17583</v>
      </c>
      <c r="AY74" s="22">
        <v>0</v>
      </c>
      <c r="AZ74" s="22">
        <v>132902</v>
      </c>
      <c r="BA74" s="22">
        <v>0</v>
      </c>
      <c r="BB74" s="22">
        <v>14888655</v>
      </c>
      <c r="BC74" s="22">
        <v>0</v>
      </c>
      <c r="BD74" s="22">
        <v>0</v>
      </c>
      <c r="BE74" s="22">
        <v>0</v>
      </c>
      <c r="BF74" s="22">
        <v>0</v>
      </c>
      <c r="BG74" s="22">
        <v>404901</v>
      </c>
      <c r="BH74" s="22">
        <v>183271</v>
      </c>
      <c r="BI74" s="22">
        <v>1044648</v>
      </c>
      <c r="BJ74" s="22">
        <v>0</v>
      </c>
      <c r="BK74" s="22">
        <v>339799</v>
      </c>
      <c r="BL74" s="22">
        <v>0</v>
      </c>
      <c r="BM74" s="22">
        <v>0</v>
      </c>
      <c r="BN74" s="22">
        <v>0</v>
      </c>
      <c r="BO74" s="22">
        <v>663846</v>
      </c>
      <c r="BP74" s="22">
        <v>737953</v>
      </c>
      <c r="BQ74" s="22">
        <v>0</v>
      </c>
      <c r="BR74" s="22">
        <v>0</v>
      </c>
      <c r="BS74" s="22">
        <v>0</v>
      </c>
      <c r="BT74" s="22">
        <v>0</v>
      </c>
      <c r="BU74" s="22">
        <v>0</v>
      </c>
      <c r="BV74" s="22">
        <v>869522</v>
      </c>
      <c r="BW74" s="22">
        <v>215475</v>
      </c>
      <c r="BX74" s="22">
        <v>0</v>
      </c>
      <c r="BY74" s="22">
        <v>0</v>
      </c>
      <c r="BZ74" s="22">
        <v>0</v>
      </c>
      <c r="CA74" s="22">
        <v>0</v>
      </c>
      <c r="CB74" s="22">
        <v>0</v>
      </c>
      <c r="CC74" s="22">
        <v>23409159</v>
      </c>
      <c r="CD74" s="22">
        <v>5055292</v>
      </c>
    </row>
    <row r="75" spans="1:82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11904729</v>
      </c>
      <c r="F75" s="22">
        <v>0</v>
      </c>
      <c r="G75" s="22">
        <v>264905</v>
      </c>
      <c r="H75" s="22">
        <v>0</v>
      </c>
      <c r="I75" s="22">
        <v>0</v>
      </c>
      <c r="J75" s="22">
        <v>23600</v>
      </c>
      <c r="K75" s="22">
        <v>1171847</v>
      </c>
      <c r="L75" s="22">
        <v>0</v>
      </c>
      <c r="M75" s="22">
        <v>651</v>
      </c>
      <c r="N75" s="22">
        <v>0</v>
      </c>
      <c r="O75" s="22">
        <v>0</v>
      </c>
      <c r="P75" s="22">
        <v>2034564</v>
      </c>
      <c r="Q75" s="22">
        <v>0</v>
      </c>
      <c r="R75" s="22">
        <v>0</v>
      </c>
      <c r="S75" s="22">
        <v>0</v>
      </c>
      <c r="T75" s="22">
        <v>0</v>
      </c>
      <c r="U75" s="22">
        <v>156355</v>
      </c>
      <c r="V75" s="22">
        <v>8423</v>
      </c>
      <c r="W75" s="22">
        <v>0</v>
      </c>
      <c r="X75" s="22">
        <v>0</v>
      </c>
      <c r="Y75" s="22">
        <v>146593</v>
      </c>
      <c r="Z75" s="22">
        <v>0</v>
      </c>
      <c r="AA75" s="22">
        <v>10550</v>
      </c>
      <c r="AB75" s="22">
        <v>0</v>
      </c>
      <c r="AC75" s="22">
        <v>0</v>
      </c>
      <c r="AD75" s="22">
        <v>224681</v>
      </c>
      <c r="AE75" s="22">
        <v>0</v>
      </c>
      <c r="AF75" s="22">
        <v>0</v>
      </c>
      <c r="AG75" s="22">
        <v>60263</v>
      </c>
      <c r="AH75" s="22">
        <v>0</v>
      </c>
      <c r="AI75" s="22">
        <v>0</v>
      </c>
      <c r="AJ75" s="22">
        <v>62479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0</v>
      </c>
      <c r="AQ75" s="22">
        <v>16069640</v>
      </c>
      <c r="AR75" s="22">
        <v>150083</v>
      </c>
      <c r="AS75" s="22">
        <v>1795023</v>
      </c>
      <c r="AT75" s="22">
        <v>0</v>
      </c>
      <c r="AU75" s="22">
        <v>0</v>
      </c>
      <c r="AV75" s="22">
        <v>281616</v>
      </c>
      <c r="AW75" s="22">
        <v>12951</v>
      </c>
      <c r="AX75" s="22">
        <v>0</v>
      </c>
      <c r="AY75" s="22">
        <v>575956</v>
      </c>
      <c r="AZ75" s="22">
        <v>0</v>
      </c>
      <c r="BA75" s="22">
        <v>0</v>
      </c>
      <c r="BB75" s="22">
        <v>8482385</v>
      </c>
      <c r="BC75" s="22">
        <v>0</v>
      </c>
      <c r="BD75" s="22">
        <v>0</v>
      </c>
      <c r="BE75" s="22">
        <v>0</v>
      </c>
      <c r="BF75" s="22">
        <v>0</v>
      </c>
      <c r="BG75" s="22">
        <v>696870</v>
      </c>
      <c r="BH75" s="22">
        <v>71990</v>
      </c>
      <c r="BI75" s="22">
        <v>168591</v>
      </c>
      <c r="BJ75" s="22">
        <v>0</v>
      </c>
      <c r="BK75" s="22">
        <v>307051</v>
      </c>
      <c r="BL75" s="22">
        <v>0</v>
      </c>
      <c r="BM75" s="22">
        <v>20191</v>
      </c>
      <c r="BN75" s="22">
        <v>0</v>
      </c>
      <c r="BO75" s="22">
        <v>2383</v>
      </c>
      <c r="BP75" s="22">
        <v>573369</v>
      </c>
      <c r="BQ75" s="22">
        <v>0</v>
      </c>
      <c r="BR75" s="22">
        <v>0</v>
      </c>
      <c r="BS75" s="22">
        <v>7911</v>
      </c>
      <c r="BT75" s="22">
        <v>0</v>
      </c>
      <c r="BU75" s="22">
        <v>0</v>
      </c>
      <c r="BV75" s="22">
        <v>497506</v>
      </c>
      <c r="BW75" s="22">
        <v>18617</v>
      </c>
      <c r="BX75" s="22">
        <v>0</v>
      </c>
      <c r="BY75" s="22">
        <v>0</v>
      </c>
      <c r="BZ75" s="22">
        <v>0</v>
      </c>
      <c r="CA75" s="22">
        <v>0</v>
      </c>
      <c r="CB75" s="22">
        <v>0</v>
      </c>
      <c r="CC75" s="22">
        <v>13662493</v>
      </c>
      <c r="CD75" s="22">
        <v>2407147</v>
      </c>
    </row>
    <row r="76" spans="1:82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16256115</v>
      </c>
      <c r="F76" s="22">
        <v>0</v>
      </c>
      <c r="G76" s="22">
        <v>525364</v>
      </c>
      <c r="H76" s="22">
        <v>0</v>
      </c>
      <c r="I76" s="22">
        <v>0</v>
      </c>
      <c r="J76" s="22">
        <v>172491</v>
      </c>
      <c r="K76" s="22">
        <v>21921</v>
      </c>
      <c r="L76" s="22">
        <v>0</v>
      </c>
      <c r="M76" s="22">
        <v>21904</v>
      </c>
      <c r="N76" s="22">
        <v>0</v>
      </c>
      <c r="O76" s="22">
        <v>0</v>
      </c>
      <c r="P76" s="22">
        <v>3430595</v>
      </c>
      <c r="Q76" s="22">
        <v>0</v>
      </c>
      <c r="R76" s="22">
        <v>0</v>
      </c>
      <c r="S76" s="22">
        <v>0</v>
      </c>
      <c r="T76" s="22">
        <v>0</v>
      </c>
      <c r="U76" s="22">
        <v>883573</v>
      </c>
      <c r="V76" s="22">
        <v>84226</v>
      </c>
      <c r="W76" s="22">
        <v>0</v>
      </c>
      <c r="X76" s="22">
        <v>0</v>
      </c>
      <c r="Y76" s="22">
        <v>148879</v>
      </c>
      <c r="Z76" s="22">
        <v>0</v>
      </c>
      <c r="AA76" s="22">
        <v>0</v>
      </c>
      <c r="AB76" s="22">
        <v>0</v>
      </c>
      <c r="AC76" s="22">
        <v>0</v>
      </c>
      <c r="AD76" s="22">
        <v>211077</v>
      </c>
      <c r="AE76" s="22">
        <v>1322175</v>
      </c>
      <c r="AF76" s="22">
        <v>0</v>
      </c>
      <c r="AG76" s="22">
        <v>0</v>
      </c>
      <c r="AH76" s="22">
        <v>0</v>
      </c>
      <c r="AI76" s="22">
        <v>0</v>
      </c>
      <c r="AJ76" s="22">
        <v>152715</v>
      </c>
      <c r="AK76" s="22">
        <v>82119</v>
      </c>
      <c r="AL76" s="22">
        <v>0</v>
      </c>
      <c r="AM76" s="22">
        <v>0</v>
      </c>
      <c r="AN76" s="22">
        <v>0</v>
      </c>
      <c r="AO76" s="22">
        <v>0</v>
      </c>
      <c r="AP76" s="22">
        <v>58720</v>
      </c>
      <c r="AQ76" s="22">
        <v>23371874</v>
      </c>
      <c r="AR76" s="22">
        <v>352536</v>
      </c>
      <c r="AS76" s="22">
        <v>2991689</v>
      </c>
      <c r="AT76" s="22">
        <v>0</v>
      </c>
      <c r="AU76" s="22">
        <v>0</v>
      </c>
      <c r="AV76" s="22">
        <v>737770</v>
      </c>
      <c r="AW76" s="22">
        <v>15835</v>
      </c>
      <c r="AX76" s="22">
        <v>0</v>
      </c>
      <c r="AY76" s="22">
        <v>285498</v>
      </c>
      <c r="AZ76" s="22">
        <v>0</v>
      </c>
      <c r="BA76" s="22">
        <v>0</v>
      </c>
      <c r="BB76" s="22">
        <v>14062982</v>
      </c>
      <c r="BC76" s="22">
        <v>4500</v>
      </c>
      <c r="BD76" s="22">
        <v>0</v>
      </c>
      <c r="BE76" s="22">
        <v>0</v>
      </c>
      <c r="BF76" s="22">
        <v>0</v>
      </c>
      <c r="BG76" s="22">
        <v>727945</v>
      </c>
      <c r="BH76" s="22">
        <v>480221</v>
      </c>
      <c r="BI76" s="22">
        <v>282632</v>
      </c>
      <c r="BJ76" s="22">
        <v>0</v>
      </c>
      <c r="BK76" s="22">
        <v>204391</v>
      </c>
      <c r="BL76" s="22">
        <v>0</v>
      </c>
      <c r="BM76" s="22">
        <v>11000</v>
      </c>
      <c r="BN76" s="22">
        <v>0</v>
      </c>
      <c r="BO76" s="22">
        <v>0</v>
      </c>
      <c r="BP76" s="22">
        <v>689055</v>
      </c>
      <c r="BQ76" s="22">
        <v>728827</v>
      </c>
      <c r="BR76" s="22">
        <v>0</v>
      </c>
      <c r="BS76" s="22">
        <v>0</v>
      </c>
      <c r="BT76" s="22">
        <v>0</v>
      </c>
      <c r="BU76" s="22">
        <v>0</v>
      </c>
      <c r="BV76" s="22">
        <v>753278</v>
      </c>
      <c r="BW76" s="22">
        <v>203711</v>
      </c>
      <c r="BX76" s="22">
        <v>0</v>
      </c>
      <c r="BY76" s="22">
        <v>0</v>
      </c>
      <c r="BZ76" s="22">
        <v>0</v>
      </c>
      <c r="CA76" s="22">
        <v>0</v>
      </c>
      <c r="CB76" s="22">
        <v>58720</v>
      </c>
      <c r="CC76" s="22">
        <v>22590590</v>
      </c>
      <c r="CD76" s="22">
        <v>781284</v>
      </c>
    </row>
    <row r="77" spans="1:82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40704387</v>
      </c>
      <c r="F77" s="22">
        <v>0</v>
      </c>
      <c r="G77" s="22">
        <v>586456</v>
      </c>
      <c r="H77" s="22">
        <v>0</v>
      </c>
      <c r="I77" s="22">
        <v>0</v>
      </c>
      <c r="J77" s="22">
        <v>343518</v>
      </c>
      <c r="K77" s="22">
        <v>0</v>
      </c>
      <c r="L77" s="22">
        <v>0</v>
      </c>
      <c r="M77" s="22">
        <v>290542</v>
      </c>
      <c r="N77" s="22">
        <v>0</v>
      </c>
      <c r="O77" s="22">
        <v>106910</v>
      </c>
      <c r="P77" s="22">
        <v>3935932</v>
      </c>
      <c r="Q77" s="22">
        <v>0</v>
      </c>
      <c r="R77" s="22">
        <v>0</v>
      </c>
      <c r="S77" s="22">
        <v>0</v>
      </c>
      <c r="T77" s="22">
        <v>0</v>
      </c>
      <c r="U77" s="22">
        <v>5730239</v>
      </c>
      <c r="V77" s="22">
        <v>4121666</v>
      </c>
      <c r="W77" s="22">
        <v>26653</v>
      </c>
      <c r="X77" s="22">
        <v>0</v>
      </c>
      <c r="Y77" s="22">
        <v>561651</v>
      </c>
      <c r="Z77" s="22">
        <v>0</v>
      </c>
      <c r="AA77" s="22">
        <v>0</v>
      </c>
      <c r="AB77" s="22">
        <v>0</v>
      </c>
      <c r="AC77" s="22">
        <v>1431420</v>
      </c>
      <c r="AD77" s="22">
        <v>244288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26674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0</v>
      </c>
      <c r="AQ77" s="22">
        <v>58110336</v>
      </c>
      <c r="AR77" s="22">
        <v>666613</v>
      </c>
      <c r="AS77" s="22">
        <v>8994257</v>
      </c>
      <c r="AT77" s="22">
        <v>0</v>
      </c>
      <c r="AU77" s="22">
        <v>0</v>
      </c>
      <c r="AV77" s="22">
        <v>2238212</v>
      </c>
      <c r="AW77" s="22">
        <v>106579</v>
      </c>
      <c r="AX77" s="22">
        <v>0</v>
      </c>
      <c r="AY77" s="22">
        <v>981066</v>
      </c>
      <c r="AZ77" s="22">
        <v>0</v>
      </c>
      <c r="BA77" s="22">
        <v>1162762</v>
      </c>
      <c r="BB77" s="22">
        <v>20320305</v>
      </c>
      <c r="BC77" s="22">
        <v>0</v>
      </c>
      <c r="BD77" s="22">
        <v>0</v>
      </c>
      <c r="BE77" s="22">
        <v>0</v>
      </c>
      <c r="BF77" s="22">
        <v>0</v>
      </c>
      <c r="BG77" s="22">
        <v>4592506</v>
      </c>
      <c r="BH77" s="22">
        <v>1898119</v>
      </c>
      <c r="BI77" s="22">
        <v>572596</v>
      </c>
      <c r="BJ77" s="22">
        <v>0</v>
      </c>
      <c r="BK77" s="22">
        <v>990400</v>
      </c>
      <c r="BL77" s="22">
        <v>0</v>
      </c>
      <c r="BM77" s="22">
        <v>0</v>
      </c>
      <c r="BN77" s="22">
        <v>0</v>
      </c>
      <c r="BO77" s="22">
        <v>3433436</v>
      </c>
      <c r="BP77" s="22">
        <v>2067752</v>
      </c>
      <c r="BQ77" s="22">
        <v>0</v>
      </c>
      <c r="BR77" s="22">
        <v>0</v>
      </c>
      <c r="BS77" s="22">
        <v>0</v>
      </c>
      <c r="BT77" s="22">
        <v>0</v>
      </c>
      <c r="BU77" s="22">
        <v>0</v>
      </c>
      <c r="BV77" s="22">
        <v>1873678</v>
      </c>
      <c r="BW77" s="22">
        <v>0</v>
      </c>
      <c r="BX77" s="22">
        <v>0</v>
      </c>
      <c r="BY77" s="22">
        <v>0</v>
      </c>
      <c r="BZ77" s="22">
        <v>0</v>
      </c>
      <c r="CA77" s="22">
        <v>0</v>
      </c>
      <c r="CB77" s="22">
        <v>0</v>
      </c>
      <c r="CC77" s="22">
        <v>49898281</v>
      </c>
      <c r="CD77" s="22">
        <v>8212055</v>
      </c>
    </row>
    <row r="78" spans="1:82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15363403</v>
      </c>
      <c r="F78" s="22">
        <v>0</v>
      </c>
      <c r="G78" s="22">
        <v>475683</v>
      </c>
      <c r="H78" s="22">
        <v>0</v>
      </c>
      <c r="I78" s="22">
        <v>0</v>
      </c>
      <c r="J78" s="22">
        <v>102754</v>
      </c>
      <c r="K78" s="22">
        <v>0</v>
      </c>
      <c r="L78" s="22">
        <v>0</v>
      </c>
      <c r="M78" s="22">
        <v>72583</v>
      </c>
      <c r="N78" s="22">
        <v>0</v>
      </c>
      <c r="O78" s="22">
        <v>0</v>
      </c>
      <c r="P78" s="22">
        <v>3676177</v>
      </c>
      <c r="Q78" s="22">
        <v>405405</v>
      </c>
      <c r="R78" s="22">
        <v>0</v>
      </c>
      <c r="S78" s="22">
        <v>0</v>
      </c>
      <c r="T78" s="22">
        <v>0</v>
      </c>
      <c r="U78" s="22">
        <v>982098</v>
      </c>
      <c r="V78" s="22">
        <v>214235</v>
      </c>
      <c r="W78" s="22">
        <v>257675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44103</v>
      </c>
      <c r="AD78" s="22">
        <v>231851</v>
      </c>
      <c r="AE78" s="22">
        <v>77031</v>
      </c>
      <c r="AF78" s="22">
        <v>2095</v>
      </c>
      <c r="AG78" s="22">
        <v>5674787</v>
      </c>
      <c r="AH78" s="22">
        <v>5690</v>
      </c>
      <c r="AI78" s="22">
        <v>0</v>
      </c>
      <c r="AJ78" s="22">
        <v>262763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0</v>
      </c>
      <c r="AQ78" s="22">
        <v>27848333</v>
      </c>
      <c r="AR78" s="22">
        <v>344200</v>
      </c>
      <c r="AS78" s="22">
        <v>1754552</v>
      </c>
      <c r="AT78" s="22">
        <v>432391</v>
      </c>
      <c r="AU78" s="22">
        <v>0</v>
      </c>
      <c r="AV78" s="22">
        <v>806371</v>
      </c>
      <c r="AW78" s="22">
        <v>0</v>
      </c>
      <c r="AX78" s="22">
        <v>0</v>
      </c>
      <c r="AY78" s="22">
        <v>149158</v>
      </c>
      <c r="AZ78" s="22">
        <v>0</v>
      </c>
      <c r="BA78" s="22">
        <v>0</v>
      </c>
      <c r="BB78" s="22">
        <v>10113077</v>
      </c>
      <c r="BC78" s="22">
        <v>0</v>
      </c>
      <c r="BD78" s="22">
        <v>0</v>
      </c>
      <c r="BE78" s="22">
        <v>0</v>
      </c>
      <c r="BF78" s="22">
        <v>0</v>
      </c>
      <c r="BG78" s="22">
        <v>1674587</v>
      </c>
      <c r="BH78" s="22">
        <v>43568</v>
      </c>
      <c r="BI78" s="22">
        <v>321890</v>
      </c>
      <c r="BJ78" s="22">
        <v>0</v>
      </c>
      <c r="BK78" s="22">
        <v>50025</v>
      </c>
      <c r="BL78" s="22">
        <v>0</v>
      </c>
      <c r="BM78" s="22">
        <v>0</v>
      </c>
      <c r="BN78" s="22">
        <v>0</v>
      </c>
      <c r="BO78" s="22">
        <v>154968</v>
      </c>
      <c r="BP78" s="22">
        <v>1410744</v>
      </c>
      <c r="BQ78" s="22">
        <v>41269</v>
      </c>
      <c r="BR78" s="22">
        <v>2095</v>
      </c>
      <c r="BS78" s="22">
        <v>519253</v>
      </c>
      <c r="BT78" s="22">
        <v>325488</v>
      </c>
      <c r="BU78" s="22">
        <v>0</v>
      </c>
      <c r="BV78" s="22">
        <v>1125093</v>
      </c>
      <c r="BW78" s="22">
        <v>140077</v>
      </c>
      <c r="BX78" s="22">
        <v>0</v>
      </c>
      <c r="BY78" s="22">
        <v>0</v>
      </c>
      <c r="BZ78" s="22">
        <v>0</v>
      </c>
      <c r="CA78" s="22">
        <v>0</v>
      </c>
      <c r="CB78" s="22">
        <v>0</v>
      </c>
      <c r="CC78" s="22">
        <v>19408806</v>
      </c>
      <c r="CD78" s="22">
        <v>8439527</v>
      </c>
    </row>
    <row r="79" spans="1:82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10585257</v>
      </c>
      <c r="F79" s="22">
        <v>0</v>
      </c>
      <c r="G79" s="22">
        <v>203079</v>
      </c>
      <c r="H79" s="22">
        <v>0</v>
      </c>
      <c r="I79" s="22">
        <v>0</v>
      </c>
      <c r="J79" s="22">
        <v>162267</v>
      </c>
      <c r="K79" s="22">
        <v>5755</v>
      </c>
      <c r="L79" s="22">
        <v>0</v>
      </c>
      <c r="M79" s="22">
        <v>0</v>
      </c>
      <c r="N79" s="22">
        <v>0</v>
      </c>
      <c r="O79" s="22">
        <v>0</v>
      </c>
      <c r="P79" s="22">
        <v>1249856</v>
      </c>
      <c r="Q79" s="22">
        <v>0</v>
      </c>
      <c r="R79" s="22">
        <v>0</v>
      </c>
      <c r="S79" s="22">
        <v>0</v>
      </c>
      <c r="T79" s="22">
        <v>0</v>
      </c>
      <c r="U79" s="22">
        <v>648481</v>
      </c>
      <c r="V79" s="22">
        <v>130012</v>
      </c>
      <c r="W79" s="22">
        <v>546792</v>
      </c>
      <c r="X79" s="22">
        <v>0</v>
      </c>
      <c r="Y79" s="22">
        <v>276714</v>
      </c>
      <c r="Z79" s="22">
        <v>0</v>
      </c>
      <c r="AA79" s="22">
        <v>0</v>
      </c>
      <c r="AB79" s="22">
        <v>0</v>
      </c>
      <c r="AC79" s="22">
        <v>198900</v>
      </c>
      <c r="AD79" s="22">
        <v>183483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273861</v>
      </c>
      <c r="AK79" s="22">
        <v>0</v>
      </c>
      <c r="AL79" s="22">
        <v>0</v>
      </c>
      <c r="AM79" s="22">
        <v>0</v>
      </c>
      <c r="AN79" s="22">
        <v>2706714</v>
      </c>
      <c r="AO79" s="22">
        <v>0</v>
      </c>
      <c r="AP79" s="22">
        <v>0</v>
      </c>
      <c r="AQ79" s="22">
        <v>17171171</v>
      </c>
      <c r="AR79" s="22">
        <v>377330</v>
      </c>
      <c r="AS79" s="22">
        <v>2054123</v>
      </c>
      <c r="AT79" s="22">
        <v>0</v>
      </c>
      <c r="AU79" s="22">
        <v>0</v>
      </c>
      <c r="AV79" s="22">
        <v>509730</v>
      </c>
      <c r="AW79" s="22">
        <v>353403</v>
      </c>
      <c r="AX79" s="22">
        <v>0</v>
      </c>
      <c r="AY79" s="22">
        <v>0</v>
      </c>
      <c r="AZ79" s="22">
        <v>0</v>
      </c>
      <c r="BA79" s="22">
        <v>0</v>
      </c>
      <c r="BB79" s="22">
        <v>6738166</v>
      </c>
      <c r="BC79" s="22">
        <v>0</v>
      </c>
      <c r="BD79" s="22">
        <v>0</v>
      </c>
      <c r="BE79" s="22">
        <v>0</v>
      </c>
      <c r="BF79" s="22">
        <v>0</v>
      </c>
      <c r="BG79" s="22">
        <v>777220</v>
      </c>
      <c r="BH79" s="22">
        <v>246580</v>
      </c>
      <c r="BI79" s="22">
        <v>710323</v>
      </c>
      <c r="BJ79" s="22">
        <v>0</v>
      </c>
      <c r="BK79" s="22">
        <v>320978</v>
      </c>
      <c r="BL79" s="22">
        <v>0</v>
      </c>
      <c r="BM79" s="22">
        <v>0</v>
      </c>
      <c r="BN79" s="22">
        <v>0</v>
      </c>
      <c r="BO79" s="22">
        <v>1244583</v>
      </c>
      <c r="BP79" s="22">
        <v>334845</v>
      </c>
      <c r="BQ79" s="22">
        <v>0</v>
      </c>
      <c r="BR79" s="22">
        <v>0</v>
      </c>
      <c r="BS79" s="22">
        <v>0</v>
      </c>
      <c r="BT79" s="22">
        <v>0</v>
      </c>
      <c r="BU79" s="22">
        <v>0</v>
      </c>
      <c r="BV79" s="22">
        <v>568949</v>
      </c>
      <c r="BW79" s="22">
        <v>0</v>
      </c>
      <c r="BX79" s="22">
        <v>0</v>
      </c>
      <c r="BY79" s="22">
        <v>0</v>
      </c>
      <c r="BZ79" s="22">
        <v>2055883</v>
      </c>
      <c r="CA79" s="22">
        <v>0</v>
      </c>
      <c r="CB79" s="22">
        <v>0</v>
      </c>
      <c r="CC79" s="22">
        <v>16292113</v>
      </c>
      <c r="CD79" s="22">
        <v>879058</v>
      </c>
    </row>
    <row r="80" spans="1:82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10021702</v>
      </c>
      <c r="F80" s="22">
        <v>0</v>
      </c>
      <c r="G80" s="22">
        <v>23245</v>
      </c>
      <c r="H80" s="22">
        <v>0</v>
      </c>
      <c r="I80" s="22">
        <v>0</v>
      </c>
      <c r="J80" s="22">
        <v>152503</v>
      </c>
      <c r="K80" s="22">
        <v>0</v>
      </c>
      <c r="L80" s="22">
        <v>0</v>
      </c>
      <c r="M80" s="22">
        <v>9123</v>
      </c>
      <c r="N80" s="22">
        <v>0</v>
      </c>
      <c r="O80" s="22">
        <v>0</v>
      </c>
      <c r="P80" s="22">
        <v>5304779</v>
      </c>
      <c r="Q80" s="22">
        <v>0</v>
      </c>
      <c r="R80" s="22">
        <v>0</v>
      </c>
      <c r="S80" s="22">
        <v>0</v>
      </c>
      <c r="T80" s="22">
        <v>0</v>
      </c>
      <c r="U80" s="22">
        <v>105480</v>
      </c>
      <c r="V80" s="22">
        <v>0</v>
      </c>
      <c r="W80" s="22">
        <v>26108</v>
      </c>
      <c r="X80" s="22">
        <v>0</v>
      </c>
      <c r="Y80" s="22">
        <v>73240</v>
      </c>
      <c r="Z80" s="22">
        <v>0</v>
      </c>
      <c r="AA80" s="22">
        <v>0</v>
      </c>
      <c r="AB80" s="22">
        <v>0</v>
      </c>
      <c r="AC80" s="22">
        <v>0</v>
      </c>
      <c r="AD80" s="22">
        <v>202724</v>
      </c>
      <c r="AE80" s="22">
        <v>18504</v>
      </c>
      <c r="AF80" s="22">
        <v>0</v>
      </c>
      <c r="AG80" s="22">
        <v>0</v>
      </c>
      <c r="AH80" s="22">
        <v>0</v>
      </c>
      <c r="AI80" s="22">
        <v>0</v>
      </c>
      <c r="AJ80" s="22">
        <v>892314</v>
      </c>
      <c r="AK80" s="22">
        <v>5852</v>
      </c>
      <c r="AL80" s="22">
        <v>0</v>
      </c>
      <c r="AM80" s="22">
        <v>0</v>
      </c>
      <c r="AN80" s="22">
        <v>3185207</v>
      </c>
      <c r="AO80" s="22">
        <v>0</v>
      </c>
      <c r="AP80" s="22">
        <v>0</v>
      </c>
      <c r="AQ80" s="22">
        <v>20020781</v>
      </c>
      <c r="AR80" s="22">
        <v>277007</v>
      </c>
      <c r="AS80" s="22">
        <v>2183708</v>
      </c>
      <c r="AT80" s="22">
        <v>0</v>
      </c>
      <c r="AU80" s="22">
        <v>0</v>
      </c>
      <c r="AV80" s="22">
        <v>359968</v>
      </c>
      <c r="AW80" s="22">
        <v>0</v>
      </c>
      <c r="AX80" s="22">
        <v>0</v>
      </c>
      <c r="AY80" s="22">
        <v>23119</v>
      </c>
      <c r="AZ80" s="22">
        <v>0</v>
      </c>
      <c r="BA80" s="22">
        <v>0</v>
      </c>
      <c r="BB80" s="22">
        <v>8549936</v>
      </c>
      <c r="BC80" s="22">
        <v>0</v>
      </c>
      <c r="BD80" s="22">
        <v>0</v>
      </c>
      <c r="BE80" s="22">
        <v>0</v>
      </c>
      <c r="BF80" s="22">
        <v>0</v>
      </c>
      <c r="BG80" s="22">
        <v>154256</v>
      </c>
      <c r="BH80" s="22">
        <v>0</v>
      </c>
      <c r="BI80" s="22">
        <v>217703</v>
      </c>
      <c r="BJ80" s="22">
        <v>0</v>
      </c>
      <c r="BK80" s="22">
        <v>292773</v>
      </c>
      <c r="BL80" s="22">
        <v>0</v>
      </c>
      <c r="BM80" s="22">
        <v>0</v>
      </c>
      <c r="BN80" s="22">
        <v>0</v>
      </c>
      <c r="BO80" s="22">
        <v>0</v>
      </c>
      <c r="BP80" s="22">
        <v>533265</v>
      </c>
      <c r="BQ80" s="22">
        <v>15777</v>
      </c>
      <c r="BR80" s="22">
        <v>0</v>
      </c>
      <c r="BS80" s="22">
        <v>0</v>
      </c>
      <c r="BT80" s="22">
        <v>0</v>
      </c>
      <c r="BU80" s="22">
        <v>0</v>
      </c>
      <c r="BV80" s="22">
        <v>1369247</v>
      </c>
      <c r="BW80" s="22">
        <v>35522</v>
      </c>
      <c r="BX80" s="22">
        <v>0</v>
      </c>
      <c r="BY80" s="22">
        <v>0</v>
      </c>
      <c r="BZ80" s="22">
        <v>3172998</v>
      </c>
      <c r="CA80" s="22">
        <v>0</v>
      </c>
      <c r="CB80" s="22">
        <v>0</v>
      </c>
      <c r="CC80" s="22">
        <v>17185279</v>
      </c>
      <c r="CD80" s="22">
        <v>2835502</v>
      </c>
    </row>
    <row r="81" spans="1:82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25186345</v>
      </c>
      <c r="F81" s="22">
        <v>0</v>
      </c>
      <c r="G81" s="22">
        <v>1603965</v>
      </c>
      <c r="H81" s="22">
        <v>0</v>
      </c>
      <c r="I81" s="22">
        <v>318421</v>
      </c>
      <c r="J81" s="22">
        <v>1053957</v>
      </c>
      <c r="K81" s="22">
        <v>248250</v>
      </c>
      <c r="L81" s="22">
        <v>0</v>
      </c>
      <c r="M81" s="22">
        <v>127480</v>
      </c>
      <c r="N81" s="22">
        <v>0</v>
      </c>
      <c r="O81" s="22">
        <v>0</v>
      </c>
      <c r="P81" s="22">
        <v>4697491</v>
      </c>
      <c r="Q81" s="22">
        <v>0</v>
      </c>
      <c r="R81" s="22">
        <v>0</v>
      </c>
      <c r="S81" s="22">
        <v>0</v>
      </c>
      <c r="T81" s="22">
        <v>0</v>
      </c>
      <c r="U81" s="22">
        <v>746532</v>
      </c>
      <c r="V81" s="22">
        <v>651416</v>
      </c>
      <c r="W81" s="22">
        <v>0</v>
      </c>
      <c r="X81" s="22">
        <v>0</v>
      </c>
      <c r="Y81" s="22">
        <v>193274</v>
      </c>
      <c r="Z81" s="22">
        <v>0</v>
      </c>
      <c r="AA81" s="22">
        <v>0</v>
      </c>
      <c r="AB81" s="22">
        <v>0</v>
      </c>
      <c r="AC81" s="22">
        <v>247549</v>
      </c>
      <c r="AD81" s="22">
        <v>417812</v>
      </c>
      <c r="AE81" s="22">
        <v>282753</v>
      </c>
      <c r="AF81" s="22">
        <v>0</v>
      </c>
      <c r="AG81" s="22">
        <v>0</v>
      </c>
      <c r="AH81" s="22">
        <v>0</v>
      </c>
      <c r="AI81" s="22">
        <v>0</v>
      </c>
      <c r="AJ81" s="22">
        <v>715248</v>
      </c>
      <c r="AK81" s="22">
        <v>89723</v>
      </c>
      <c r="AL81" s="22">
        <v>0</v>
      </c>
      <c r="AM81" s="22">
        <v>0</v>
      </c>
      <c r="AN81" s="22">
        <v>10602257</v>
      </c>
      <c r="AO81" s="22">
        <v>0</v>
      </c>
      <c r="AP81" s="22">
        <v>28750</v>
      </c>
      <c r="AQ81" s="22">
        <v>47211223</v>
      </c>
      <c r="AR81" s="22">
        <v>503700</v>
      </c>
      <c r="AS81" s="22">
        <v>2611168</v>
      </c>
      <c r="AT81" s="22">
        <v>0</v>
      </c>
      <c r="AU81" s="22">
        <v>347239</v>
      </c>
      <c r="AV81" s="22">
        <v>820676</v>
      </c>
      <c r="AW81" s="22">
        <v>192435</v>
      </c>
      <c r="AX81" s="22">
        <v>0</v>
      </c>
      <c r="AY81" s="22">
        <v>138582</v>
      </c>
      <c r="AZ81" s="22">
        <v>0</v>
      </c>
      <c r="BA81" s="22">
        <v>0</v>
      </c>
      <c r="BB81" s="22">
        <v>25419930</v>
      </c>
      <c r="BC81" s="22">
        <v>0</v>
      </c>
      <c r="BD81" s="22">
        <v>0</v>
      </c>
      <c r="BE81" s="22">
        <v>0</v>
      </c>
      <c r="BF81" s="22">
        <v>0</v>
      </c>
      <c r="BG81" s="22">
        <v>510642</v>
      </c>
      <c r="BH81" s="22">
        <v>635927</v>
      </c>
      <c r="BI81" s="22">
        <v>0</v>
      </c>
      <c r="BJ81" s="22">
        <v>0</v>
      </c>
      <c r="BK81" s="22">
        <v>241999</v>
      </c>
      <c r="BL81" s="22">
        <v>0</v>
      </c>
      <c r="BM81" s="22">
        <v>1000</v>
      </c>
      <c r="BN81" s="22">
        <v>0</v>
      </c>
      <c r="BO81" s="22">
        <v>923047</v>
      </c>
      <c r="BP81" s="22">
        <v>1020702</v>
      </c>
      <c r="BQ81" s="22">
        <v>123984</v>
      </c>
      <c r="BR81" s="22">
        <v>0</v>
      </c>
      <c r="BS81" s="22">
        <v>0</v>
      </c>
      <c r="BT81" s="22">
        <v>0</v>
      </c>
      <c r="BU81" s="22">
        <v>0</v>
      </c>
      <c r="BV81" s="22">
        <v>702821</v>
      </c>
      <c r="BW81" s="22">
        <v>89606</v>
      </c>
      <c r="BX81" s="22">
        <v>0</v>
      </c>
      <c r="BY81" s="22">
        <v>0</v>
      </c>
      <c r="BZ81" s="22">
        <v>10312781</v>
      </c>
      <c r="CA81" s="22">
        <v>0</v>
      </c>
      <c r="CB81" s="22">
        <v>28750</v>
      </c>
      <c r="CC81" s="22">
        <v>44624989</v>
      </c>
      <c r="CD81" s="22">
        <v>2586234</v>
      </c>
    </row>
    <row r="82" spans="1:82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15593397</v>
      </c>
      <c r="F82" s="22">
        <v>0</v>
      </c>
      <c r="G82" s="22">
        <v>140812</v>
      </c>
      <c r="H82" s="22">
        <v>712093</v>
      </c>
      <c r="I82" s="22">
        <v>210000</v>
      </c>
      <c r="J82" s="22">
        <v>564336</v>
      </c>
      <c r="K82" s="22">
        <v>166</v>
      </c>
      <c r="L82" s="22">
        <v>83441</v>
      </c>
      <c r="M82" s="22">
        <v>59477</v>
      </c>
      <c r="N82" s="22">
        <v>0</v>
      </c>
      <c r="O82" s="22">
        <v>9210</v>
      </c>
      <c r="P82" s="22">
        <v>4229472</v>
      </c>
      <c r="Q82" s="22">
        <v>0</v>
      </c>
      <c r="R82" s="22">
        <v>0</v>
      </c>
      <c r="S82" s="22">
        <v>336</v>
      </c>
      <c r="T82" s="22">
        <v>0</v>
      </c>
      <c r="U82" s="22">
        <v>0</v>
      </c>
      <c r="V82" s="22">
        <v>0</v>
      </c>
      <c r="W82" s="22">
        <v>2349</v>
      </c>
      <c r="X82" s="22">
        <v>0</v>
      </c>
      <c r="Y82" s="22">
        <v>0</v>
      </c>
      <c r="Z82" s="22">
        <v>0</v>
      </c>
      <c r="AA82" s="22">
        <v>0</v>
      </c>
      <c r="AB82" s="22">
        <v>55656</v>
      </c>
      <c r="AC82" s="22">
        <v>172653</v>
      </c>
      <c r="AD82" s="22">
        <v>332654</v>
      </c>
      <c r="AE82" s="22">
        <v>600</v>
      </c>
      <c r="AF82" s="22">
        <v>0</v>
      </c>
      <c r="AG82" s="22">
        <v>251114</v>
      </c>
      <c r="AH82" s="22">
        <v>0</v>
      </c>
      <c r="AI82" s="22">
        <v>0</v>
      </c>
      <c r="AJ82" s="22">
        <v>0</v>
      </c>
      <c r="AK82" s="22">
        <v>79000</v>
      </c>
      <c r="AL82" s="22">
        <v>0</v>
      </c>
      <c r="AM82" s="22">
        <v>0</v>
      </c>
      <c r="AN82" s="22">
        <v>0</v>
      </c>
      <c r="AO82" s="22">
        <v>0</v>
      </c>
      <c r="AP82" s="22">
        <v>57332</v>
      </c>
      <c r="AQ82" s="22">
        <v>22554098</v>
      </c>
      <c r="AR82" s="22">
        <v>365768</v>
      </c>
      <c r="AS82" s="22">
        <v>1612220</v>
      </c>
      <c r="AT82" s="22">
        <v>151006</v>
      </c>
      <c r="AU82" s="22">
        <v>134185</v>
      </c>
      <c r="AV82" s="22">
        <v>1059294</v>
      </c>
      <c r="AW82" s="22">
        <v>108617</v>
      </c>
      <c r="AX82" s="22">
        <v>15833</v>
      </c>
      <c r="AY82" s="22">
        <v>104371</v>
      </c>
      <c r="AZ82" s="22">
        <v>44653</v>
      </c>
      <c r="BA82" s="22">
        <v>1125264</v>
      </c>
      <c r="BB82" s="22">
        <v>9202932</v>
      </c>
      <c r="BC82" s="22">
        <v>0</v>
      </c>
      <c r="BD82" s="22">
        <v>0</v>
      </c>
      <c r="BE82" s="22">
        <v>0</v>
      </c>
      <c r="BF82" s="22">
        <v>112941</v>
      </c>
      <c r="BG82" s="22">
        <v>91418</v>
      </c>
      <c r="BH82" s="22">
        <v>0</v>
      </c>
      <c r="BI82" s="22">
        <v>537376</v>
      </c>
      <c r="BJ82" s="22">
        <v>0</v>
      </c>
      <c r="BK82" s="22">
        <v>44924</v>
      </c>
      <c r="BL82" s="22">
        <v>0</v>
      </c>
      <c r="BM82" s="22">
        <v>0</v>
      </c>
      <c r="BN82" s="22">
        <v>170019</v>
      </c>
      <c r="BO82" s="22">
        <v>342962</v>
      </c>
      <c r="BP82" s="22">
        <v>923005</v>
      </c>
      <c r="BQ82" s="22">
        <v>99390</v>
      </c>
      <c r="BR82" s="22">
        <v>0</v>
      </c>
      <c r="BS82" s="22">
        <v>166563</v>
      </c>
      <c r="BT82" s="22">
        <v>0</v>
      </c>
      <c r="BU82" s="22">
        <v>494089</v>
      </c>
      <c r="BV82" s="22">
        <v>0</v>
      </c>
      <c r="BW82" s="22">
        <v>190686</v>
      </c>
      <c r="BX82" s="22">
        <v>0</v>
      </c>
      <c r="BY82" s="22">
        <v>0</v>
      </c>
      <c r="BZ82" s="22">
        <v>0</v>
      </c>
      <c r="CA82" s="22">
        <v>0</v>
      </c>
      <c r="CB82" s="22">
        <v>791715</v>
      </c>
      <c r="CC82" s="22">
        <v>17889231</v>
      </c>
      <c r="CD82" s="22">
        <v>4664867</v>
      </c>
    </row>
    <row r="83" spans="1:82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29417282</v>
      </c>
      <c r="F83" s="22">
        <v>320720</v>
      </c>
      <c r="G83" s="22">
        <v>519579</v>
      </c>
      <c r="H83" s="22">
        <v>0</v>
      </c>
      <c r="I83" s="22">
        <v>0</v>
      </c>
      <c r="J83" s="22">
        <v>704736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9078303</v>
      </c>
      <c r="Q83" s="22">
        <v>0</v>
      </c>
      <c r="R83" s="22">
        <v>0</v>
      </c>
      <c r="S83" s="22">
        <v>0</v>
      </c>
      <c r="T83" s="22">
        <v>0</v>
      </c>
      <c r="U83" s="22">
        <v>27140</v>
      </c>
      <c r="V83" s="22">
        <v>13414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27256</v>
      </c>
      <c r="AD83" s="22">
        <v>328542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461720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  <c r="AQ83" s="22">
        <v>40898692</v>
      </c>
      <c r="AR83" s="22">
        <v>518984</v>
      </c>
      <c r="AS83" s="22">
        <v>2537751</v>
      </c>
      <c r="AT83" s="22">
        <v>0</v>
      </c>
      <c r="AU83" s="22">
        <v>62268</v>
      </c>
      <c r="AV83" s="22">
        <v>563656</v>
      </c>
      <c r="AW83" s="22">
        <v>0</v>
      </c>
      <c r="AX83" s="22">
        <v>20276</v>
      </c>
      <c r="AY83" s="22">
        <v>0</v>
      </c>
      <c r="AZ83" s="22">
        <v>133226</v>
      </c>
      <c r="BA83" s="22">
        <v>0</v>
      </c>
      <c r="BB83" s="22">
        <v>24823736</v>
      </c>
      <c r="BC83" s="22">
        <v>0</v>
      </c>
      <c r="BD83" s="22">
        <v>0</v>
      </c>
      <c r="BE83" s="22">
        <v>0</v>
      </c>
      <c r="BF83" s="22">
        <v>0</v>
      </c>
      <c r="BG83" s="22">
        <v>106354</v>
      </c>
      <c r="BH83" s="22">
        <v>37565</v>
      </c>
      <c r="BI83" s="22">
        <v>267167</v>
      </c>
      <c r="BJ83" s="22">
        <v>0</v>
      </c>
      <c r="BK83" s="22">
        <v>37596</v>
      </c>
      <c r="BL83" s="22">
        <v>0</v>
      </c>
      <c r="BM83" s="22">
        <v>0</v>
      </c>
      <c r="BN83" s="22">
        <v>0</v>
      </c>
      <c r="BO83" s="22">
        <v>98960</v>
      </c>
      <c r="BP83" s="22">
        <v>1008709</v>
      </c>
      <c r="BQ83" s="22">
        <v>0</v>
      </c>
      <c r="BR83" s="22">
        <v>0</v>
      </c>
      <c r="BS83" s="22">
        <v>0</v>
      </c>
      <c r="BT83" s="22">
        <v>0</v>
      </c>
      <c r="BU83" s="22">
        <v>0</v>
      </c>
      <c r="BV83" s="22">
        <v>1278238</v>
      </c>
      <c r="BW83" s="22">
        <v>41706</v>
      </c>
      <c r="BX83" s="22">
        <v>0</v>
      </c>
      <c r="BY83" s="22">
        <v>0</v>
      </c>
      <c r="BZ83" s="22">
        <v>0</v>
      </c>
      <c r="CA83" s="22">
        <v>0</v>
      </c>
      <c r="CB83" s="22">
        <v>0</v>
      </c>
      <c r="CC83" s="22">
        <v>31536192</v>
      </c>
      <c r="CD83" s="22">
        <v>9362500</v>
      </c>
    </row>
    <row r="84" spans="1:82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5779216</v>
      </c>
      <c r="F84" s="22">
        <v>30</v>
      </c>
      <c r="G84" s="22">
        <v>266919</v>
      </c>
      <c r="H84" s="22">
        <v>0</v>
      </c>
      <c r="I84" s="22">
        <v>0</v>
      </c>
      <c r="J84" s="22">
        <v>5773</v>
      </c>
      <c r="K84" s="22">
        <v>0</v>
      </c>
      <c r="L84" s="22">
        <v>0</v>
      </c>
      <c r="M84" s="22">
        <v>41889</v>
      </c>
      <c r="N84" s="22">
        <v>0</v>
      </c>
      <c r="O84" s="22">
        <v>0</v>
      </c>
      <c r="P84" s="22">
        <v>3859877</v>
      </c>
      <c r="Q84" s="22">
        <v>0</v>
      </c>
      <c r="R84" s="22">
        <v>0</v>
      </c>
      <c r="S84" s="22">
        <v>0</v>
      </c>
      <c r="T84" s="22">
        <v>0</v>
      </c>
      <c r="U84" s="22">
        <v>269178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529048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35400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121924</v>
      </c>
      <c r="AQ84" s="22">
        <v>10909254</v>
      </c>
      <c r="AR84" s="22">
        <v>263185</v>
      </c>
      <c r="AS84" s="22">
        <v>1011873</v>
      </c>
      <c r="AT84" s="22">
        <v>0</v>
      </c>
      <c r="AU84" s="22">
        <v>0</v>
      </c>
      <c r="AV84" s="22">
        <v>278556</v>
      </c>
      <c r="AW84" s="22">
        <v>0</v>
      </c>
      <c r="AX84" s="22">
        <v>0</v>
      </c>
      <c r="AY84" s="22">
        <v>143096</v>
      </c>
      <c r="AZ84" s="22">
        <v>0</v>
      </c>
      <c r="BA84" s="22">
        <v>0</v>
      </c>
      <c r="BB84" s="22">
        <v>5066419</v>
      </c>
      <c r="BC84" s="22">
        <v>0</v>
      </c>
      <c r="BD84" s="22">
        <v>0</v>
      </c>
      <c r="BE84" s="22">
        <v>0</v>
      </c>
      <c r="BF84" s="22">
        <v>0</v>
      </c>
      <c r="BG84" s="22">
        <v>146955</v>
      </c>
      <c r="BH84" s="22">
        <v>22448</v>
      </c>
      <c r="BI84" s="22">
        <v>152946</v>
      </c>
      <c r="BJ84" s="22">
        <v>0</v>
      </c>
      <c r="BK84" s="22">
        <v>27002</v>
      </c>
      <c r="BL84" s="22">
        <v>0</v>
      </c>
      <c r="BM84" s="22">
        <v>0</v>
      </c>
      <c r="BN84" s="22">
        <v>0</v>
      </c>
      <c r="BO84" s="22">
        <v>24221</v>
      </c>
      <c r="BP84" s="22">
        <v>1244675</v>
      </c>
      <c r="BQ84" s="22">
        <v>0</v>
      </c>
      <c r="BR84" s="22">
        <v>0</v>
      </c>
      <c r="BS84" s="22">
        <v>0</v>
      </c>
      <c r="BT84" s="22">
        <v>0</v>
      </c>
      <c r="BU84" s="22">
        <v>0</v>
      </c>
      <c r="BV84" s="22">
        <v>265247</v>
      </c>
      <c r="BW84" s="22">
        <v>38295</v>
      </c>
      <c r="BX84" s="22">
        <v>0</v>
      </c>
      <c r="BY84" s="22">
        <v>0</v>
      </c>
      <c r="BZ84" s="22">
        <v>0</v>
      </c>
      <c r="CA84" s="22">
        <v>0</v>
      </c>
      <c r="CB84" s="22">
        <v>122793</v>
      </c>
      <c r="CC84" s="22">
        <v>8807711</v>
      </c>
      <c r="CD84" s="22">
        <v>2101543</v>
      </c>
    </row>
    <row r="85" spans="1:82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10815681</v>
      </c>
      <c r="F85" s="22">
        <v>0</v>
      </c>
      <c r="G85" s="22">
        <v>615454</v>
      </c>
      <c r="H85" s="22">
        <v>0</v>
      </c>
      <c r="I85" s="22">
        <v>0</v>
      </c>
      <c r="J85" s="22">
        <v>108862</v>
      </c>
      <c r="K85" s="22">
        <v>0</v>
      </c>
      <c r="L85" s="22">
        <v>0</v>
      </c>
      <c r="M85" s="22">
        <v>50572</v>
      </c>
      <c r="N85" s="22">
        <v>0</v>
      </c>
      <c r="O85" s="22">
        <v>1032263</v>
      </c>
      <c r="P85" s="22">
        <v>3920452</v>
      </c>
      <c r="Q85" s="22">
        <v>55705</v>
      </c>
      <c r="R85" s="22">
        <v>0</v>
      </c>
      <c r="S85" s="22">
        <v>0</v>
      </c>
      <c r="T85" s="22">
        <v>0</v>
      </c>
      <c r="U85" s="22">
        <v>923635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403077</v>
      </c>
      <c r="AD85" s="22">
        <v>193007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674114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0</v>
      </c>
      <c r="AQ85" s="22">
        <v>18792822</v>
      </c>
      <c r="AR85" s="22">
        <v>345373</v>
      </c>
      <c r="AS85" s="22">
        <v>1864132</v>
      </c>
      <c r="AT85" s="22">
        <v>0</v>
      </c>
      <c r="AU85" s="22">
        <v>0</v>
      </c>
      <c r="AV85" s="22">
        <v>692298</v>
      </c>
      <c r="AW85" s="22">
        <v>0</v>
      </c>
      <c r="AX85" s="22">
        <v>0</v>
      </c>
      <c r="AY85" s="22">
        <v>345274</v>
      </c>
      <c r="AZ85" s="22">
        <v>0</v>
      </c>
      <c r="BA85" s="22">
        <v>948131</v>
      </c>
      <c r="BB85" s="22">
        <v>7918821</v>
      </c>
      <c r="BC85" s="22">
        <v>106239</v>
      </c>
      <c r="BD85" s="22">
        <v>0</v>
      </c>
      <c r="BE85" s="22">
        <v>0</v>
      </c>
      <c r="BF85" s="22">
        <v>0</v>
      </c>
      <c r="BG85" s="22">
        <v>852632</v>
      </c>
      <c r="BH85" s="22">
        <v>147273</v>
      </c>
      <c r="BI85" s="22">
        <v>435835</v>
      </c>
      <c r="BJ85" s="22">
        <v>0</v>
      </c>
      <c r="BK85" s="22">
        <v>46390</v>
      </c>
      <c r="BL85" s="22">
        <v>0</v>
      </c>
      <c r="BM85" s="22">
        <v>0</v>
      </c>
      <c r="BN85" s="22">
        <v>0</v>
      </c>
      <c r="BO85" s="22">
        <v>669765</v>
      </c>
      <c r="BP85" s="22">
        <v>638403</v>
      </c>
      <c r="BQ85" s="22">
        <v>202846</v>
      </c>
      <c r="BR85" s="22">
        <v>0</v>
      </c>
      <c r="BS85" s="22">
        <v>0</v>
      </c>
      <c r="BT85" s="22">
        <v>0</v>
      </c>
      <c r="BU85" s="22">
        <v>1773793</v>
      </c>
      <c r="BV85" s="22">
        <v>0</v>
      </c>
      <c r="BW85" s="22">
        <v>0</v>
      </c>
      <c r="BX85" s="22">
        <v>0</v>
      </c>
      <c r="BY85" s="22">
        <v>0</v>
      </c>
      <c r="BZ85" s="22">
        <v>0</v>
      </c>
      <c r="CA85" s="22">
        <v>0</v>
      </c>
      <c r="CB85" s="22">
        <v>0</v>
      </c>
      <c r="CC85" s="22">
        <v>16987205</v>
      </c>
      <c r="CD85" s="22">
        <v>1805617</v>
      </c>
    </row>
    <row r="86" spans="1:82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19979103</v>
      </c>
      <c r="F86" s="22">
        <v>0</v>
      </c>
      <c r="G86" s="22">
        <v>1444284</v>
      </c>
      <c r="H86" s="22">
        <v>0</v>
      </c>
      <c r="I86" s="22">
        <v>225422</v>
      </c>
      <c r="J86" s="22">
        <v>163354</v>
      </c>
      <c r="K86" s="22">
        <v>5000</v>
      </c>
      <c r="L86" s="22">
        <v>0</v>
      </c>
      <c r="M86" s="22">
        <v>0</v>
      </c>
      <c r="N86" s="22">
        <v>0</v>
      </c>
      <c r="O86" s="22">
        <v>0</v>
      </c>
      <c r="P86" s="22">
        <v>4402652</v>
      </c>
      <c r="Q86" s="22">
        <v>0</v>
      </c>
      <c r="R86" s="22">
        <v>0</v>
      </c>
      <c r="S86" s="22">
        <v>0</v>
      </c>
      <c r="T86" s="22">
        <v>0</v>
      </c>
      <c r="U86" s="22">
        <v>263715</v>
      </c>
      <c r="V86" s="22">
        <v>3511773</v>
      </c>
      <c r="W86" s="22">
        <v>178403</v>
      </c>
      <c r="X86" s="22">
        <v>0</v>
      </c>
      <c r="Y86" s="22">
        <v>317916</v>
      </c>
      <c r="Z86" s="22">
        <v>0</v>
      </c>
      <c r="AA86" s="22">
        <v>0</v>
      </c>
      <c r="AB86" s="22">
        <v>0</v>
      </c>
      <c r="AC86" s="22">
        <v>114271</v>
      </c>
      <c r="AD86" s="22">
        <v>263007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436977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0</v>
      </c>
      <c r="AQ86" s="22">
        <v>31305877</v>
      </c>
      <c r="AR86" s="22">
        <v>456096</v>
      </c>
      <c r="AS86" s="22">
        <v>4304523</v>
      </c>
      <c r="AT86" s="22">
        <v>0</v>
      </c>
      <c r="AU86" s="22">
        <v>751987</v>
      </c>
      <c r="AV86" s="22">
        <v>676979</v>
      </c>
      <c r="AW86" s="22">
        <v>0</v>
      </c>
      <c r="AX86" s="22">
        <v>0</v>
      </c>
      <c r="AY86" s="22">
        <v>0</v>
      </c>
      <c r="AZ86" s="22">
        <v>0</v>
      </c>
      <c r="BA86" s="22">
        <v>0</v>
      </c>
      <c r="BB86" s="22">
        <v>12323929</v>
      </c>
      <c r="BC86" s="22">
        <v>0</v>
      </c>
      <c r="BD86" s="22">
        <v>0</v>
      </c>
      <c r="BE86" s="22">
        <v>0</v>
      </c>
      <c r="BF86" s="22">
        <v>0</v>
      </c>
      <c r="BG86" s="22">
        <v>269694</v>
      </c>
      <c r="BH86" s="22">
        <v>508827</v>
      </c>
      <c r="BI86" s="22">
        <v>812425</v>
      </c>
      <c r="BJ86" s="22">
        <v>109313</v>
      </c>
      <c r="BK86" s="22">
        <v>392758</v>
      </c>
      <c r="BL86" s="22">
        <v>0</v>
      </c>
      <c r="BM86" s="22">
        <v>33914</v>
      </c>
      <c r="BN86" s="22">
        <v>0</v>
      </c>
      <c r="BO86" s="22">
        <v>841895</v>
      </c>
      <c r="BP86" s="22">
        <v>731770</v>
      </c>
      <c r="BQ86" s="22">
        <v>0</v>
      </c>
      <c r="BR86" s="22">
        <v>0</v>
      </c>
      <c r="BS86" s="22">
        <v>0</v>
      </c>
      <c r="BT86" s="22">
        <v>0</v>
      </c>
      <c r="BU86" s="22">
        <v>0</v>
      </c>
      <c r="BV86" s="22">
        <v>1305330</v>
      </c>
      <c r="BW86" s="22">
        <v>114530</v>
      </c>
      <c r="BX86" s="22">
        <v>0</v>
      </c>
      <c r="BY86" s="22">
        <v>0</v>
      </c>
      <c r="BZ86" s="22">
        <v>0</v>
      </c>
      <c r="CA86" s="22">
        <v>0</v>
      </c>
      <c r="CB86" s="22">
        <v>0</v>
      </c>
      <c r="CC86" s="22">
        <v>23633970</v>
      </c>
      <c r="CD86" s="22">
        <v>7671907</v>
      </c>
    </row>
    <row r="87" spans="1:82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0</v>
      </c>
      <c r="F87" s="22">
        <v>2687</v>
      </c>
      <c r="G87" s="22">
        <v>32318388</v>
      </c>
      <c r="H87" s="22">
        <v>0</v>
      </c>
      <c r="I87" s="22">
        <v>83452</v>
      </c>
      <c r="J87" s="22">
        <v>907006</v>
      </c>
      <c r="K87" s="22">
        <v>0</v>
      </c>
      <c r="L87" s="22">
        <v>13777</v>
      </c>
      <c r="M87" s="22">
        <v>194164</v>
      </c>
      <c r="N87" s="22">
        <v>0</v>
      </c>
      <c r="O87" s="22">
        <v>0</v>
      </c>
      <c r="P87" s="22">
        <v>5251330</v>
      </c>
      <c r="Q87" s="22">
        <v>0</v>
      </c>
      <c r="R87" s="22">
        <v>0</v>
      </c>
      <c r="S87" s="22">
        <v>30539</v>
      </c>
      <c r="T87" s="22">
        <v>0</v>
      </c>
      <c r="U87" s="22">
        <v>615341</v>
      </c>
      <c r="V87" s="22">
        <v>1131215</v>
      </c>
      <c r="W87" s="22">
        <v>52317</v>
      </c>
      <c r="X87" s="22">
        <v>48059</v>
      </c>
      <c r="Y87" s="22">
        <v>0</v>
      </c>
      <c r="Z87" s="22">
        <v>0</v>
      </c>
      <c r="AA87" s="22">
        <v>120567</v>
      </c>
      <c r="AB87" s="22">
        <v>0</v>
      </c>
      <c r="AC87" s="22">
        <v>916715</v>
      </c>
      <c r="AD87" s="22">
        <v>93423</v>
      </c>
      <c r="AE87" s="22">
        <v>61588</v>
      </c>
      <c r="AF87" s="22">
        <v>0</v>
      </c>
      <c r="AG87" s="22">
        <v>0</v>
      </c>
      <c r="AH87" s="22">
        <v>0</v>
      </c>
      <c r="AI87" s="22">
        <v>0</v>
      </c>
      <c r="AJ87" s="22">
        <v>100818</v>
      </c>
      <c r="AK87" s="22">
        <v>2228</v>
      </c>
      <c r="AL87" s="22">
        <v>0</v>
      </c>
      <c r="AM87" s="22">
        <v>0</v>
      </c>
      <c r="AN87" s="22">
        <v>0</v>
      </c>
      <c r="AO87" s="22">
        <v>0</v>
      </c>
      <c r="AP87" s="22">
        <v>0</v>
      </c>
      <c r="AQ87" s="22">
        <v>41943614</v>
      </c>
      <c r="AR87" s="22">
        <v>371586</v>
      </c>
      <c r="AS87" s="22">
        <v>3977894</v>
      </c>
      <c r="AT87" s="22">
        <v>0</v>
      </c>
      <c r="AU87" s="22">
        <v>493424</v>
      </c>
      <c r="AV87" s="22">
        <v>1623332</v>
      </c>
      <c r="AW87" s="22">
        <v>157700</v>
      </c>
      <c r="AX87" s="22">
        <v>22259</v>
      </c>
      <c r="AY87" s="22">
        <v>68002</v>
      </c>
      <c r="AZ87" s="22">
        <v>0</v>
      </c>
      <c r="BA87" s="22">
        <v>0</v>
      </c>
      <c r="BB87" s="22">
        <v>22064563</v>
      </c>
      <c r="BC87" s="22">
        <v>0</v>
      </c>
      <c r="BD87" s="22">
        <v>0</v>
      </c>
      <c r="BE87" s="22">
        <v>64695</v>
      </c>
      <c r="BF87" s="22">
        <v>0</v>
      </c>
      <c r="BG87" s="22">
        <v>1925954</v>
      </c>
      <c r="BH87" s="22">
        <v>610333</v>
      </c>
      <c r="BI87" s="22">
        <v>946243</v>
      </c>
      <c r="BJ87" s="22">
        <v>13</v>
      </c>
      <c r="BK87" s="22">
        <v>0</v>
      </c>
      <c r="BL87" s="22">
        <v>0</v>
      </c>
      <c r="BM87" s="22">
        <v>64523</v>
      </c>
      <c r="BN87" s="22">
        <v>0</v>
      </c>
      <c r="BO87" s="22">
        <v>2042051</v>
      </c>
      <c r="BP87" s="22">
        <v>0</v>
      </c>
      <c r="BQ87" s="22">
        <v>0</v>
      </c>
      <c r="BR87" s="22">
        <v>0</v>
      </c>
      <c r="BS87" s="22">
        <v>0</v>
      </c>
      <c r="BT87" s="22">
        <v>0</v>
      </c>
      <c r="BU87" s="22">
        <v>329564</v>
      </c>
      <c r="BV87" s="22">
        <v>159374</v>
      </c>
      <c r="BW87" s="22">
        <v>132048</v>
      </c>
      <c r="BX87" s="22">
        <v>0</v>
      </c>
      <c r="BY87" s="22">
        <v>0</v>
      </c>
      <c r="BZ87" s="22">
        <v>0</v>
      </c>
      <c r="CA87" s="22">
        <v>0</v>
      </c>
      <c r="CB87" s="22">
        <v>0</v>
      </c>
      <c r="CC87" s="22">
        <v>35053558</v>
      </c>
      <c r="CD87" s="22">
        <v>6890056</v>
      </c>
    </row>
    <row r="88" spans="1:82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8382777</v>
      </c>
      <c r="F88" s="22">
        <v>0</v>
      </c>
      <c r="G88" s="22">
        <v>984439</v>
      </c>
      <c r="H88" s="22">
        <v>74614</v>
      </c>
      <c r="I88" s="22">
        <v>0</v>
      </c>
      <c r="J88" s="22">
        <v>337515</v>
      </c>
      <c r="K88" s="22">
        <v>63551</v>
      </c>
      <c r="L88" s="22">
        <v>0</v>
      </c>
      <c r="M88" s="22">
        <v>157871</v>
      </c>
      <c r="N88" s="22">
        <v>0</v>
      </c>
      <c r="O88" s="22">
        <v>0</v>
      </c>
      <c r="P88" s="22">
        <v>2145916</v>
      </c>
      <c r="Q88" s="22">
        <v>0</v>
      </c>
      <c r="R88" s="22">
        <v>0</v>
      </c>
      <c r="S88" s="22">
        <v>0</v>
      </c>
      <c r="T88" s="22">
        <v>0</v>
      </c>
      <c r="U88" s="22">
        <v>22350</v>
      </c>
      <c r="V88" s="22">
        <v>0</v>
      </c>
      <c r="W88" s="22">
        <v>9408</v>
      </c>
      <c r="X88" s="22">
        <v>0</v>
      </c>
      <c r="Y88" s="22">
        <v>0</v>
      </c>
      <c r="Z88" s="22">
        <v>0</v>
      </c>
      <c r="AA88" s="22">
        <v>0</v>
      </c>
      <c r="AB88" s="22">
        <v>66000</v>
      </c>
      <c r="AC88" s="22">
        <v>145775</v>
      </c>
      <c r="AD88" s="22">
        <v>277522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175475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  <c r="AQ88" s="22">
        <v>12843213</v>
      </c>
      <c r="AR88" s="22">
        <v>394510</v>
      </c>
      <c r="AS88" s="22">
        <v>2180895</v>
      </c>
      <c r="AT88" s="22">
        <v>0</v>
      </c>
      <c r="AU88" s="22">
        <v>0</v>
      </c>
      <c r="AV88" s="22">
        <v>664941</v>
      </c>
      <c r="AW88" s="22">
        <v>96300</v>
      </c>
      <c r="AX88" s="22">
        <v>0</v>
      </c>
      <c r="AY88" s="22">
        <v>392046</v>
      </c>
      <c r="AZ88" s="22">
        <v>0</v>
      </c>
      <c r="BA88" s="22">
        <v>0</v>
      </c>
      <c r="BB88" s="22">
        <v>11392335</v>
      </c>
      <c r="BC88" s="22">
        <v>0</v>
      </c>
      <c r="BD88" s="22">
        <v>0</v>
      </c>
      <c r="BE88" s="22">
        <v>0</v>
      </c>
      <c r="BF88" s="22">
        <v>0</v>
      </c>
      <c r="BG88" s="22">
        <v>61786</v>
      </c>
      <c r="BH88" s="22">
        <v>0</v>
      </c>
      <c r="BI88" s="22">
        <v>222562</v>
      </c>
      <c r="BJ88" s="22">
        <v>0</v>
      </c>
      <c r="BK88" s="22">
        <v>174551</v>
      </c>
      <c r="BL88" s="22">
        <v>0</v>
      </c>
      <c r="BM88" s="22">
        <v>15000</v>
      </c>
      <c r="BN88" s="22">
        <v>5000</v>
      </c>
      <c r="BO88" s="22">
        <v>393104</v>
      </c>
      <c r="BP88" s="22">
        <v>592502</v>
      </c>
      <c r="BQ88" s="22">
        <v>0</v>
      </c>
      <c r="BR88" s="22">
        <v>0</v>
      </c>
      <c r="BS88" s="22">
        <v>0</v>
      </c>
      <c r="BT88" s="22">
        <v>0</v>
      </c>
      <c r="BU88" s="22">
        <v>180500</v>
      </c>
      <c r="BV88" s="22">
        <v>308489</v>
      </c>
      <c r="BW88" s="22">
        <v>89721</v>
      </c>
      <c r="BX88" s="22">
        <v>0</v>
      </c>
      <c r="BY88" s="22">
        <v>0</v>
      </c>
      <c r="BZ88" s="22">
        <v>0</v>
      </c>
      <c r="CA88" s="22">
        <v>0</v>
      </c>
      <c r="CB88" s="22">
        <v>0</v>
      </c>
      <c r="CC88" s="22">
        <v>17164242</v>
      </c>
      <c r="CD88" s="22">
        <v>-4321029</v>
      </c>
    </row>
    <row r="89" spans="1:82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20704006</v>
      </c>
      <c r="F89" s="22">
        <v>2220</v>
      </c>
      <c r="G89" s="22">
        <v>66423</v>
      </c>
      <c r="H89" s="22">
        <v>0</v>
      </c>
      <c r="I89" s="22">
        <v>0</v>
      </c>
      <c r="J89" s="22">
        <v>31656</v>
      </c>
      <c r="K89" s="22">
        <v>2296</v>
      </c>
      <c r="L89" s="22">
        <v>0</v>
      </c>
      <c r="M89" s="22">
        <v>15176</v>
      </c>
      <c r="N89" s="22">
        <v>700</v>
      </c>
      <c r="O89" s="22">
        <v>0</v>
      </c>
      <c r="P89" s="22">
        <v>650102</v>
      </c>
      <c r="Q89" s="22">
        <v>140912</v>
      </c>
      <c r="R89" s="22">
        <v>0</v>
      </c>
      <c r="S89" s="22">
        <v>0</v>
      </c>
      <c r="T89" s="22">
        <v>0</v>
      </c>
      <c r="U89" s="22">
        <v>301839</v>
      </c>
      <c r="V89" s="22">
        <v>65000</v>
      </c>
      <c r="W89" s="22">
        <v>34187</v>
      </c>
      <c r="X89" s="22">
        <v>0</v>
      </c>
      <c r="Y89" s="22">
        <v>104055</v>
      </c>
      <c r="Z89" s="22">
        <v>0</v>
      </c>
      <c r="AA89" s="22">
        <v>2250</v>
      </c>
      <c r="AB89" s="22">
        <v>0</v>
      </c>
      <c r="AC89" s="22">
        <v>20100</v>
      </c>
      <c r="AD89" s="22">
        <v>193049</v>
      </c>
      <c r="AE89" s="22">
        <v>86016</v>
      </c>
      <c r="AF89" s="22">
        <v>0</v>
      </c>
      <c r="AG89" s="22">
        <v>0</v>
      </c>
      <c r="AH89" s="22">
        <v>0</v>
      </c>
      <c r="AI89" s="22">
        <v>0</v>
      </c>
      <c r="AJ89" s="22">
        <v>630744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  <c r="AQ89" s="22">
        <v>23050731</v>
      </c>
      <c r="AR89" s="22">
        <v>613104</v>
      </c>
      <c r="AS89" s="22">
        <v>3572174</v>
      </c>
      <c r="AT89" s="22">
        <v>0</v>
      </c>
      <c r="AU89" s="22">
        <v>0</v>
      </c>
      <c r="AV89" s="22">
        <v>886531</v>
      </c>
      <c r="AW89" s="22">
        <v>16085</v>
      </c>
      <c r="AX89" s="22">
        <v>0</v>
      </c>
      <c r="AY89" s="22">
        <v>634783</v>
      </c>
      <c r="AZ89" s="22">
        <v>93626</v>
      </c>
      <c r="BA89" s="22">
        <v>0</v>
      </c>
      <c r="BB89" s="22">
        <v>10635494</v>
      </c>
      <c r="BC89" s="22">
        <v>649853</v>
      </c>
      <c r="BD89" s="22">
        <v>0</v>
      </c>
      <c r="BE89" s="22">
        <v>0</v>
      </c>
      <c r="BF89" s="22">
        <v>0</v>
      </c>
      <c r="BG89" s="22">
        <v>654246</v>
      </c>
      <c r="BH89" s="22">
        <v>120821</v>
      </c>
      <c r="BI89" s="22">
        <v>627839</v>
      </c>
      <c r="BJ89" s="22">
        <v>0</v>
      </c>
      <c r="BK89" s="22">
        <v>322363</v>
      </c>
      <c r="BL89" s="22">
        <v>0</v>
      </c>
      <c r="BM89" s="22">
        <v>15217</v>
      </c>
      <c r="BN89" s="22">
        <v>22109</v>
      </c>
      <c r="BO89" s="22">
        <v>504689</v>
      </c>
      <c r="BP89" s="22">
        <v>1155112</v>
      </c>
      <c r="BQ89" s="22">
        <v>0</v>
      </c>
      <c r="BR89" s="22">
        <v>0</v>
      </c>
      <c r="BS89" s="22">
        <v>0</v>
      </c>
      <c r="BT89" s="22">
        <v>0</v>
      </c>
      <c r="BU89" s="22">
        <v>363926</v>
      </c>
      <c r="BV89" s="22">
        <v>1527484</v>
      </c>
      <c r="BW89" s="22">
        <v>286819</v>
      </c>
      <c r="BX89" s="22">
        <v>0</v>
      </c>
      <c r="BY89" s="22">
        <v>0</v>
      </c>
      <c r="BZ89" s="22">
        <v>0</v>
      </c>
      <c r="CA89" s="22">
        <v>0</v>
      </c>
      <c r="CB89" s="22">
        <v>0</v>
      </c>
      <c r="CC89" s="22">
        <v>22702275</v>
      </c>
      <c r="CD89" s="22">
        <v>348456</v>
      </c>
    </row>
    <row r="90" spans="1:82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69817085</v>
      </c>
      <c r="F90" s="22">
        <v>0</v>
      </c>
      <c r="G90" s="22">
        <v>343703</v>
      </c>
      <c r="H90" s="22">
        <v>0</v>
      </c>
      <c r="I90" s="22">
        <v>214404</v>
      </c>
      <c r="J90" s="22">
        <v>817957</v>
      </c>
      <c r="K90" s="22">
        <v>0</v>
      </c>
      <c r="L90" s="22">
        <v>0</v>
      </c>
      <c r="M90" s="22">
        <v>5812</v>
      </c>
      <c r="N90" s="22">
        <v>537528</v>
      </c>
      <c r="O90" s="22">
        <v>0</v>
      </c>
      <c r="P90" s="22">
        <v>7443851</v>
      </c>
      <c r="Q90" s="22">
        <v>85589</v>
      </c>
      <c r="R90" s="22">
        <v>0</v>
      </c>
      <c r="S90" s="22">
        <v>0</v>
      </c>
      <c r="T90" s="22">
        <v>187568</v>
      </c>
      <c r="U90" s="22">
        <v>922005</v>
      </c>
      <c r="V90" s="22">
        <v>1422441</v>
      </c>
      <c r="W90" s="22">
        <v>88118</v>
      </c>
      <c r="X90" s="22">
        <v>0</v>
      </c>
      <c r="Y90" s="22">
        <v>631907</v>
      </c>
      <c r="Z90" s="22">
        <v>0</v>
      </c>
      <c r="AA90" s="22">
        <v>6070</v>
      </c>
      <c r="AB90" s="22">
        <v>0</v>
      </c>
      <c r="AC90" s="22">
        <v>67631</v>
      </c>
      <c r="AD90" s="22">
        <v>241738</v>
      </c>
      <c r="AE90" s="22">
        <v>32649</v>
      </c>
      <c r="AF90" s="22">
        <v>0</v>
      </c>
      <c r="AG90" s="22">
        <v>0</v>
      </c>
      <c r="AH90" s="22">
        <v>0</v>
      </c>
      <c r="AI90" s="22">
        <v>0</v>
      </c>
      <c r="AJ90" s="22">
        <v>172135</v>
      </c>
      <c r="AK90" s="22">
        <v>6840</v>
      </c>
      <c r="AL90" s="22">
        <v>0</v>
      </c>
      <c r="AM90" s="22">
        <v>0</v>
      </c>
      <c r="AN90" s="22">
        <v>0</v>
      </c>
      <c r="AO90" s="22">
        <v>0</v>
      </c>
      <c r="AP90" s="22">
        <v>0</v>
      </c>
      <c r="AQ90" s="22">
        <v>83045031</v>
      </c>
      <c r="AR90" s="22">
        <v>716682</v>
      </c>
      <c r="AS90" s="22">
        <v>11537585</v>
      </c>
      <c r="AT90" s="22">
        <v>0</v>
      </c>
      <c r="AU90" s="22">
        <v>460937</v>
      </c>
      <c r="AV90" s="22">
        <v>3308245</v>
      </c>
      <c r="AW90" s="22">
        <v>62314</v>
      </c>
      <c r="AX90" s="22">
        <v>0</v>
      </c>
      <c r="AY90" s="22">
        <v>649942</v>
      </c>
      <c r="AZ90" s="22">
        <v>593431</v>
      </c>
      <c r="BA90" s="22">
        <v>0</v>
      </c>
      <c r="BB90" s="22">
        <v>23472243</v>
      </c>
      <c r="BC90" s="22">
        <v>355628</v>
      </c>
      <c r="BD90" s="22">
        <v>0</v>
      </c>
      <c r="BE90" s="22">
        <v>0</v>
      </c>
      <c r="BF90" s="22">
        <v>187568</v>
      </c>
      <c r="BG90" s="22">
        <v>1197623</v>
      </c>
      <c r="BH90" s="22">
        <v>884020</v>
      </c>
      <c r="BI90" s="22">
        <v>1491490</v>
      </c>
      <c r="BJ90" s="22">
        <v>0</v>
      </c>
      <c r="BK90" s="22">
        <v>889913</v>
      </c>
      <c r="BL90" s="22">
        <v>0</v>
      </c>
      <c r="BM90" s="22">
        <v>21575</v>
      </c>
      <c r="BN90" s="22">
        <v>73678</v>
      </c>
      <c r="BO90" s="22">
        <v>748265</v>
      </c>
      <c r="BP90" s="22">
        <v>1025467</v>
      </c>
      <c r="BQ90" s="22">
        <v>378178</v>
      </c>
      <c r="BR90" s="22">
        <v>0</v>
      </c>
      <c r="BS90" s="22">
        <v>0</v>
      </c>
      <c r="BT90" s="22">
        <v>0</v>
      </c>
      <c r="BU90" s="22">
        <v>0</v>
      </c>
      <c r="BV90" s="22">
        <v>3012870</v>
      </c>
      <c r="BW90" s="22">
        <v>801579</v>
      </c>
      <c r="BX90" s="22">
        <v>0</v>
      </c>
      <c r="BY90" s="22">
        <v>0</v>
      </c>
      <c r="BZ90" s="22">
        <v>0</v>
      </c>
      <c r="CA90" s="22">
        <v>0</v>
      </c>
      <c r="CB90" s="22">
        <v>0</v>
      </c>
      <c r="CC90" s="22">
        <v>51869233</v>
      </c>
      <c r="CD90" s="22">
        <v>31175798</v>
      </c>
    </row>
    <row r="91" spans="1:82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3451626</v>
      </c>
      <c r="G91" s="22">
        <v>135304</v>
      </c>
      <c r="H91" s="22">
        <v>1085674</v>
      </c>
      <c r="I91" s="22">
        <v>74661</v>
      </c>
      <c r="J91" s="22">
        <v>0</v>
      </c>
      <c r="K91" s="22">
        <v>0</v>
      </c>
      <c r="L91" s="22">
        <v>0</v>
      </c>
      <c r="M91" s="22">
        <v>0</v>
      </c>
      <c r="N91" s="22">
        <v>42890</v>
      </c>
      <c r="O91" s="22">
        <v>0</v>
      </c>
      <c r="P91" s="22">
        <v>957200</v>
      </c>
      <c r="Q91" s="22">
        <v>0</v>
      </c>
      <c r="R91" s="22">
        <v>0</v>
      </c>
      <c r="S91" s="22">
        <v>0</v>
      </c>
      <c r="T91" s="22">
        <v>89889</v>
      </c>
      <c r="U91" s="22">
        <v>1237374</v>
      </c>
      <c r="V91" s="22">
        <v>400268</v>
      </c>
      <c r="W91" s="22">
        <v>487600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137989</v>
      </c>
      <c r="AI91" s="22">
        <v>0</v>
      </c>
      <c r="AJ91" s="22">
        <v>15371</v>
      </c>
      <c r="AK91" s="22">
        <v>0</v>
      </c>
      <c r="AL91" s="22">
        <v>0</v>
      </c>
      <c r="AM91" s="22">
        <v>24505</v>
      </c>
      <c r="AN91" s="22">
        <v>0</v>
      </c>
      <c r="AO91" s="22">
        <v>0</v>
      </c>
      <c r="AP91" s="22">
        <v>20842</v>
      </c>
      <c r="AQ91" s="22">
        <v>8161193</v>
      </c>
      <c r="AR91" s="22">
        <v>165290</v>
      </c>
      <c r="AS91" s="22">
        <v>1036881</v>
      </c>
      <c r="AT91" s="22">
        <v>0</v>
      </c>
      <c r="AU91" s="22">
        <v>0</v>
      </c>
      <c r="AV91" s="22">
        <v>160638</v>
      </c>
      <c r="AW91" s="22">
        <v>0</v>
      </c>
      <c r="AX91" s="22">
        <v>0</v>
      </c>
      <c r="AY91" s="22">
        <v>114316</v>
      </c>
      <c r="AZ91" s="22">
        <v>0</v>
      </c>
      <c r="BA91" s="22">
        <v>798805</v>
      </c>
      <c r="BB91" s="22">
        <v>483068</v>
      </c>
      <c r="BC91" s="22">
        <v>0</v>
      </c>
      <c r="BD91" s="22">
        <v>0</v>
      </c>
      <c r="BE91" s="22">
        <v>0</v>
      </c>
      <c r="BF91" s="22">
        <v>0</v>
      </c>
      <c r="BG91" s="22">
        <v>1181519</v>
      </c>
      <c r="BH91" s="22">
        <v>240357</v>
      </c>
      <c r="BI91" s="22">
        <v>415282</v>
      </c>
      <c r="BJ91" s="22">
        <v>0</v>
      </c>
      <c r="BK91" s="22">
        <v>51035</v>
      </c>
      <c r="BL91" s="22">
        <v>0</v>
      </c>
      <c r="BM91" s="22">
        <v>0</v>
      </c>
      <c r="BN91" s="22">
        <v>0</v>
      </c>
      <c r="BO91" s="22">
        <v>0</v>
      </c>
      <c r="BP91" s="22">
        <v>0</v>
      </c>
      <c r="BQ91" s="22">
        <v>0</v>
      </c>
      <c r="BR91" s="22">
        <v>0</v>
      </c>
      <c r="BS91" s="22">
        <v>0</v>
      </c>
      <c r="BT91" s="22">
        <v>104184</v>
      </c>
      <c r="BU91" s="22">
        <v>0</v>
      </c>
      <c r="BV91" s="22">
        <v>670279</v>
      </c>
      <c r="BW91" s="22">
        <v>0</v>
      </c>
      <c r="BX91" s="22">
        <v>0</v>
      </c>
      <c r="BY91" s="22">
        <v>113724</v>
      </c>
      <c r="BZ91" s="22">
        <v>0</v>
      </c>
      <c r="CA91" s="22">
        <v>0</v>
      </c>
      <c r="CB91" s="22">
        <v>978523</v>
      </c>
      <c r="CC91" s="22">
        <v>6513901</v>
      </c>
      <c r="CD91" s="22">
        <v>1647292</v>
      </c>
    </row>
    <row r="92" spans="1:82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0</v>
      </c>
      <c r="F92" s="22">
        <v>6514</v>
      </c>
      <c r="G92" s="22">
        <v>18146524</v>
      </c>
      <c r="H92" s="22">
        <v>0</v>
      </c>
      <c r="I92" s="22">
        <v>1242761</v>
      </c>
      <c r="J92" s="22">
        <v>470401</v>
      </c>
      <c r="K92" s="22">
        <v>0</v>
      </c>
      <c r="L92" s="22">
        <v>0</v>
      </c>
      <c r="M92" s="22">
        <v>428759</v>
      </c>
      <c r="N92" s="22">
        <v>0</v>
      </c>
      <c r="O92" s="22">
        <v>308952</v>
      </c>
      <c r="P92" s="22">
        <v>617255</v>
      </c>
      <c r="Q92" s="22">
        <v>0</v>
      </c>
      <c r="R92" s="22">
        <v>134536</v>
      </c>
      <c r="S92" s="22">
        <v>0</v>
      </c>
      <c r="T92" s="22">
        <v>0</v>
      </c>
      <c r="U92" s="22">
        <v>2353199</v>
      </c>
      <c r="V92" s="22">
        <v>4057864</v>
      </c>
      <c r="W92" s="22">
        <v>3056437</v>
      </c>
      <c r="X92" s="22">
        <v>100</v>
      </c>
      <c r="Y92" s="22">
        <v>1069953</v>
      </c>
      <c r="Z92" s="22">
        <v>0</v>
      </c>
      <c r="AA92" s="22">
        <v>7969</v>
      </c>
      <c r="AB92" s="22">
        <v>0</v>
      </c>
      <c r="AC92" s="22">
        <v>235654</v>
      </c>
      <c r="AD92" s="22">
        <v>4709153</v>
      </c>
      <c r="AE92" s="22">
        <v>0</v>
      </c>
      <c r="AF92" s="22">
        <v>164495</v>
      </c>
      <c r="AG92" s="22">
        <v>477296</v>
      </c>
      <c r="AH92" s="22">
        <v>0</v>
      </c>
      <c r="AI92" s="22">
        <v>0</v>
      </c>
      <c r="AJ92" s="22">
        <v>3067312</v>
      </c>
      <c r="AK92" s="22">
        <v>137118</v>
      </c>
      <c r="AL92" s="22">
        <v>0</v>
      </c>
      <c r="AM92" s="22">
        <v>32969</v>
      </c>
      <c r="AN92" s="22">
        <v>0</v>
      </c>
      <c r="AO92" s="22">
        <v>0</v>
      </c>
      <c r="AP92" s="22">
        <v>0</v>
      </c>
      <c r="AQ92" s="22">
        <v>40725221</v>
      </c>
      <c r="AR92" s="22">
        <v>391968</v>
      </c>
      <c r="AS92" s="22">
        <v>3479645</v>
      </c>
      <c r="AT92" s="22">
        <v>0</v>
      </c>
      <c r="AU92" s="22">
        <v>2201764</v>
      </c>
      <c r="AV92" s="22">
        <v>1110997</v>
      </c>
      <c r="AW92" s="22">
        <v>0</v>
      </c>
      <c r="AX92" s="22">
        <v>0</v>
      </c>
      <c r="AY92" s="22">
        <v>530528</v>
      </c>
      <c r="AZ92" s="22">
        <v>0</v>
      </c>
      <c r="BA92" s="22">
        <v>3677400</v>
      </c>
      <c r="BB92" s="22">
        <v>1975382</v>
      </c>
      <c r="BC92" s="22">
        <v>0</v>
      </c>
      <c r="BD92" s="22">
        <v>1016263</v>
      </c>
      <c r="BE92" s="22">
        <v>106776</v>
      </c>
      <c r="BF92" s="22">
        <v>0</v>
      </c>
      <c r="BG92" s="22">
        <v>1436086</v>
      </c>
      <c r="BH92" s="22">
        <v>3950878</v>
      </c>
      <c r="BI92" s="22">
        <v>2902608</v>
      </c>
      <c r="BJ92" s="22">
        <v>223322</v>
      </c>
      <c r="BK92" s="22">
        <v>1648389</v>
      </c>
      <c r="BL92" s="22">
        <v>0</v>
      </c>
      <c r="BM92" s="22">
        <v>103117</v>
      </c>
      <c r="BN92" s="22">
        <v>0</v>
      </c>
      <c r="BO92" s="22">
        <v>623568</v>
      </c>
      <c r="BP92" s="22">
        <v>4722722</v>
      </c>
      <c r="BQ92" s="22">
        <v>0</v>
      </c>
      <c r="BR92" s="22">
        <v>207050</v>
      </c>
      <c r="BS92" s="22">
        <v>240609</v>
      </c>
      <c r="BT92" s="22">
        <v>59678</v>
      </c>
      <c r="BU92" s="22">
        <v>0</v>
      </c>
      <c r="BV92" s="22">
        <v>2660322</v>
      </c>
      <c r="BW92" s="22">
        <v>595639</v>
      </c>
      <c r="BX92" s="22">
        <v>0</v>
      </c>
      <c r="BY92" s="22">
        <v>1012376</v>
      </c>
      <c r="BZ92" s="22">
        <v>0</v>
      </c>
      <c r="CA92" s="22">
        <v>0</v>
      </c>
      <c r="CB92" s="22">
        <v>0</v>
      </c>
      <c r="CC92" s="22">
        <v>34877087</v>
      </c>
      <c r="CD92" s="22">
        <v>5848134</v>
      </c>
    </row>
    <row r="93" spans="1:82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4720325</v>
      </c>
      <c r="F93" s="22">
        <v>819</v>
      </c>
      <c r="G93" s="22">
        <v>308348</v>
      </c>
      <c r="H93" s="22">
        <v>0</v>
      </c>
      <c r="I93" s="22">
        <v>137193</v>
      </c>
      <c r="J93" s="22">
        <v>756933</v>
      </c>
      <c r="K93" s="22">
        <v>0</v>
      </c>
      <c r="L93" s="22">
        <v>0</v>
      </c>
      <c r="M93" s="22">
        <v>49772</v>
      </c>
      <c r="N93" s="22">
        <v>0</v>
      </c>
      <c r="O93" s="22">
        <v>411082</v>
      </c>
      <c r="P93" s="22">
        <v>860254</v>
      </c>
      <c r="Q93" s="22">
        <v>0</v>
      </c>
      <c r="R93" s="22">
        <v>0</v>
      </c>
      <c r="S93" s="22">
        <v>0</v>
      </c>
      <c r="T93" s="22">
        <v>0</v>
      </c>
      <c r="U93" s="22">
        <v>2296993</v>
      </c>
      <c r="V93" s="22">
        <v>628228</v>
      </c>
      <c r="W93" s="22">
        <v>608734</v>
      </c>
      <c r="X93" s="22">
        <v>0</v>
      </c>
      <c r="Y93" s="22">
        <v>338924</v>
      </c>
      <c r="Z93" s="22">
        <v>0</v>
      </c>
      <c r="AA93" s="22">
        <v>5350</v>
      </c>
      <c r="AB93" s="22">
        <v>0</v>
      </c>
      <c r="AC93" s="22">
        <v>13980</v>
      </c>
      <c r="AD93" s="22">
        <v>0</v>
      </c>
      <c r="AE93" s="22">
        <v>67785</v>
      </c>
      <c r="AF93" s="22">
        <v>0</v>
      </c>
      <c r="AG93" s="22">
        <v>0</v>
      </c>
      <c r="AH93" s="22">
        <v>0</v>
      </c>
      <c r="AI93" s="22">
        <v>0</v>
      </c>
      <c r="AJ93" s="22">
        <v>1100645</v>
      </c>
      <c r="AK93" s="22">
        <v>5455</v>
      </c>
      <c r="AL93" s="22">
        <v>0</v>
      </c>
      <c r="AM93" s="22">
        <v>0</v>
      </c>
      <c r="AN93" s="22">
        <v>0</v>
      </c>
      <c r="AO93" s="22">
        <v>0</v>
      </c>
      <c r="AP93" s="22">
        <v>58470</v>
      </c>
      <c r="AQ93" s="22">
        <v>12369290</v>
      </c>
      <c r="AR93" s="22">
        <v>166007</v>
      </c>
      <c r="AS93" s="22">
        <v>1206741</v>
      </c>
      <c r="AT93" s="22">
        <v>0</v>
      </c>
      <c r="AU93" s="22">
        <v>183554</v>
      </c>
      <c r="AV93" s="22">
        <v>1102514</v>
      </c>
      <c r="AW93" s="22">
        <v>0</v>
      </c>
      <c r="AX93" s="22">
        <v>0</v>
      </c>
      <c r="AY93" s="22">
        <v>118821</v>
      </c>
      <c r="AZ93" s="22">
        <v>0</v>
      </c>
      <c r="BA93" s="22">
        <v>540405</v>
      </c>
      <c r="BB93" s="22">
        <v>1887514</v>
      </c>
      <c r="BC93" s="22">
        <v>21843</v>
      </c>
      <c r="BD93" s="22">
        <v>0</v>
      </c>
      <c r="BE93" s="22">
        <v>131331</v>
      </c>
      <c r="BF93" s="22">
        <v>0</v>
      </c>
      <c r="BG93" s="22">
        <v>2355873</v>
      </c>
      <c r="BH93" s="22">
        <v>496863</v>
      </c>
      <c r="BI93" s="22">
        <v>737838</v>
      </c>
      <c r="BJ93" s="22">
        <v>0</v>
      </c>
      <c r="BK93" s="22">
        <v>395281</v>
      </c>
      <c r="BL93" s="22">
        <v>0</v>
      </c>
      <c r="BM93" s="22">
        <v>5221</v>
      </c>
      <c r="BN93" s="22">
        <v>0</v>
      </c>
      <c r="BO93" s="22">
        <v>121261</v>
      </c>
      <c r="BP93" s="22">
        <v>13882</v>
      </c>
      <c r="BQ93" s="22">
        <v>0</v>
      </c>
      <c r="BR93" s="22">
        <v>0</v>
      </c>
      <c r="BS93" s="22">
        <v>0</v>
      </c>
      <c r="BT93" s="22">
        <v>0</v>
      </c>
      <c r="BU93" s="22">
        <v>0</v>
      </c>
      <c r="BV93" s="22">
        <v>1535303</v>
      </c>
      <c r="BW93" s="22">
        <v>175235</v>
      </c>
      <c r="BX93" s="22">
        <v>0</v>
      </c>
      <c r="BY93" s="22">
        <v>0</v>
      </c>
      <c r="BZ93" s="22">
        <v>0</v>
      </c>
      <c r="CA93" s="22">
        <v>0</v>
      </c>
      <c r="CB93" s="22">
        <v>0</v>
      </c>
      <c r="CC93" s="22">
        <v>11195487</v>
      </c>
      <c r="CD93" s="22">
        <v>1173803</v>
      </c>
    </row>
    <row r="94" spans="1:82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791972</v>
      </c>
      <c r="F94" s="22">
        <v>0</v>
      </c>
      <c r="G94" s="22">
        <v>15244</v>
      </c>
      <c r="H94" s="22">
        <v>0</v>
      </c>
      <c r="I94" s="22">
        <v>0</v>
      </c>
      <c r="J94" s="22">
        <v>57033</v>
      </c>
      <c r="K94" s="22">
        <v>0</v>
      </c>
      <c r="L94" s="22">
        <v>0</v>
      </c>
      <c r="M94" s="22">
        <v>31019</v>
      </c>
      <c r="N94" s="22">
        <v>10000</v>
      </c>
      <c r="O94" s="22">
        <v>0</v>
      </c>
      <c r="P94" s="22">
        <v>763</v>
      </c>
      <c r="Q94" s="22">
        <v>2083</v>
      </c>
      <c r="R94" s="22">
        <v>3000</v>
      </c>
      <c r="S94" s="22">
        <v>0</v>
      </c>
      <c r="T94" s="22">
        <v>0</v>
      </c>
      <c r="U94" s="22">
        <v>220511</v>
      </c>
      <c r="V94" s="22">
        <v>137101</v>
      </c>
      <c r="W94" s="22">
        <v>79611</v>
      </c>
      <c r="X94" s="22">
        <v>365</v>
      </c>
      <c r="Y94" s="22">
        <v>72110</v>
      </c>
      <c r="Z94" s="22">
        <v>0</v>
      </c>
      <c r="AA94" s="22">
        <v>2999</v>
      </c>
      <c r="AB94" s="22">
        <v>0</v>
      </c>
      <c r="AC94" s="22">
        <v>1350</v>
      </c>
      <c r="AD94" s="22">
        <v>0</v>
      </c>
      <c r="AE94" s="22">
        <v>179048</v>
      </c>
      <c r="AF94" s="22">
        <v>0</v>
      </c>
      <c r="AG94" s="22">
        <v>3348</v>
      </c>
      <c r="AH94" s="22">
        <v>0</v>
      </c>
      <c r="AI94" s="22">
        <v>0</v>
      </c>
      <c r="AJ94" s="22">
        <v>108862</v>
      </c>
      <c r="AK94" s="22">
        <v>8000</v>
      </c>
      <c r="AL94" s="22">
        <v>0</v>
      </c>
      <c r="AM94" s="22">
        <v>0</v>
      </c>
      <c r="AN94" s="22">
        <v>0</v>
      </c>
      <c r="AO94" s="22">
        <v>0</v>
      </c>
      <c r="AP94" s="22">
        <v>1840</v>
      </c>
      <c r="AQ94" s="22">
        <v>1726259</v>
      </c>
      <c r="AR94" s="22">
        <v>46355</v>
      </c>
      <c r="AS94" s="22">
        <v>375371</v>
      </c>
      <c r="AT94" s="22">
        <v>0</v>
      </c>
      <c r="AU94" s="22">
        <v>0</v>
      </c>
      <c r="AV94" s="22">
        <v>87546</v>
      </c>
      <c r="AW94" s="22">
        <v>17</v>
      </c>
      <c r="AX94" s="22">
        <v>0</v>
      </c>
      <c r="AY94" s="22">
        <v>6483</v>
      </c>
      <c r="AZ94" s="22">
        <v>0</v>
      </c>
      <c r="BA94" s="22">
        <v>74699</v>
      </c>
      <c r="BB94" s="22">
        <v>413709</v>
      </c>
      <c r="BC94" s="22">
        <v>5386</v>
      </c>
      <c r="BD94" s="22">
        <v>0</v>
      </c>
      <c r="BE94" s="22">
        <v>0</v>
      </c>
      <c r="BF94" s="22">
        <v>0</v>
      </c>
      <c r="BG94" s="22">
        <v>185608</v>
      </c>
      <c r="BH94" s="22">
        <v>121105</v>
      </c>
      <c r="BI94" s="22">
        <v>66365</v>
      </c>
      <c r="BJ94" s="22">
        <v>2209</v>
      </c>
      <c r="BK94" s="22">
        <v>53191</v>
      </c>
      <c r="BL94" s="22">
        <v>0</v>
      </c>
      <c r="BM94" s="22">
        <v>870</v>
      </c>
      <c r="BN94" s="22">
        <v>25000</v>
      </c>
      <c r="BO94" s="22">
        <v>0</v>
      </c>
      <c r="BP94" s="22">
        <v>0</v>
      </c>
      <c r="BQ94" s="22">
        <v>10875</v>
      </c>
      <c r="BR94" s="22">
        <v>0</v>
      </c>
      <c r="BS94" s="22">
        <v>3901</v>
      </c>
      <c r="BT94" s="22">
        <v>6184</v>
      </c>
      <c r="BU94" s="22">
        <v>0</v>
      </c>
      <c r="BV94" s="22">
        <v>186394</v>
      </c>
      <c r="BW94" s="22">
        <v>110255</v>
      </c>
      <c r="BX94" s="22">
        <v>0</v>
      </c>
      <c r="BY94" s="22">
        <v>0</v>
      </c>
      <c r="BZ94" s="22">
        <v>0</v>
      </c>
      <c r="CA94" s="22">
        <v>0</v>
      </c>
      <c r="CB94" s="22">
        <v>0</v>
      </c>
      <c r="CC94" s="22">
        <v>1781523</v>
      </c>
      <c r="CD94" s="22">
        <v>-55264</v>
      </c>
    </row>
    <row r="95" spans="1:82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1846861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168737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693396</v>
      </c>
      <c r="U95" s="22">
        <v>0</v>
      </c>
      <c r="V95" s="22">
        <v>0</v>
      </c>
      <c r="W95" s="22">
        <v>0</v>
      </c>
      <c r="X95" s="22">
        <v>1026678</v>
      </c>
      <c r="Y95" s="22">
        <v>0</v>
      </c>
      <c r="Z95" s="22">
        <v>0</v>
      </c>
      <c r="AA95" s="22">
        <v>0</v>
      </c>
      <c r="AB95" s="22">
        <v>110910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52765</v>
      </c>
      <c r="AI95" s="22">
        <v>0</v>
      </c>
      <c r="AJ95" s="22">
        <v>0</v>
      </c>
      <c r="AK95" s="22">
        <v>0</v>
      </c>
      <c r="AL95" s="22">
        <v>0</v>
      </c>
      <c r="AM95" s="22">
        <v>180026</v>
      </c>
      <c r="AN95" s="22">
        <v>0</v>
      </c>
      <c r="AO95" s="22">
        <v>0</v>
      </c>
      <c r="AP95" s="22">
        <v>0</v>
      </c>
      <c r="AQ95" s="22">
        <v>4079373</v>
      </c>
      <c r="AR95" s="22">
        <v>0</v>
      </c>
      <c r="AS95" s="22">
        <v>0</v>
      </c>
      <c r="AT95" s="22">
        <v>603657</v>
      </c>
      <c r="AU95" s="22">
        <v>0</v>
      </c>
      <c r="AV95" s="22">
        <v>0</v>
      </c>
      <c r="AW95" s="22">
        <v>0</v>
      </c>
      <c r="AX95" s="22">
        <v>0</v>
      </c>
      <c r="AY95" s="22">
        <v>0</v>
      </c>
      <c r="AZ95" s="22">
        <v>184658</v>
      </c>
      <c r="BA95" s="22">
        <v>0</v>
      </c>
      <c r="BB95" s="22">
        <v>0</v>
      </c>
      <c r="BC95" s="22">
        <v>0</v>
      </c>
      <c r="BD95" s="22">
        <v>0</v>
      </c>
      <c r="BE95" s="22">
        <v>0</v>
      </c>
      <c r="BF95" s="22">
        <v>553052</v>
      </c>
      <c r="BG95" s="22">
        <v>0</v>
      </c>
      <c r="BH95" s="22">
        <v>0</v>
      </c>
      <c r="BI95" s="22">
        <v>0</v>
      </c>
      <c r="BJ95" s="22">
        <v>690426</v>
      </c>
      <c r="BK95" s="22">
        <v>0</v>
      </c>
      <c r="BL95" s="22">
        <v>0</v>
      </c>
      <c r="BM95" s="22">
        <v>0</v>
      </c>
      <c r="BN95" s="22">
        <v>162343</v>
      </c>
      <c r="BO95" s="22">
        <v>0</v>
      </c>
      <c r="BP95" s="22">
        <v>0</v>
      </c>
      <c r="BQ95" s="22">
        <v>0</v>
      </c>
      <c r="BR95" s="22">
        <v>0</v>
      </c>
      <c r="BS95" s="22">
        <v>0</v>
      </c>
      <c r="BT95" s="22">
        <v>25676</v>
      </c>
      <c r="BU95" s="22">
        <v>0</v>
      </c>
      <c r="BV95" s="22">
        <v>0</v>
      </c>
      <c r="BW95" s="22">
        <v>0</v>
      </c>
      <c r="BX95" s="22">
        <v>0</v>
      </c>
      <c r="BY95" s="22">
        <v>441346</v>
      </c>
      <c r="BZ95" s="22">
        <v>0</v>
      </c>
      <c r="CA95" s="22">
        <v>0</v>
      </c>
      <c r="CB95" s="22">
        <v>0</v>
      </c>
      <c r="CC95" s="22">
        <v>2661158</v>
      </c>
      <c r="CD95" s="22">
        <v>1418215</v>
      </c>
    </row>
    <row r="96" spans="1:82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15066211</v>
      </c>
      <c r="F96" s="22">
        <v>2965366</v>
      </c>
      <c r="G96" s="22">
        <v>2109259</v>
      </c>
      <c r="H96" s="22">
        <v>0</v>
      </c>
      <c r="I96" s="22">
        <v>778894</v>
      </c>
      <c r="J96" s="22">
        <v>17206</v>
      </c>
      <c r="K96" s="22">
        <v>0</v>
      </c>
      <c r="L96" s="22">
        <v>0</v>
      </c>
      <c r="M96" s="22">
        <v>1001515</v>
      </c>
      <c r="N96" s="22">
        <v>0</v>
      </c>
      <c r="O96" s="22">
        <v>0</v>
      </c>
      <c r="P96" s="22">
        <v>30734939</v>
      </c>
      <c r="Q96" s="22">
        <v>0</v>
      </c>
      <c r="R96" s="22">
        <v>0</v>
      </c>
      <c r="S96" s="22">
        <v>1867643</v>
      </c>
      <c r="T96" s="22">
        <v>0</v>
      </c>
      <c r="U96" s="22">
        <v>4943315</v>
      </c>
      <c r="V96" s="22">
        <v>3789090</v>
      </c>
      <c r="W96" s="22">
        <v>1662602</v>
      </c>
      <c r="X96" s="22">
        <v>74</v>
      </c>
      <c r="Y96" s="22">
        <v>330773</v>
      </c>
      <c r="Z96" s="22">
        <v>1348088</v>
      </c>
      <c r="AA96" s="22">
        <v>1050</v>
      </c>
      <c r="AB96" s="22">
        <v>0</v>
      </c>
      <c r="AC96" s="22">
        <v>1116108</v>
      </c>
      <c r="AD96" s="22">
        <v>587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4675800</v>
      </c>
      <c r="AK96" s="22">
        <v>783931</v>
      </c>
      <c r="AL96" s="22">
        <v>0</v>
      </c>
      <c r="AM96" s="22">
        <v>0</v>
      </c>
      <c r="AN96" s="22">
        <v>0</v>
      </c>
      <c r="AO96" s="22">
        <v>0</v>
      </c>
      <c r="AP96" s="22">
        <v>0</v>
      </c>
      <c r="AQ96" s="22">
        <v>73192451</v>
      </c>
      <c r="AR96" s="22">
        <v>3628047</v>
      </c>
      <c r="AS96" s="22">
        <v>1773364</v>
      </c>
      <c r="AT96" s="22">
        <v>0</v>
      </c>
      <c r="AU96" s="22">
        <v>2090223</v>
      </c>
      <c r="AV96" s="22">
        <v>925701</v>
      </c>
      <c r="AW96" s="22">
        <v>5333</v>
      </c>
      <c r="AX96" s="22">
        <v>0</v>
      </c>
      <c r="AY96" s="22">
        <v>1081156</v>
      </c>
      <c r="AZ96" s="22">
        <v>0</v>
      </c>
      <c r="BA96" s="22">
        <v>172216</v>
      </c>
      <c r="BB96" s="22">
        <v>7603066</v>
      </c>
      <c r="BC96" s="22">
        <v>0</v>
      </c>
      <c r="BD96" s="22">
        <v>0</v>
      </c>
      <c r="BE96" s="22">
        <v>574687</v>
      </c>
      <c r="BF96" s="22">
        <v>0</v>
      </c>
      <c r="BG96" s="22">
        <v>2792213</v>
      </c>
      <c r="BH96" s="22">
        <v>1863112</v>
      </c>
      <c r="BI96" s="22">
        <v>1491231</v>
      </c>
      <c r="BJ96" s="22">
        <v>2558889</v>
      </c>
      <c r="BK96" s="22">
        <v>895423</v>
      </c>
      <c r="BL96" s="22">
        <v>2039511</v>
      </c>
      <c r="BM96" s="22">
        <v>12848</v>
      </c>
      <c r="BN96" s="22">
        <v>0</v>
      </c>
      <c r="BO96" s="22">
        <v>1703403</v>
      </c>
      <c r="BP96" s="22">
        <v>214920</v>
      </c>
      <c r="BQ96" s="22">
        <v>0</v>
      </c>
      <c r="BR96" s="22">
        <v>0</v>
      </c>
      <c r="BS96" s="22">
        <v>0</v>
      </c>
      <c r="BT96" s="22">
        <v>0</v>
      </c>
      <c r="BU96" s="22">
        <v>0</v>
      </c>
      <c r="BV96" s="22">
        <v>6880678</v>
      </c>
      <c r="BW96" s="22">
        <v>729369</v>
      </c>
      <c r="BX96" s="22">
        <v>0</v>
      </c>
      <c r="BY96" s="22">
        <v>0</v>
      </c>
      <c r="BZ96" s="22">
        <v>0</v>
      </c>
      <c r="CA96" s="22">
        <v>0</v>
      </c>
      <c r="CB96" s="22">
        <v>0</v>
      </c>
      <c r="CC96" s="22">
        <v>39035390</v>
      </c>
      <c r="CD96" s="22">
        <v>34157061</v>
      </c>
    </row>
    <row r="97" spans="1:82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2602476</v>
      </c>
      <c r="G97" s="22">
        <v>0</v>
      </c>
      <c r="H97" s="22">
        <v>304872</v>
      </c>
      <c r="I97" s="22">
        <v>45324</v>
      </c>
      <c r="J97" s="22">
        <v>8400</v>
      </c>
      <c r="K97" s="22">
        <v>0</v>
      </c>
      <c r="L97" s="22">
        <v>0</v>
      </c>
      <c r="M97" s="22">
        <v>78836</v>
      </c>
      <c r="N97" s="22">
        <v>0</v>
      </c>
      <c r="O97" s="22">
        <v>0</v>
      </c>
      <c r="P97" s="22">
        <v>755152</v>
      </c>
      <c r="Q97" s="22">
        <v>576646</v>
      </c>
      <c r="R97" s="22">
        <v>0</v>
      </c>
      <c r="S97" s="22">
        <v>0</v>
      </c>
      <c r="T97" s="22">
        <v>0</v>
      </c>
      <c r="U97" s="22">
        <v>764799</v>
      </c>
      <c r="V97" s="22">
        <v>409396</v>
      </c>
      <c r="W97" s="22">
        <v>269357</v>
      </c>
      <c r="X97" s="22">
        <v>0</v>
      </c>
      <c r="Y97" s="22">
        <v>64817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14375</v>
      </c>
      <c r="AI97" s="22">
        <v>0</v>
      </c>
      <c r="AJ97" s="22">
        <v>853564</v>
      </c>
      <c r="AK97" s="22">
        <v>89745</v>
      </c>
      <c r="AL97" s="22">
        <v>0</v>
      </c>
      <c r="AM97" s="22">
        <v>0</v>
      </c>
      <c r="AN97" s="22">
        <v>0</v>
      </c>
      <c r="AO97" s="22">
        <v>0</v>
      </c>
      <c r="AP97" s="22">
        <v>2050</v>
      </c>
      <c r="AQ97" s="22">
        <v>6839809</v>
      </c>
      <c r="AR97" s="22">
        <v>83786</v>
      </c>
      <c r="AS97" s="22">
        <v>700356</v>
      </c>
      <c r="AT97" s="22">
        <v>4283</v>
      </c>
      <c r="AU97" s="22">
        <v>0</v>
      </c>
      <c r="AV97" s="22">
        <v>289980</v>
      </c>
      <c r="AW97" s="22">
        <v>26245</v>
      </c>
      <c r="AX97" s="22">
        <v>0</v>
      </c>
      <c r="AY97" s="22">
        <v>160393</v>
      </c>
      <c r="AZ97" s="22">
        <v>0</v>
      </c>
      <c r="BA97" s="22">
        <v>0</v>
      </c>
      <c r="BB97" s="22">
        <v>871614</v>
      </c>
      <c r="BC97" s="22">
        <v>3775</v>
      </c>
      <c r="BD97" s="22">
        <v>0</v>
      </c>
      <c r="BE97" s="22">
        <v>0</v>
      </c>
      <c r="BF97" s="22">
        <v>0</v>
      </c>
      <c r="BG97" s="22">
        <v>827813</v>
      </c>
      <c r="BH97" s="22">
        <v>259840</v>
      </c>
      <c r="BI97" s="22">
        <v>276004</v>
      </c>
      <c r="BJ97" s="22">
        <v>0</v>
      </c>
      <c r="BK97" s="22">
        <v>207903</v>
      </c>
      <c r="BL97" s="22">
        <v>0</v>
      </c>
      <c r="BM97" s="22">
        <v>0</v>
      </c>
      <c r="BN97" s="22">
        <v>0</v>
      </c>
      <c r="BO97" s="22">
        <v>0</v>
      </c>
      <c r="BP97" s="22">
        <v>0</v>
      </c>
      <c r="BQ97" s="22">
        <v>145587</v>
      </c>
      <c r="BR97" s="22">
        <v>0</v>
      </c>
      <c r="BS97" s="22">
        <v>0</v>
      </c>
      <c r="BT97" s="22">
        <v>0</v>
      </c>
      <c r="BU97" s="22">
        <v>0</v>
      </c>
      <c r="BV97" s="22">
        <v>1634245</v>
      </c>
      <c r="BW97" s="22">
        <v>220236</v>
      </c>
      <c r="BX97" s="22">
        <v>0</v>
      </c>
      <c r="BY97" s="22">
        <v>0</v>
      </c>
      <c r="BZ97" s="22">
        <v>0</v>
      </c>
      <c r="CA97" s="22">
        <v>0</v>
      </c>
      <c r="CB97" s="22">
        <v>0</v>
      </c>
      <c r="CC97" s="22">
        <v>5712060</v>
      </c>
      <c r="CD97" s="22">
        <v>1127749</v>
      </c>
    </row>
    <row r="98" spans="1:82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1302981</v>
      </c>
      <c r="F98" s="22">
        <v>0</v>
      </c>
      <c r="G98" s="22">
        <v>35168</v>
      </c>
      <c r="H98" s="22">
        <v>0</v>
      </c>
      <c r="I98" s="22">
        <v>0</v>
      </c>
      <c r="J98" s="22">
        <v>324251</v>
      </c>
      <c r="K98" s="22">
        <v>0</v>
      </c>
      <c r="L98" s="22">
        <v>0</v>
      </c>
      <c r="M98" s="22">
        <v>3800</v>
      </c>
      <c r="N98" s="22">
        <v>0</v>
      </c>
      <c r="O98" s="22">
        <v>4059</v>
      </c>
      <c r="P98" s="22">
        <v>270</v>
      </c>
      <c r="Q98" s="22">
        <v>0</v>
      </c>
      <c r="R98" s="22">
        <v>0</v>
      </c>
      <c r="S98" s="22">
        <v>0</v>
      </c>
      <c r="T98" s="22">
        <v>0</v>
      </c>
      <c r="U98" s="22">
        <v>154507</v>
      </c>
      <c r="V98" s="22">
        <v>174619</v>
      </c>
      <c r="W98" s="22">
        <v>189486</v>
      </c>
      <c r="X98" s="22">
        <v>0</v>
      </c>
      <c r="Y98" s="22">
        <v>116399</v>
      </c>
      <c r="Z98" s="22">
        <v>0</v>
      </c>
      <c r="AA98" s="22">
        <v>0</v>
      </c>
      <c r="AB98" s="22">
        <v>0</v>
      </c>
      <c r="AC98" s="22">
        <v>4204</v>
      </c>
      <c r="AD98" s="22">
        <v>0</v>
      </c>
      <c r="AE98" s="22">
        <v>0</v>
      </c>
      <c r="AF98" s="22">
        <v>119</v>
      </c>
      <c r="AG98" s="22">
        <v>0</v>
      </c>
      <c r="AH98" s="22">
        <v>0</v>
      </c>
      <c r="AI98" s="22">
        <v>0</v>
      </c>
      <c r="AJ98" s="22">
        <v>392980</v>
      </c>
      <c r="AK98" s="22">
        <v>80335</v>
      </c>
      <c r="AL98" s="22">
        <v>0</v>
      </c>
      <c r="AM98" s="22">
        <v>0</v>
      </c>
      <c r="AN98" s="22">
        <v>0</v>
      </c>
      <c r="AO98" s="22">
        <v>0</v>
      </c>
      <c r="AP98" s="22">
        <v>0</v>
      </c>
      <c r="AQ98" s="22">
        <v>2783178</v>
      </c>
      <c r="AR98" s="22">
        <v>50150</v>
      </c>
      <c r="AS98" s="22">
        <v>312384</v>
      </c>
      <c r="AT98" s="22">
        <v>0</v>
      </c>
      <c r="AU98" s="22">
        <v>0</v>
      </c>
      <c r="AV98" s="22">
        <v>214256</v>
      </c>
      <c r="AW98" s="22">
        <v>0</v>
      </c>
      <c r="AX98" s="22">
        <v>0</v>
      </c>
      <c r="AY98" s="22">
        <v>67410</v>
      </c>
      <c r="AZ98" s="22">
        <v>0</v>
      </c>
      <c r="BA98" s="22">
        <v>153075</v>
      </c>
      <c r="BB98" s="22">
        <v>373356</v>
      </c>
      <c r="BC98" s="22">
        <v>0</v>
      </c>
      <c r="BD98" s="22">
        <v>0</v>
      </c>
      <c r="BE98" s="22">
        <v>0</v>
      </c>
      <c r="BF98" s="22">
        <v>0</v>
      </c>
      <c r="BG98" s="22">
        <v>163716</v>
      </c>
      <c r="BH98" s="22">
        <v>212006</v>
      </c>
      <c r="BI98" s="22">
        <v>197945</v>
      </c>
      <c r="BJ98" s="22">
        <v>0</v>
      </c>
      <c r="BK98" s="22">
        <v>109957</v>
      </c>
      <c r="BL98" s="22">
        <v>0</v>
      </c>
      <c r="BM98" s="22">
        <v>0</v>
      </c>
      <c r="BN98" s="22">
        <v>0</v>
      </c>
      <c r="BO98" s="22">
        <v>5568</v>
      </c>
      <c r="BP98" s="22">
        <v>0</v>
      </c>
      <c r="BQ98" s="22">
        <v>0</v>
      </c>
      <c r="BR98" s="22">
        <v>0</v>
      </c>
      <c r="BS98" s="22">
        <v>0</v>
      </c>
      <c r="BT98" s="22">
        <v>0</v>
      </c>
      <c r="BU98" s="22">
        <v>0</v>
      </c>
      <c r="BV98" s="22">
        <v>404931</v>
      </c>
      <c r="BW98" s="22">
        <v>119969</v>
      </c>
      <c r="BX98" s="22">
        <v>0</v>
      </c>
      <c r="BY98" s="22">
        <v>8704</v>
      </c>
      <c r="BZ98" s="22">
        <v>0</v>
      </c>
      <c r="CA98" s="22">
        <v>0</v>
      </c>
      <c r="CB98" s="22">
        <v>0</v>
      </c>
      <c r="CC98" s="22">
        <v>2393427</v>
      </c>
      <c r="CD98" s="22">
        <v>389751</v>
      </c>
    </row>
    <row r="99" spans="1:82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10479173</v>
      </c>
      <c r="F99" s="22">
        <v>0</v>
      </c>
      <c r="G99" s="22">
        <v>690374</v>
      </c>
      <c r="H99" s="22">
        <v>0</v>
      </c>
      <c r="I99" s="22">
        <v>595913</v>
      </c>
      <c r="J99" s="22">
        <v>98114</v>
      </c>
      <c r="K99" s="22">
        <v>0</v>
      </c>
      <c r="L99" s="22">
        <v>0</v>
      </c>
      <c r="M99" s="22">
        <v>69448</v>
      </c>
      <c r="N99" s="22">
        <v>0</v>
      </c>
      <c r="O99" s="22">
        <v>0</v>
      </c>
      <c r="P99" s="22">
        <v>2457244</v>
      </c>
      <c r="Q99" s="22">
        <v>0</v>
      </c>
      <c r="R99" s="22">
        <v>146895</v>
      </c>
      <c r="S99" s="22">
        <v>218000</v>
      </c>
      <c r="T99" s="22">
        <v>0</v>
      </c>
      <c r="U99" s="22">
        <v>3399147</v>
      </c>
      <c r="V99" s="22">
        <v>1797321</v>
      </c>
      <c r="W99" s="22">
        <v>1224589</v>
      </c>
      <c r="X99" s="22">
        <v>0</v>
      </c>
      <c r="Y99" s="22">
        <v>271428</v>
      </c>
      <c r="Z99" s="22">
        <v>0</v>
      </c>
      <c r="AA99" s="22">
        <v>5335</v>
      </c>
      <c r="AB99" s="22">
        <v>0</v>
      </c>
      <c r="AC99" s="22">
        <v>2807756</v>
      </c>
      <c r="AD99" s="22">
        <v>0</v>
      </c>
      <c r="AE99" s="22">
        <v>20202</v>
      </c>
      <c r="AF99" s="22">
        <v>0</v>
      </c>
      <c r="AG99" s="22">
        <v>30142</v>
      </c>
      <c r="AH99" s="22">
        <v>0</v>
      </c>
      <c r="AI99" s="22">
        <v>0</v>
      </c>
      <c r="AJ99" s="22">
        <v>3153295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0</v>
      </c>
      <c r="AQ99" s="22">
        <v>27464376</v>
      </c>
      <c r="AR99" s="22">
        <v>239833</v>
      </c>
      <c r="AS99" s="22">
        <v>2534602</v>
      </c>
      <c r="AT99" s="22">
        <v>0</v>
      </c>
      <c r="AU99" s="22">
        <v>1091159</v>
      </c>
      <c r="AV99" s="22">
        <v>502498</v>
      </c>
      <c r="AW99" s="22">
        <v>11125</v>
      </c>
      <c r="AX99" s="22">
        <v>0</v>
      </c>
      <c r="AY99" s="22">
        <v>293885</v>
      </c>
      <c r="AZ99" s="22">
        <v>0</v>
      </c>
      <c r="BA99" s="22">
        <v>0</v>
      </c>
      <c r="BB99" s="22">
        <v>3112523</v>
      </c>
      <c r="BC99" s="22">
        <v>0</v>
      </c>
      <c r="BD99" s="22">
        <v>438343</v>
      </c>
      <c r="BE99" s="22">
        <v>243905</v>
      </c>
      <c r="BF99" s="22">
        <v>0</v>
      </c>
      <c r="BG99" s="22">
        <v>2562585</v>
      </c>
      <c r="BH99" s="22">
        <v>1173988</v>
      </c>
      <c r="BI99" s="22">
        <v>1053160</v>
      </c>
      <c r="BJ99" s="22">
        <v>0</v>
      </c>
      <c r="BK99" s="22">
        <v>392596</v>
      </c>
      <c r="BL99" s="22">
        <v>0</v>
      </c>
      <c r="BM99" s="22">
        <v>26439</v>
      </c>
      <c r="BN99" s="22">
        <v>0</v>
      </c>
      <c r="BO99" s="22">
        <v>927314</v>
      </c>
      <c r="BP99" s="22">
        <v>0</v>
      </c>
      <c r="BQ99" s="22">
        <v>0</v>
      </c>
      <c r="BR99" s="22">
        <v>0</v>
      </c>
      <c r="BS99" s="22">
        <v>0</v>
      </c>
      <c r="BT99" s="22">
        <v>0</v>
      </c>
      <c r="BU99" s="22">
        <v>0</v>
      </c>
      <c r="BV99" s="22">
        <v>5497197</v>
      </c>
      <c r="BW99" s="22">
        <v>388332</v>
      </c>
      <c r="BX99" s="22">
        <v>0</v>
      </c>
      <c r="BY99" s="22">
        <v>0</v>
      </c>
      <c r="BZ99" s="22">
        <v>0</v>
      </c>
      <c r="CA99" s="22">
        <v>0</v>
      </c>
      <c r="CB99" s="22">
        <v>0</v>
      </c>
      <c r="CC99" s="22">
        <v>20489484</v>
      </c>
      <c r="CD99" s="22">
        <v>6974892</v>
      </c>
    </row>
    <row r="100" spans="1:82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1628300</v>
      </c>
      <c r="F100" s="22">
        <v>0</v>
      </c>
      <c r="G100" s="22">
        <v>15591</v>
      </c>
      <c r="H100" s="22">
        <v>0</v>
      </c>
      <c r="I100" s="22">
        <v>0</v>
      </c>
      <c r="J100" s="22">
        <v>8195</v>
      </c>
      <c r="K100" s="22">
        <v>0</v>
      </c>
      <c r="L100" s="22">
        <v>0</v>
      </c>
      <c r="M100" s="22">
        <v>65712</v>
      </c>
      <c r="N100" s="22">
        <v>0</v>
      </c>
      <c r="O100" s="22">
        <v>0</v>
      </c>
      <c r="P100" s="22">
        <v>615794</v>
      </c>
      <c r="Q100" s="22">
        <v>0</v>
      </c>
      <c r="R100" s="22">
        <v>0</v>
      </c>
      <c r="S100" s="22">
        <v>0</v>
      </c>
      <c r="T100" s="22">
        <v>0</v>
      </c>
      <c r="U100" s="22">
        <v>537018</v>
      </c>
      <c r="V100" s="22">
        <v>309891</v>
      </c>
      <c r="W100" s="22">
        <v>142647</v>
      </c>
      <c r="X100" s="22">
        <v>0</v>
      </c>
      <c r="Y100" s="22">
        <v>41243</v>
      </c>
      <c r="Z100" s="22">
        <v>0</v>
      </c>
      <c r="AA100" s="22">
        <v>8975</v>
      </c>
      <c r="AB100" s="22">
        <v>0</v>
      </c>
      <c r="AC100" s="22">
        <v>52465</v>
      </c>
      <c r="AD100" s="22">
        <v>87573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316999</v>
      </c>
      <c r="AK100" s="22">
        <v>10480</v>
      </c>
      <c r="AL100" s="22">
        <v>0</v>
      </c>
      <c r="AM100" s="22">
        <v>0</v>
      </c>
      <c r="AN100" s="22">
        <v>0</v>
      </c>
      <c r="AO100" s="22">
        <v>0</v>
      </c>
      <c r="AP100" s="22">
        <v>0</v>
      </c>
      <c r="AQ100" s="22">
        <v>3840883</v>
      </c>
      <c r="AR100" s="22">
        <v>91780</v>
      </c>
      <c r="AS100" s="22">
        <v>438074</v>
      </c>
      <c r="AT100" s="22">
        <v>0</v>
      </c>
      <c r="AU100" s="22">
        <v>0</v>
      </c>
      <c r="AV100" s="22">
        <v>53149</v>
      </c>
      <c r="AW100" s="22">
        <v>14293</v>
      </c>
      <c r="AX100" s="22">
        <v>0</v>
      </c>
      <c r="AY100" s="22">
        <v>62627</v>
      </c>
      <c r="AZ100" s="22">
        <v>0</v>
      </c>
      <c r="BA100" s="22">
        <v>0</v>
      </c>
      <c r="BB100" s="22">
        <v>689155</v>
      </c>
      <c r="BC100" s="22">
        <v>0</v>
      </c>
      <c r="BD100" s="22">
        <v>0</v>
      </c>
      <c r="BE100" s="22">
        <v>18063</v>
      </c>
      <c r="BF100" s="22">
        <v>0</v>
      </c>
      <c r="BG100" s="22">
        <v>524357</v>
      </c>
      <c r="BH100" s="22">
        <v>367817</v>
      </c>
      <c r="BI100" s="22">
        <v>135066</v>
      </c>
      <c r="BJ100" s="22">
        <v>0</v>
      </c>
      <c r="BK100" s="22">
        <v>96429</v>
      </c>
      <c r="BL100" s="22">
        <v>0</v>
      </c>
      <c r="BM100" s="22">
        <v>5957</v>
      </c>
      <c r="BN100" s="22">
        <v>0</v>
      </c>
      <c r="BO100" s="22">
        <v>122161</v>
      </c>
      <c r="BP100" s="22">
        <v>161018</v>
      </c>
      <c r="BQ100" s="22">
        <v>0</v>
      </c>
      <c r="BR100" s="22">
        <v>0</v>
      </c>
      <c r="BS100" s="22">
        <v>0</v>
      </c>
      <c r="BT100" s="22">
        <v>0</v>
      </c>
      <c r="BU100" s="22">
        <v>0</v>
      </c>
      <c r="BV100" s="22">
        <v>423175</v>
      </c>
      <c r="BW100" s="22">
        <v>46613</v>
      </c>
      <c r="BX100" s="22">
        <v>0</v>
      </c>
      <c r="BY100" s="22">
        <v>0</v>
      </c>
      <c r="BZ100" s="22">
        <v>0</v>
      </c>
      <c r="CA100" s="22">
        <v>0</v>
      </c>
      <c r="CB100" s="22">
        <v>0</v>
      </c>
      <c r="CC100" s="22">
        <v>3249734</v>
      </c>
      <c r="CD100" s="22">
        <v>591149</v>
      </c>
    </row>
    <row r="101" spans="1:82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10759512</v>
      </c>
      <c r="F101" s="22">
        <v>50332</v>
      </c>
      <c r="G101" s="22">
        <v>832811</v>
      </c>
      <c r="H101" s="22">
        <v>0</v>
      </c>
      <c r="I101" s="22">
        <v>654659</v>
      </c>
      <c r="J101" s="22">
        <v>144</v>
      </c>
      <c r="K101" s="22">
        <v>0</v>
      </c>
      <c r="L101" s="22">
        <v>47508</v>
      </c>
      <c r="M101" s="22">
        <v>11108</v>
      </c>
      <c r="N101" s="22">
        <v>0</v>
      </c>
      <c r="O101" s="22">
        <v>26235</v>
      </c>
      <c r="P101" s="22">
        <v>7652871</v>
      </c>
      <c r="Q101" s="22">
        <v>158280</v>
      </c>
      <c r="R101" s="22">
        <v>0</v>
      </c>
      <c r="S101" s="22">
        <v>161641</v>
      </c>
      <c r="T101" s="22">
        <v>0</v>
      </c>
      <c r="U101" s="22">
        <v>2762250</v>
      </c>
      <c r="V101" s="22">
        <v>1050854</v>
      </c>
      <c r="W101" s="22">
        <v>2358702</v>
      </c>
      <c r="X101" s="22">
        <v>0</v>
      </c>
      <c r="Y101" s="22">
        <v>644505</v>
      </c>
      <c r="Z101" s="22">
        <v>0</v>
      </c>
      <c r="AA101" s="22">
        <v>0</v>
      </c>
      <c r="AB101" s="22">
        <v>0</v>
      </c>
      <c r="AC101" s="22">
        <v>908958</v>
      </c>
      <c r="AD101" s="22">
        <v>92954</v>
      </c>
      <c r="AE101" s="22">
        <v>0</v>
      </c>
      <c r="AF101" s="22">
        <v>0</v>
      </c>
      <c r="AG101" s="22">
        <v>0</v>
      </c>
      <c r="AH101" s="22">
        <v>0</v>
      </c>
      <c r="AI101" s="22">
        <v>0</v>
      </c>
      <c r="AJ101" s="22">
        <v>884542</v>
      </c>
      <c r="AK101" s="22">
        <v>255818</v>
      </c>
      <c r="AL101" s="22">
        <v>0</v>
      </c>
      <c r="AM101" s="22">
        <v>0</v>
      </c>
      <c r="AN101" s="22">
        <v>0</v>
      </c>
      <c r="AO101" s="22">
        <v>0</v>
      </c>
      <c r="AP101" s="22">
        <v>0</v>
      </c>
      <c r="AQ101" s="22">
        <v>29313684</v>
      </c>
      <c r="AR101" s="22">
        <v>436565</v>
      </c>
      <c r="AS101" s="22">
        <v>1670420</v>
      </c>
      <c r="AT101" s="22">
        <v>52651</v>
      </c>
      <c r="AU101" s="22">
        <v>1861210</v>
      </c>
      <c r="AV101" s="22">
        <v>340890</v>
      </c>
      <c r="AW101" s="22">
        <v>4283</v>
      </c>
      <c r="AX101" s="22">
        <v>89109</v>
      </c>
      <c r="AY101" s="22">
        <v>5139</v>
      </c>
      <c r="AZ101" s="22">
        <v>0</v>
      </c>
      <c r="BA101" s="22">
        <v>1066177</v>
      </c>
      <c r="BB101" s="22">
        <v>3662726</v>
      </c>
      <c r="BC101" s="22">
        <v>271389</v>
      </c>
      <c r="BD101" s="22">
        <v>0</v>
      </c>
      <c r="BE101" s="22">
        <v>49904</v>
      </c>
      <c r="BF101" s="22">
        <v>0</v>
      </c>
      <c r="BG101" s="22">
        <v>2365905</v>
      </c>
      <c r="BH101" s="22">
        <v>1118046</v>
      </c>
      <c r="BI101" s="22">
        <v>1742909</v>
      </c>
      <c r="BJ101" s="22">
        <v>0</v>
      </c>
      <c r="BK101" s="22">
        <v>644732</v>
      </c>
      <c r="BL101" s="22">
        <v>0</v>
      </c>
      <c r="BM101" s="22">
        <v>0</v>
      </c>
      <c r="BN101" s="22">
        <v>0</v>
      </c>
      <c r="BO101" s="22">
        <v>327377</v>
      </c>
      <c r="BP101" s="22">
        <v>33032</v>
      </c>
      <c r="BQ101" s="22">
        <v>0</v>
      </c>
      <c r="BR101" s="22">
        <v>0</v>
      </c>
      <c r="BS101" s="22">
        <v>0</v>
      </c>
      <c r="BT101" s="22">
        <v>0</v>
      </c>
      <c r="BU101" s="22">
        <v>0</v>
      </c>
      <c r="BV101" s="22">
        <v>2632125</v>
      </c>
      <c r="BW101" s="22">
        <v>489858</v>
      </c>
      <c r="BX101" s="22">
        <v>0</v>
      </c>
      <c r="BY101" s="22">
        <v>0</v>
      </c>
      <c r="BZ101" s="22">
        <v>0</v>
      </c>
      <c r="CA101" s="22">
        <v>0</v>
      </c>
      <c r="CB101" s="22">
        <v>0</v>
      </c>
      <c r="CC101" s="22">
        <v>18864447</v>
      </c>
      <c r="CD101" s="22">
        <v>10449237</v>
      </c>
    </row>
    <row r="102" spans="1:82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1632596</v>
      </c>
      <c r="F102" s="22">
        <v>174545</v>
      </c>
      <c r="G102" s="22">
        <v>187162</v>
      </c>
      <c r="H102" s="22">
        <v>0</v>
      </c>
      <c r="I102" s="22">
        <v>0</v>
      </c>
      <c r="J102" s="22">
        <v>51218</v>
      </c>
      <c r="K102" s="22">
        <v>0</v>
      </c>
      <c r="L102" s="22">
        <v>9000</v>
      </c>
      <c r="M102" s="22">
        <v>36151</v>
      </c>
      <c r="N102" s="22">
        <v>0</v>
      </c>
      <c r="O102" s="22">
        <v>38</v>
      </c>
      <c r="P102" s="22">
        <v>20301</v>
      </c>
      <c r="Q102" s="22">
        <v>6884</v>
      </c>
      <c r="R102" s="22">
        <v>0</v>
      </c>
      <c r="S102" s="22">
        <v>0</v>
      </c>
      <c r="T102" s="22">
        <v>1506548</v>
      </c>
      <c r="U102" s="22">
        <v>674655</v>
      </c>
      <c r="V102" s="22">
        <v>248567</v>
      </c>
      <c r="W102" s="22">
        <v>134450</v>
      </c>
      <c r="X102" s="22">
        <v>55965</v>
      </c>
      <c r="Y102" s="22">
        <v>0</v>
      </c>
      <c r="Z102" s="22">
        <v>0</v>
      </c>
      <c r="AA102" s="22">
        <v>11250</v>
      </c>
      <c r="AB102" s="22">
        <v>0</v>
      </c>
      <c r="AC102" s="22">
        <v>875</v>
      </c>
      <c r="AD102" s="22">
        <v>0</v>
      </c>
      <c r="AE102" s="22">
        <v>0</v>
      </c>
      <c r="AF102" s="22">
        <v>0</v>
      </c>
      <c r="AG102" s="22">
        <v>325432</v>
      </c>
      <c r="AH102" s="22">
        <v>0</v>
      </c>
      <c r="AI102" s="22">
        <v>0</v>
      </c>
      <c r="AJ102" s="22">
        <v>219989</v>
      </c>
      <c r="AK102" s="22">
        <v>0</v>
      </c>
      <c r="AL102" s="22">
        <v>0</v>
      </c>
      <c r="AM102" s="22">
        <v>3505</v>
      </c>
      <c r="AN102" s="22">
        <v>0</v>
      </c>
      <c r="AO102" s="22">
        <v>0</v>
      </c>
      <c r="AP102" s="22">
        <v>0</v>
      </c>
      <c r="AQ102" s="22">
        <v>5299131</v>
      </c>
      <c r="AR102" s="22">
        <v>60860</v>
      </c>
      <c r="AS102" s="22">
        <v>529750</v>
      </c>
      <c r="AT102" s="22">
        <v>0</v>
      </c>
      <c r="AU102" s="22">
        <v>175765</v>
      </c>
      <c r="AV102" s="22">
        <v>0</v>
      </c>
      <c r="AW102" s="22">
        <v>0</v>
      </c>
      <c r="AX102" s="22">
        <v>0</v>
      </c>
      <c r="AY102" s="22">
        <v>0</v>
      </c>
      <c r="AZ102" s="22">
        <v>0</v>
      </c>
      <c r="BA102" s="22">
        <v>0</v>
      </c>
      <c r="BB102" s="22">
        <v>1202918</v>
      </c>
      <c r="BC102" s="22">
        <v>0</v>
      </c>
      <c r="BD102" s="22">
        <v>0</v>
      </c>
      <c r="BE102" s="22">
        <v>0</v>
      </c>
      <c r="BF102" s="22">
        <v>0</v>
      </c>
      <c r="BG102" s="22">
        <v>0</v>
      </c>
      <c r="BH102" s="22">
        <v>870768</v>
      </c>
      <c r="BI102" s="22">
        <v>216576</v>
      </c>
      <c r="BJ102" s="22">
        <v>142916</v>
      </c>
      <c r="BK102" s="22">
        <v>10965</v>
      </c>
      <c r="BL102" s="22">
        <v>0</v>
      </c>
      <c r="BM102" s="22">
        <v>0</v>
      </c>
      <c r="BN102" s="22">
        <v>0</v>
      </c>
      <c r="BO102" s="22">
        <v>0</v>
      </c>
      <c r="BP102" s="22">
        <v>0</v>
      </c>
      <c r="BQ102" s="22">
        <v>0</v>
      </c>
      <c r="BR102" s="22">
        <v>0</v>
      </c>
      <c r="BS102" s="22">
        <v>0</v>
      </c>
      <c r="BT102" s="22">
        <v>93925</v>
      </c>
      <c r="BU102" s="22">
        <v>0</v>
      </c>
      <c r="BV102" s="22">
        <v>523608</v>
      </c>
      <c r="BW102" s="22">
        <v>0</v>
      </c>
      <c r="BX102" s="22">
        <v>0</v>
      </c>
      <c r="BY102" s="22">
        <v>0</v>
      </c>
      <c r="BZ102" s="22">
        <v>0</v>
      </c>
      <c r="CA102" s="22">
        <v>0</v>
      </c>
      <c r="CB102" s="22">
        <v>70537</v>
      </c>
      <c r="CC102" s="22">
        <v>3898588</v>
      </c>
      <c r="CD102" s="22">
        <v>1400543</v>
      </c>
    </row>
    <row r="103" spans="1:82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979187</v>
      </c>
      <c r="F103" s="22">
        <v>0</v>
      </c>
      <c r="G103" s="22">
        <v>1498768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6282</v>
      </c>
      <c r="N103" s="22">
        <v>0</v>
      </c>
      <c r="O103" s="22">
        <v>0</v>
      </c>
      <c r="P103" s="22">
        <v>575</v>
      </c>
      <c r="Q103" s="22">
        <v>0</v>
      </c>
      <c r="R103" s="22">
        <v>0</v>
      </c>
      <c r="S103" s="22">
        <v>0</v>
      </c>
      <c r="T103" s="22">
        <v>0</v>
      </c>
      <c r="U103" s="22">
        <v>299623</v>
      </c>
      <c r="V103" s="22">
        <v>223295</v>
      </c>
      <c r="W103" s="22">
        <v>135879</v>
      </c>
      <c r="X103" s="22">
        <v>0</v>
      </c>
      <c r="Y103" s="22">
        <v>53993</v>
      </c>
      <c r="Z103" s="22">
        <v>0</v>
      </c>
      <c r="AA103" s="22">
        <v>6621</v>
      </c>
      <c r="AB103" s="22">
        <v>0</v>
      </c>
      <c r="AC103" s="22">
        <v>670</v>
      </c>
      <c r="AD103" s="22">
        <v>1640</v>
      </c>
      <c r="AE103" s="22">
        <v>26988</v>
      </c>
      <c r="AF103" s="22">
        <v>0</v>
      </c>
      <c r="AG103" s="22">
        <v>0</v>
      </c>
      <c r="AH103" s="22">
        <v>0</v>
      </c>
      <c r="AI103" s="22">
        <v>0</v>
      </c>
      <c r="AJ103" s="22">
        <v>194002</v>
      </c>
      <c r="AK103" s="22">
        <v>32619</v>
      </c>
      <c r="AL103" s="22">
        <v>0</v>
      </c>
      <c r="AM103" s="22">
        <v>25607</v>
      </c>
      <c r="AN103" s="22">
        <v>0</v>
      </c>
      <c r="AO103" s="22">
        <v>0</v>
      </c>
      <c r="AP103" s="22">
        <v>0</v>
      </c>
      <c r="AQ103" s="22">
        <v>3485749</v>
      </c>
      <c r="AR103" s="22">
        <v>73075</v>
      </c>
      <c r="AS103" s="22">
        <v>495592</v>
      </c>
      <c r="AT103" s="22">
        <v>0</v>
      </c>
      <c r="AU103" s="22">
        <v>0</v>
      </c>
      <c r="AV103" s="22">
        <v>7269</v>
      </c>
      <c r="AW103" s="22">
        <v>0</v>
      </c>
      <c r="AX103" s="22">
        <v>0</v>
      </c>
      <c r="AY103" s="22">
        <v>32765</v>
      </c>
      <c r="AZ103" s="22">
        <v>0</v>
      </c>
      <c r="BA103" s="22">
        <v>257667</v>
      </c>
      <c r="BB103" s="22">
        <v>351512</v>
      </c>
      <c r="BC103" s="22">
        <v>0</v>
      </c>
      <c r="BD103" s="22">
        <v>113</v>
      </c>
      <c r="BE103" s="22">
        <v>405</v>
      </c>
      <c r="BF103" s="22">
        <v>0</v>
      </c>
      <c r="BG103" s="22">
        <v>314220</v>
      </c>
      <c r="BH103" s="22">
        <v>247457</v>
      </c>
      <c r="BI103" s="22">
        <v>50379</v>
      </c>
      <c r="BJ103" s="22">
        <v>0</v>
      </c>
      <c r="BK103" s="22">
        <v>84388</v>
      </c>
      <c r="BL103" s="22">
        <v>0</v>
      </c>
      <c r="BM103" s="22">
        <v>4925</v>
      </c>
      <c r="BN103" s="22">
        <v>0</v>
      </c>
      <c r="BO103" s="22">
        <v>10008</v>
      </c>
      <c r="BP103" s="22">
        <v>1966</v>
      </c>
      <c r="BQ103" s="22">
        <v>0</v>
      </c>
      <c r="BR103" s="22">
        <v>0</v>
      </c>
      <c r="BS103" s="22">
        <v>0</v>
      </c>
      <c r="BT103" s="22">
        <v>0</v>
      </c>
      <c r="BU103" s="22">
        <v>0</v>
      </c>
      <c r="BV103" s="22">
        <v>238883</v>
      </c>
      <c r="BW103" s="22">
        <v>87265</v>
      </c>
      <c r="BX103" s="22">
        <v>0</v>
      </c>
      <c r="BY103" s="22">
        <v>21825</v>
      </c>
      <c r="BZ103" s="22">
        <v>0</v>
      </c>
      <c r="CA103" s="22">
        <v>0</v>
      </c>
      <c r="CB103" s="22">
        <v>0</v>
      </c>
      <c r="CC103" s="22">
        <v>2279714</v>
      </c>
      <c r="CD103" s="22">
        <v>1206035</v>
      </c>
    </row>
    <row r="104" spans="1:82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1335211</v>
      </c>
      <c r="F104" s="22">
        <v>0</v>
      </c>
      <c r="G104" s="22">
        <v>20637</v>
      </c>
      <c r="H104" s="22">
        <v>0</v>
      </c>
      <c r="I104" s="22">
        <v>0</v>
      </c>
      <c r="J104" s="22">
        <v>166086</v>
      </c>
      <c r="K104" s="22">
        <v>0</v>
      </c>
      <c r="L104" s="22">
        <v>0</v>
      </c>
      <c r="M104" s="22">
        <v>9238</v>
      </c>
      <c r="N104" s="22">
        <v>0</v>
      </c>
      <c r="O104" s="22">
        <v>0</v>
      </c>
      <c r="P104" s="22">
        <v>1002520</v>
      </c>
      <c r="Q104" s="22">
        <v>0</v>
      </c>
      <c r="R104" s="22">
        <v>0</v>
      </c>
      <c r="S104" s="22">
        <v>0</v>
      </c>
      <c r="T104" s="22">
        <v>0</v>
      </c>
      <c r="U104" s="22">
        <v>481949</v>
      </c>
      <c r="V104" s="22">
        <v>202156</v>
      </c>
      <c r="W104" s="22">
        <v>213472</v>
      </c>
      <c r="X104" s="22">
        <v>0</v>
      </c>
      <c r="Y104" s="22">
        <v>4597</v>
      </c>
      <c r="Z104" s="22">
        <v>0</v>
      </c>
      <c r="AA104" s="22">
        <v>0</v>
      </c>
      <c r="AB104" s="22">
        <v>0</v>
      </c>
      <c r="AC104" s="22">
        <v>149311</v>
      </c>
      <c r="AD104" s="22">
        <v>0</v>
      </c>
      <c r="AE104" s="22">
        <v>2</v>
      </c>
      <c r="AF104" s="22">
        <v>0</v>
      </c>
      <c r="AG104" s="22">
        <v>0</v>
      </c>
      <c r="AH104" s="22">
        <v>0</v>
      </c>
      <c r="AI104" s="22">
        <v>0</v>
      </c>
      <c r="AJ104" s="22">
        <v>268634</v>
      </c>
      <c r="AK104" s="22">
        <v>13531</v>
      </c>
      <c r="AL104" s="22">
        <v>0</v>
      </c>
      <c r="AM104" s="22">
        <v>0</v>
      </c>
      <c r="AN104" s="22">
        <v>0</v>
      </c>
      <c r="AO104" s="22">
        <v>0</v>
      </c>
      <c r="AP104" s="22">
        <v>0</v>
      </c>
      <c r="AQ104" s="22">
        <v>3867344</v>
      </c>
      <c r="AR104" s="22">
        <v>65767</v>
      </c>
      <c r="AS104" s="22">
        <v>614236</v>
      </c>
      <c r="AT104" s="22">
        <v>0</v>
      </c>
      <c r="AU104" s="22">
        <v>0</v>
      </c>
      <c r="AV104" s="22">
        <v>236538</v>
      </c>
      <c r="AW104" s="22">
        <v>6050</v>
      </c>
      <c r="AX104" s="22">
        <v>0</v>
      </c>
      <c r="AY104" s="22">
        <v>12382</v>
      </c>
      <c r="AZ104" s="22">
        <v>0</v>
      </c>
      <c r="BA104" s="22">
        <v>125197</v>
      </c>
      <c r="BB104" s="22">
        <v>443834</v>
      </c>
      <c r="BC104" s="22">
        <v>0</v>
      </c>
      <c r="BD104" s="22">
        <v>0</v>
      </c>
      <c r="BE104" s="22">
        <v>0</v>
      </c>
      <c r="BF104" s="22">
        <v>0</v>
      </c>
      <c r="BG104" s="22">
        <v>324458</v>
      </c>
      <c r="BH104" s="22">
        <v>147973</v>
      </c>
      <c r="BI104" s="22">
        <v>192189</v>
      </c>
      <c r="BJ104" s="22">
        <v>0</v>
      </c>
      <c r="BK104" s="22">
        <v>12121</v>
      </c>
      <c r="BL104" s="22">
        <v>0</v>
      </c>
      <c r="BM104" s="22">
        <v>0</v>
      </c>
      <c r="BN104" s="22">
        <v>0</v>
      </c>
      <c r="BO104" s="22">
        <v>178932</v>
      </c>
      <c r="BP104" s="22">
        <v>1100</v>
      </c>
      <c r="BQ104" s="22">
        <v>0</v>
      </c>
      <c r="BR104" s="22">
        <v>0</v>
      </c>
      <c r="BS104" s="22">
        <v>0</v>
      </c>
      <c r="BT104" s="22">
        <v>0</v>
      </c>
      <c r="BU104" s="22">
        <v>0</v>
      </c>
      <c r="BV104" s="22">
        <v>576621</v>
      </c>
      <c r="BW104" s="22">
        <v>48997</v>
      </c>
      <c r="BX104" s="22">
        <v>0</v>
      </c>
      <c r="BY104" s="22">
        <v>0</v>
      </c>
      <c r="BZ104" s="22">
        <v>0</v>
      </c>
      <c r="CA104" s="22">
        <v>0</v>
      </c>
      <c r="CB104" s="22">
        <v>0</v>
      </c>
      <c r="CC104" s="22">
        <v>2986395</v>
      </c>
      <c r="CD104" s="22">
        <v>880949</v>
      </c>
    </row>
    <row r="105" spans="1:82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2875533</v>
      </c>
      <c r="F105" s="22">
        <v>0</v>
      </c>
      <c r="G105" s="22">
        <v>355758</v>
      </c>
      <c r="H105" s="22">
        <v>0</v>
      </c>
      <c r="I105" s="22">
        <v>0</v>
      </c>
      <c r="J105" s="22">
        <v>104247</v>
      </c>
      <c r="K105" s="22">
        <v>5883171</v>
      </c>
      <c r="L105" s="22">
        <v>0</v>
      </c>
      <c r="M105" s="22">
        <v>157370</v>
      </c>
      <c r="N105" s="22">
        <v>0</v>
      </c>
      <c r="O105" s="22">
        <v>32109</v>
      </c>
      <c r="P105" s="22">
        <v>52289</v>
      </c>
      <c r="Q105" s="22">
        <v>0</v>
      </c>
      <c r="R105" s="22">
        <v>0</v>
      </c>
      <c r="S105" s="22">
        <v>0</v>
      </c>
      <c r="T105" s="22">
        <v>0</v>
      </c>
      <c r="U105" s="22">
        <v>836003</v>
      </c>
      <c r="V105" s="22">
        <v>584027</v>
      </c>
      <c r="W105" s="22">
        <v>190945</v>
      </c>
      <c r="X105" s="22">
        <v>0</v>
      </c>
      <c r="Y105" s="22">
        <v>57741</v>
      </c>
      <c r="Z105" s="22">
        <v>0</v>
      </c>
      <c r="AA105" s="22">
        <v>0</v>
      </c>
      <c r="AB105" s="22">
        <v>0</v>
      </c>
      <c r="AC105" s="22">
        <v>84013</v>
      </c>
      <c r="AD105" s="22">
        <v>46777</v>
      </c>
      <c r="AE105" s="22">
        <v>0</v>
      </c>
      <c r="AF105" s="22">
        <v>0</v>
      </c>
      <c r="AG105" s="22">
        <v>0</v>
      </c>
      <c r="AH105" s="22">
        <v>0</v>
      </c>
      <c r="AI105" s="22">
        <v>0</v>
      </c>
      <c r="AJ105" s="22">
        <v>890440</v>
      </c>
      <c r="AK105" s="22">
        <v>36017</v>
      </c>
      <c r="AL105" s="22">
        <v>0</v>
      </c>
      <c r="AM105" s="22">
        <v>0</v>
      </c>
      <c r="AN105" s="22">
        <v>0</v>
      </c>
      <c r="AO105" s="22">
        <v>0</v>
      </c>
      <c r="AP105" s="22">
        <v>0</v>
      </c>
      <c r="AQ105" s="22">
        <v>12186440</v>
      </c>
      <c r="AR105" s="22">
        <v>160272</v>
      </c>
      <c r="AS105" s="22">
        <v>705151</v>
      </c>
      <c r="AT105" s="22">
        <v>0</v>
      </c>
      <c r="AU105" s="22">
        <v>0</v>
      </c>
      <c r="AV105" s="22">
        <v>253091</v>
      </c>
      <c r="AW105" s="22">
        <v>316935</v>
      </c>
      <c r="AX105" s="22">
        <v>0</v>
      </c>
      <c r="AY105" s="22">
        <v>207866</v>
      </c>
      <c r="AZ105" s="22">
        <v>68023</v>
      </c>
      <c r="BA105" s="22">
        <v>285242</v>
      </c>
      <c r="BB105" s="22">
        <v>602505</v>
      </c>
      <c r="BC105" s="22">
        <v>0</v>
      </c>
      <c r="BD105" s="22">
        <v>0</v>
      </c>
      <c r="BE105" s="22">
        <v>18945</v>
      </c>
      <c r="BF105" s="22">
        <v>0</v>
      </c>
      <c r="BG105" s="22">
        <v>891149</v>
      </c>
      <c r="BH105" s="22">
        <v>587153</v>
      </c>
      <c r="BI105" s="22">
        <v>168187</v>
      </c>
      <c r="BJ105" s="22">
        <v>0</v>
      </c>
      <c r="BK105" s="22">
        <v>75111</v>
      </c>
      <c r="BL105" s="22">
        <v>0</v>
      </c>
      <c r="BM105" s="22">
        <v>50920</v>
      </c>
      <c r="BN105" s="22">
        <v>0</v>
      </c>
      <c r="BO105" s="22">
        <v>302721</v>
      </c>
      <c r="BP105" s="22">
        <v>167379</v>
      </c>
      <c r="BQ105" s="22">
        <v>0</v>
      </c>
      <c r="BR105" s="22">
        <v>0</v>
      </c>
      <c r="BS105" s="22">
        <v>0</v>
      </c>
      <c r="BT105" s="22">
        <v>0</v>
      </c>
      <c r="BU105" s="22">
        <v>0</v>
      </c>
      <c r="BV105" s="22">
        <v>842797</v>
      </c>
      <c r="BW105" s="22">
        <v>143193</v>
      </c>
      <c r="BX105" s="22">
        <v>0</v>
      </c>
      <c r="BY105" s="22">
        <v>0</v>
      </c>
      <c r="BZ105" s="22">
        <v>0</v>
      </c>
      <c r="CA105" s="22">
        <v>0</v>
      </c>
      <c r="CB105" s="22">
        <v>0</v>
      </c>
      <c r="CC105" s="22">
        <v>5846640</v>
      </c>
      <c r="CD105" s="22">
        <v>6339800</v>
      </c>
    </row>
    <row r="106" spans="1:82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2935173</v>
      </c>
      <c r="F106" s="22">
        <v>0</v>
      </c>
      <c r="G106" s="22">
        <v>493485</v>
      </c>
      <c r="H106" s="22">
        <v>0</v>
      </c>
      <c r="I106" s="22">
        <v>0</v>
      </c>
      <c r="J106" s="22">
        <v>202979</v>
      </c>
      <c r="K106" s="22">
        <v>0</v>
      </c>
      <c r="L106" s="22">
        <v>9528</v>
      </c>
      <c r="M106" s="22">
        <v>41302</v>
      </c>
      <c r="N106" s="22">
        <v>0</v>
      </c>
      <c r="O106" s="22">
        <v>0</v>
      </c>
      <c r="P106" s="22">
        <v>1376308</v>
      </c>
      <c r="Q106" s="22">
        <v>0</v>
      </c>
      <c r="R106" s="22">
        <v>0</v>
      </c>
      <c r="S106" s="22">
        <v>0</v>
      </c>
      <c r="T106" s="22">
        <v>0</v>
      </c>
      <c r="U106" s="22">
        <v>608383</v>
      </c>
      <c r="V106" s="22">
        <v>418711</v>
      </c>
      <c r="W106" s="22">
        <v>254134</v>
      </c>
      <c r="X106" s="22">
        <v>0</v>
      </c>
      <c r="Y106" s="22">
        <v>33716</v>
      </c>
      <c r="Z106" s="22">
        <v>0</v>
      </c>
      <c r="AA106" s="22">
        <v>0</v>
      </c>
      <c r="AB106" s="22">
        <v>0</v>
      </c>
      <c r="AC106" s="22">
        <v>104824</v>
      </c>
      <c r="AD106" s="22">
        <v>15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429419</v>
      </c>
      <c r="AK106" s="22">
        <v>274653</v>
      </c>
      <c r="AL106" s="22">
        <v>0</v>
      </c>
      <c r="AM106" s="22">
        <v>0</v>
      </c>
      <c r="AN106" s="22">
        <v>0</v>
      </c>
      <c r="AO106" s="22">
        <v>0</v>
      </c>
      <c r="AP106" s="22">
        <v>0</v>
      </c>
      <c r="AQ106" s="22">
        <v>7182630</v>
      </c>
      <c r="AR106" s="22">
        <v>129481</v>
      </c>
      <c r="AS106" s="22">
        <v>348835</v>
      </c>
      <c r="AT106" s="22">
        <v>0</v>
      </c>
      <c r="AU106" s="22">
        <v>0</v>
      </c>
      <c r="AV106" s="22">
        <v>433965</v>
      </c>
      <c r="AW106" s="22">
        <v>0</v>
      </c>
      <c r="AX106" s="22">
        <v>0</v>
      </c>
      <c r="AY106" s="22">
        <v>146756</v>
      </c>
      <c r="AZ106" s="22">
        <v>0</v>
      </c>
      <c r="BA106" s="22">
        <v>0</v>
      </c>
      <c r="BB106" s="22">
        <v>921441</v>
      </c>
      <c r="BC106" s="22">
        <v>0</v>
      </c>
      <c r="BD106" s="22">
        <v>0</v>
      </c>
      <c r="BE106" s="22">
        <v>0</v>
      </c>
      <c r="BF106" s="22">
        <v>0</v>
      </c>
      <c r="BG106" s="22">
        <v>714319</v>
      </c>
      <c r="BH106" s="22">
        <v>635129</v>
      </c>
      <c r="BI106" s="22">
        <v>244040</v>
      </c>
      <c r="BJ106" s="22">
        <v>0</v>
      </c>
      <c r="BK106" s="22">
        <v>95037</v>
      </c>
      <c r="BL106" s="22">
        <v>0</v>
      </c>
      <c r="BM106" s="22">
        <v>0</v>
      </c>
      <c r="BN106" s="22">
        <v>0</v>
      </c>
      <c r="BO106" s="22">
        <v>269871</v>
      </c>
      <c r="BP106" s="22">
        <v>172787</v>
      </c>
      <c r="BQ106" s="22">
        <v>0</v>
      </c>
      <c r="BR106" s="22">
        <v>0</v>
      </c>
      <c r="BS106" s="22">
        <v>0</v>
      </c>
      <c r="BT106" s="22">
        <v>0</v>
      </c>
      <c r="BU106" s="22">
        <v>0</v>
      </c>
      <c r="BV106" s="22">
        <v>775663</v>
      </c>
      <c r="BW106" s="22">
        <v>169818</v>
      </c>
      <c r="BX106" s="22">
        <v>0</v>
      </c>
      <c r="BY106" s="22">
        <v>0</v>
      </c>
      <c r="BZ106" s="22">
        <v>0</v>
      </c>
      <c r="CA106" s="22">
        <v>0</v>
      </c>
      <c r="CB106" s="22">
        <v>0</v>
      </c>
      <c r="CC106" s="22">
        <v>5057142</v>
      </c>
      <c r="CD106" s="22">
        <v>2125488</v>
      </c>
    </row>
    <row r="107" spans="1:82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19408821</v>
      </c>
      <c r="F107" s="22">
        <v>0</v>
      </c>
      <c r="G107" s="22">
        <v>4951185</v>
      </c>
      <c r="H107" s="22">
        <v>0</v>
      </c>
      <c r="I107" s="22">
        <v>854532</v>
      </c>
      <c r="J107" s="22">
        <v>720219</v>
      </c>
      <c r="K107" s="22">
        <v>0</v>
      </c>
      <c r="L107" s="22">
        <v>0</v>
      </c>
      <c r="M107" s="22">
        <v>986997</v>
      </c>
      <c r="N107" s="22">
        <v>0</v>
      </c>
      <c r="O107" s="22">
        <v>0</v>
      </c>
      <c r="P107" s="22">
        <v>2413028</v>
      </c>
      <c r="Q107" s="22">
        <v>0</v>
      </c>
      <c r="R107" s="22">
        <v>40572</v>
      </c>
      <c r="S107" s="22">
        <v>284425</v>
      </c>
      <c r="T107" s="22">
        <v>0</v>
      </c>
      <c r="U107" s="22">
        <v>3194735</v>
      </c>
      <c r="V107" s="22">
        <v>5413751</v>
      </c>
      <c r="W107" s="22">
        <v>2502272</v>
      </c>
      <c r="X107" s="22">
        <v>3991049</v>
      </c>
      <c r="Y107" s="22">
        <v>314431</v>
      </c>
      <c r="Z107" s="22">
        <v>0</v>
      </c>
      <c r="AA107" s="22">
        <v>60668</v>
      </c>
      <c r="AB107" s="22">
        <v>563685</v>
      </c>
      <c r="AC107" s="22">
        <v>715708</v>
      </c>
      <c r="AD107" s="22">
        <v>325089</v>
      </c>
      <c r="AE107" s="22">
        <v>0</v>
      </c>
      <c r="AF107" s="22">
        <v>684563</v>
      </c>
      <c r="AG107" s="22">
        <v>573542</v>
      </c>
      <c r="AH107" s="22">
        <v>30423</v>
      </c>
      <c r="AI107" s="22">
        <v>0</v>
      </c>
      <c r="AJ107" s="22">
        <v>4951678</v>
      </c>
      <c r="AK107" s="22">
        <v>192878</v>
      </c>
      <c r="AL107" s="22">
        <v>0</v>
      </c>
      <c r="AM107" s="22">
        <v>3855729</v>
      </c>
      <c r="AN107" s="22">
        <v>0</v>
      </c>
      <c r="AO107" s="22">
        <v>0</v>
      </c>
      <c r="AP107" s="22">
        <v>0</v>
      </c>
      <c r="AQ107" s="22">
        <v>57029980</v>
      </c>
      <c r="AR107" s="22">
        <v>468782</v>
      </c>
      <c r="AS107" s="22">
        <v>7354975</v>
      </c>
      <c r="AT107" s="22">
        <v>0</v>
      </c>
      <c r="AU107" s="22">
        <v>2466845</v>
      </c>
      <c r="AV107" s="22">
        <v>1996653</v>
      </c>
      <c r="AW107" s="22">
        <v>41968</v>
      </c>
      <c r="AX107" s="22">
        <v>0</v>
      </c>
      <c r="AY107" s="22">
        <v>960645</v>
      </c>
      <c r="AZ107" s="22">
        <v>0</v>
      </c>
      <c r="BA107" s="22">
        <v>514536</v>
      </c>
      <c r="BB107" s="22">
        <v>4180044</v>
      </c>
      <c r="BC107" s="22">
        <v>0</v>
      </c>
      <c r="BD107" s="22">
        <v>0</v>
      </c>
      <c r="BE107" s="22">
        <v>0</v>
      </c>
      <c r="BF107" s="22">
        <v>0</v>
      </c>
      <c r="BG107" s="22">
        <v>6364851</v>
      </c>
      <c r="BH107" s="22">
        <v>0</v>
      </c>
      <c r="BI107" s="22">
        <v>4019339</v>
      </c>
      <c r="BJ107" s="22">
        <v>582091</v>
      </c>
      <c r="BK107" s="22">
        <v>392068</v>
      </c>
      <c r="BL107" s="22">
        <v>0</v>
      </c>
      <c r="BM107" s="22">
        <v>60391</v>
      </c>
      <c r="BN107" s="22">
        <v>789904</v>
      </c>
      <c r="BO107" s="22">
        <v>1068734</v>
      </c>
      <c r="BP107" s="22">
        <v>493239</v>
      </c>
      <c r="BQ107" s="22">
        <v>0</v>
      </c>
      <c r="BR107" s="22">
        <v>955984</v>
      </c>
      <c r="BS107" s="22">
        <v>0</v>
      </c>
      <c r="BT107" s="22">
        <v>1131729</v>
      </c>
      <c r="BU107" s="22">
        <v>0</v>
      </c>
      <c r="BV107" s="22">
        <v>3752293</v>
      </c>
      <c r="BW107" s="22">
        <v>1658065</v>
      </c>
      <c r="BX107" s="22">
        <v>0</v>
      </c>
      <c r="BY107" s="22">
        <v>6050965</v>
      </c>
      <c r="BZ107" s="22">
        <v>0</v>
      </c>
      <c r="CA107" s="22">
        <v>0</v>
      </c>
      <c r="CB107" s="22">
        <v>0</v>
      </c>
      <c r="CC107" s="22">
        <v>45304101</v>
      </c>
      <c r="CD107" s="22">
        <v>11725879</v>
      </c>
    </row>
    <row r="108" spans="1:82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2761598</v>
      </c>
      <c r="F108" s="22">
        <v>0</v>
      </c>
      <c r="G108" s="22">
        <v>369329</v>
      </c>
      <c r="H108" s="22">
        <v>0</v>
      </c>
      <c r="I108" s="22">
        <v>0</v>
      </c>
      <c r="J108" s="22">
        <v>27466</v>
      </c>
      <c r="K108" s="22">
        <v>35630</v>
      </c>
      <c r="L108" s="22">
        <v>0</v>
      </c>
      <c r="M108" s="22">
        <v>31717</v>
      </c>
      <c r="N108" s="22">
        <v>0</v>
      </c>
      <c r="O108" s="22">
        <v>0</v>
      </c>
      <c r="P108" s="22">
        <v>1217563</v>
      </c>
      <c r="Q108" s="22">
        <v>974</v>
      </c>
      <c r="R108" s="22">
        <v>0</v>
      </c>
      <c r="S108" s="22">
        <v>0</v>
      </c>
      <c r="T108" s="22">
        <v>34022</v>
      </c>
      <c r="U108" s="22">
        <v>1065909</v>
      </c>
      <c r="V108" s="22">
        <v>1110793</v>
      </c>
      <c r="W108" s="22">
        <v>345528</v>
      </c>
      <c r="X108" s="22">
        <v>224509</v>
      </c>
      <c r="Y108" s="22">
        <v>0</v>
      </c>
      <c r="Z108" s="22">
        <v>0</v>
      </c>
      <c r="AA108" s="22">
        <v>31239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2857</v>
      </c>
      <c r="AH108" s="22">
        <v>2747</v>
      </c>
      <c r="AI108" s="22">
        <v>0</v>
      </c>
      <c r="AJ108" s="22">
        <v>418905</v>
      </c>
      <c r="AK108" s="22">
        <v>5000</v>
      </c>
      <c r="AL108" s="22">
        <v>0</v>
      </c>
      <c r="AM108" s="22">
        <v>0</v>
      </c>
      <c r="AN108" s="22">
        <v>0</v>
      </c>
      <c r="AO108" s="22">
        <v>1965336</v>
      </c>
      <c r="AP108" s="22">
        <v>0</v>
      </c>
      <c r="AQ108" s="22">
        <v>9651122</v>
      </c>
      <c r="AR108" s="22">
        <v>110154</v>
      </c>
      <c r="AS108" s="22">
        <v>1037006</v>
      </c>
      <c r="AT108" s="22">
        <v>0</v>
      </c>
      <c r="AU108" s="22">
        <v>0</v>
      </c>
      <c r="AV108" s="22">
        <v>139808</v>
      </c>
      <c r="AW108" s="22">
        <v>35630</v>
      </c>
      <c r="AX108" s="22">
        <v>4581</v>
      </c>
      <c r="AY108" s="22">
        <v>89355</v>
      </c>
      <c r="AZ108" s="22">
        <v>0</v>
      </c>
      <c r="BA108" s="22">
        <v>71876</v>
      </c>
      <c r="BB108" s="22">
        <v>1243946</v>
      </c>
      <c r="BC108" s="22">
        <v>15171</v>
      </c>
      <c r="BD108" s="22">
        <v>0</v>
      </c>
      <c r="BE108" s="22">
        <v>30402</v>
      </c>
      <c r="BF108" s="22">
        <v>0</v>
      </c>
      <c r="BG108" s="22">
        <v>934736</v>
      </c>
      <c r="BH108" s="22">
        <v>846557</v>
      </c>
      <c r="BI108" s="22">
        <v>331520</v>
      </c>
      <c r="BJ108" s="22">
        <v>20291</v>
      </c>
      <c r="BK108" s="22">
        <v>247607</v>
      </c>
      <c r="BL108" s="22">
        <v>0</v>
      </c>
      <c r="BM108" s="22">
        <v>50562</v>
      </c>
      <c r="BN108" s="22">
        <v>500</v>
      </c>
      <c r="BO108" s="22">
        <v>207863</v>
      </c>
      <c r="BP108" s="22">
        <v>176577</v>
      </c>
      <c r="BQ108" s="22">
        <v>0</v>
      </c>
      <c r="BR108" s="22">
        <v>0</v>
      </c>
      <c r="BS108" s="22">
        <v>0</v>
      </c>
      <c r="BT108" s="22">
        <v>0</v>
      </c>
      <c r="BU108" s="22">
        <v>0</v>
      </c>
      <c r="BV108" s="22">
        <v>1167965</v>
      </c>
      <c r="BW108" s="22">
        <v>268391</v>
      </c>
      <c r="BX108" s="22">
        <v>0</v>
      </c>
      <c r="BY108" s="22">
        <v>0</v>
      </c>
      <c r="BZ108" s="22">
        <v>0</v>
      </c>
      <c r="CA108" s="22">
        <v>1498421</v>
      </c>
      <c r="CB108" s="22">
        <v>0</v>
      </c>
      <c r="CC108" s="22">
        <v>8528919</v>
      </c>
      <c r="CD108" s="22">
        <v>1122203</v>
      </c>
    </row>
    <row r="109" spans="1:82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4290069</v>
      </c>
      <c r="F109" s="22">
        <v>0</v>
      </c>
      <c r="G109" s="22">
        <v>26805</v>
      </c>
      <c r="H109" s="22">
        <v>0</v>
      </c>
      <c r="I109" s="22">
        <v>0</v>
      </c>
      <c r="J109" s="22">
        <v>187332</v>
      </c>
      <c r="K109" s="22">
        <v>0</v>
      </c>
      <c r="L109" s="22">
        <v>0</v>
      </c>
      <c r="M109" s="22">
        <v>60905</v>
      </c>
      <c r="N109" s="22">
        <v>0</v>
      </c>
      <c r="O109" s="22">
        <v>0</v>
      </c>
      <c r="P109" s="22">
        <v>1000297</v>
      </c>
      <c r="Q109" s="22">
        <v>0</v>
      </c>
      <c r="R109" s="22">
        <v>0</v>
      </c>
      <c r="S109" s="22">
        <v>106715</v>
      </c>
      <c r="T109" s="22">
        <v>0</v>
      </c>
      <c r="U109" s="22">
        <v>974974</v>
      </c>
      <c r="V109" s="22">
        <v>484695</v>
      </c>
      <c r="W109" s="22">
        <v>327853</v>
      </c>
      <c r="X109" s="22">
        <v>0</v>
      </c>
      <c r="Y109" s="22">
        <v>104870</v>
      </c>
      <c r="Z109" s="22">
        <v>0</v>
      </c>
      <c r="AA109" s="22">
        <v>30955</v>
      </c>
      <c r="AB109" s="22">
        <v>0</v>
      </c>
      <c r="AC109" s="22">
        <v>32007</v>
      </c>
      <c r="AD109" s="22">
        <v>0</v>
      </c>
      <c r="AE109" s="22">
        <v>351160</v>
      </c>
      <c r="AF109" s="22">
        <v>0</v>
      </c>
      <c r="AG109" s="22">
        <v>0</v>
      </c>
      <c r="AH109" s="22">
        <v>0</v>
      </c>
      <c r="AI109" s="22">
        <v>0</v>
      </c>
      <c r="AJ109" s="22">
        <v>708226</v>
      </c>
      <c r="AK109" s="22">
        <v>68185</v>
      </c>
      <c r="AL109" s="22">
        <v>0</v>
      </c>
      <c r="AM109" s="22">
        <v>0</v>
      </c>
      <c r="AN109" s="22">
        <v>0</v>
      </c>
      <c r="AO109" s="22">
        <v>0</v>
      </c>
      <c r="AP109" s="22">
        <v>0</v>
      </c>
      <c r="AQ109" s="22">
        <v>8755048</v>
      </c>
      <c r="AR109" s="22">
        <v>327278</v>
      </c>
      <c r="AS109" s="22">
        <v>623448</v>
      </c>
      <c r="AT109" s="22">
        <v>0</v>
      </c>
      <c r="AU109" s="22">
        <v>0</v>
      </c>
      <c r="AV109" s="22">
        <v>231751</v>
      </c>
      <c r="AW109" s="22">
        <v>37011</v>
      </c>
      <c r="AX109" s="22">
        <v>0</v>
      </c>
      <c r="AY109" s="22">
        <v>571290</v>
      </c>
      <c r="AZ109" s="22">
        <v>0</v>
      </c>
      <c r="BA109" s="22">
        <v>48772</v>
      </c>
      <c r="BB109" s="22">
        <v>1648925</v>
      </c>
      <c r="BC109" s="22">
        <v>0</v>
      </c>
      <c r="BD109" s="22">
        <v>0</v>
      </c>
      <c r="BE109" s="22">
        <v>123723</v>
      </c>
      <c r="BF109" s="22">
        <v>0</v>
      </c>
      <c r="BG109" s="22">
        <v>945248</v>
      </c>
      <c r="BH109" s="22">
        <v>391188</v>
      </c>
      <c r="BI109" s="22">
        <v>461859</v>
      </c>
      <c r="BJ109" s="22">
        <v>0</v>
      </c>
      <c r="BK109" s="22">
        <v>10098</v>
      </c>
      <c r="BL109" s="22">
        <v>0</v>
      </c>
      <c r="BM109" s="22">
        <v>0</v>
      </c>
      <c r="BN109" s="22">
        <v>428141</v>
      </c>
      <c r="BO109" s="22">
        <v>358506</v>
      </c>
      <c r="BP109" s="22">
        <v>0</v>
      </c>
      <c r="BQ109" s="22">
        <v>444469</v>
      </c>
      <c r="BR109" s="22">
        <v>0</v>
      </c>
      <c r="BS109" s="22">
        <v>0</v>
      </c>
      <c r="BT109" s="22">
        <v>0</v>
      </c>
      <c r="BU109" s="22">
        <v>0</v>
      </c>
      <c r="BV109" s="22">
        <v>1118709</v>
      </c>
      <c r="BW109" s="22">
        <v>343504</v>
      </c>
      <c r="BX109" s="22">
        <v>0</v>
      </c>
      <c r="BY109" s="22">
        <v>0</v>
      </c>
      <c r="BZ109" s="22">
        <v>0</v>
      </c>
      <c r="CA109" s="22">
        <v>0</v>
      </c>
      <c r="CB109" s="22">
        <v>0</v>
      </c>
      <c r="CC109" s="22">
        <v>8113920</v>
      </c>
      <c r="CD109" s="22">
        <v>641128</v>
      </c>
    </row>
    <row r="110" spans="1:82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990623</v>
      </c>
      <c r="F110" s="22">
        <v>0</v>
      </c>
      <c r="G110" s="22">
        <v>80617</v>
      </c>
      <c r="H110" s="22">
        <v>0</v>
      </c>
      <c r="I110" s="22">
        <v>20800</v>
      </c>
      <c r="J110" s="22">
        <v>178670</v>
      </c>
      <c r="K110" s="22">
        <v>0</v>
      </c>
      <c r="L110" s="22">
        <v>21000</v>
      </c>
      <c r="M110" s="22">
        <v>0</v>
      </c>
      <c r="N110" s="22">
        <v>0</v>
      </c>
      <c r="O110" s="22">
        <v>0</v>
      </c>
      <c r="P110" s="22">
        <v>112542</v>
      </c>
      <c r="Q110" s="22">
        <v>3560</v>
      </c>
      <c r="R110" s="22">
        <v>0</v>
      </c>
      <c r="S110" s="22">
        <v>0</v>
      </c>
      <c r="T110" s="22">
        <v>0</v>
      </c>
      <c r="U110" s="22">
        <v>669618</v>
      </c>
      <c r="V110" s="22">
        <v>179230</v>
      </c>
      <c r="W110" s="22">
        <v>123800</v>
      </c>
      <c r="X110" s="22">
        <v>0</v>
      </c>
      <c r="Y110" s="22">
        <v>27026</v>
      </c>
      <c r="Z110" s="22">
        <v>0</v>
      </c>
      <c r="AA110" s="22">
        <v>44996</v>
      </c>
      <c r="AB110" s="22">
        <v>30455</v>
      </c>
      <c r="AC110" s="22">
        <v>17398</v>
      </c>
      <c r="AD110" s="22">
        <v>43</v>
      </c>
      <c r="AE110" s="22">
        <v>11030</v>
      </c>
      <c r="AF110" s="22">
        <v>0</v>
      </c>
      <c r="AG110" s="22">
        <v>0</v>
      </c>
      <c r="AH110" s="22">
        <v>0</v>
      </c>
      <c r="AI110" s="22">
        <v>0</v>
      </c>
      <c r="AJ110" s="22">
        <v>431934</v>
      </c>
      <c r="AK110" s="22">
        <v>36753</v>
      </c>
      <c r="AL110" s="22">
        <v>0</v>
      </c>
      <c r="AM110" s="22">
        <v>0</v>
      </c>
      <c r="AN110" s="22">
        <v>690249</v>
      </c>
      <c r="AO110" s="22">
        <v>0</v>
      </c>
      <c r="AP110" s="22">
        <v>0</v>
      </c>
      <c r="AQ110" s="22">
        <v>3670344</v>
      </c>
      <c r="AR110" s="22">
        <v>49158</v>
      </c>
      <c r="AS110" s="22">
        <v>280718</v>
      </c>
      <c r="AT110" s="22">
        <v>0</v>
      </c>
      <c r="AU110" s="22">
        <v>23751</v>
      </c>
      <c r="AV110" s="22">
        <v>119860</v>
      </c>
      <c r="AW110" s="22">
        <v>0</v>
      </c>
      <c r="AX110" s="22">
        <v>14562</v>
      </c>
      <c r="AY110" s="22">
        <v>0</v>
      </c>
      <c r="AZ110" s="22">
        <v>2908</v>
      </c>
      <c r="BA110" s="22">
        <v>0</v>
      </c>
      <c r="BB110" s="22">
        <v>600344</v>
      </c>
      <c r="BC110" s="22">
        <v>12820</v>
      </c>
      <c r="BD110" s="22">
        <v>0</v>
      </c>
      <c r="BE110" s="22">
        <v>0</v>
      </c>
      <c r="BF110" s="22">
        <v>0</v>
      </c>
      <c r="BG110" s="22">
        <v>674807</v>
      </c>
      <c r="BH110" s="22">
        <v>207198</v>
      </c>
      <c r="BI110" s="22">
        <v>95021</v>
      </c>
      <c r="BJ110" s="22">
        <v>0</v>
      </c>
      <c r="BK110" s="22">
        <v>74744</v>
      </c>
      <c r="BL110" s="22">
        <v>0</v>
      </c>
      <c r="BM110" s="22">
        <v>24098</v>
      </c>
      <c r="BN110" s="22">
        <v>1643</v>
      </c>
      <c r="BO110" s="22">
        <v>118654</v>
      </c>
      <c r="BP110" s="22">
        <v>265</v>
      </c>
      <c r="BQ110" s="22">
        <v>14546</v>
      </c>
      <c r="BR110" s="22">
        <v>0</v>
      </c>
      <c r="BS110" s="22">
        <v>0</v>
      </c>
      <c r="BT110" s="22">
        <v>0</v>
      </c>
      <c r="BU110" s="22">
        <v>0</v>
      </c>
      <c r="BV110" s="22">
        <v>515331</v>
      </c>
      <c r="BW110" s="22">
        <v>68108</v>
      </c>
      <c r="BX110" s="22">
        <v>0</v>
      </c>
      <c r="BY110" s="22">
        <v>0</v>
      </c>
      <c r="BZ110" s="22">
        <v>485602</v>
      </c>
      <c r="CA110" s="22">
        <v>0</v>
      </c>
      <c r="CB110" s="22">
        <v>0</v>
      </c>
      <c r="CC110" s="22">
        <v>3384138</v>
      </c>
      <c r="CD110" s="22">
        <v>286206</v>
      </c>
    </row>
    <row r="111" spans="1:82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3234598</v>
      </c>
      <c r="F111" s="22">
        <v>0</v>
      </c>
      <c r="G111" s="22">
        <v>0</v>
      </c>
      <c r="H111" s="22">
        <v>181807</v>
      </c>
      <c r="I111" s="22">
        <v>33809</v>
      </c>
      <c r="J111" s="22">
        <v>136243</v>
      </c>
      <c r="K111" s="22">
        <v>0</v>
      </c>
      <c r="L111" s="22">
        <v>0</v>
      </c>
      <c r="M111" s="22">
        <v>10133</v>
      </c>
      <c r="N111" s="22">
        <v>0</v>
      </c>
      <c r="O111" s="22">
        <v>4316</v>
      </c>
      <c r="P111" s="22">
        <v>55673</v>
      </c>
      <c r="Q111" s="22">
        <v>13000</v>
      </c>
      <c r="R111" s="22">
        <v>0</v>
      </c>
      <c r="S111" s="22">
        <v>10994</v>
      </c>
      <c r="T111" s="22">
        <v>0</v>
      </c>
      <c r="U111" s="22">
        <v>1238123</v>
      </c>
      <c r="V111" s="22">
        <v>593091</v>
      </c>
      <c r="W111" s="22">
        <v>575511</v>
      </c>
      <c r="X111" s="22">
        <v>0</v>
      </c>
      <c r="Y111" s="22">
        <v>230835</v>
      </c>
      <c r="Z111" s="22">
        <v>0</v>
      </c>
      <c r="AA111" s="22">
        <v>16317</v>
      </c>
      <c r="AB111" s="22">
        <v>4500</v>
      </c>
      <c r="AC111" s="22">
        <v>20957</v>
      </c>
      <c r="AD111" s="22">
        <v>0</v>
      </c>
      <c r="AE111" s="22">
        <v>0</v>
      </c>
      <c r="AF111" s="22">
        <v>0</v>
      </c>
      <c r="AG111" s="22">
        <v>0</v>
      </c>
      <c r="AH111" s="22">
        <v>31387</v>
      </c>
      <c r="AI111" s="22">
        <v>25000</v>
      </c>
      <c r="AJ111" s="22">
        <v>233535</v>
      </c>
      <c r="AK111" s="22">
        <v>46936</v>
      </c>
      <c r="AL111" s="22">
        <v>0</v>
      </c>
      <c r="AM111" s="22">
        <v>0</v>
      </c>
      <c r="AN111" s="22">
        <v>0</v>
      </c>
      <c r="AO111" s="22">
        <v>0</v>
      </c>
      <c r="AP111" s="22">
        <v>0</v>
      </c>
      <c r="AQ111" s="22">
        <v>6696765</v>
      </c>
      <c r="AR111" s="22">
        <v>104377</v>
      </c>
      <c r="AS111" s="22">
        <v>945873</v>
      </c>
      <c r="AT111" s="22">
        <v>0</v>
      </c>
      <c r="AU111" s="22">
        <v>0</v>
      </c>
      <c r="AV111" s="22">
        <v>163773</v>
      </c>
      <c r="AW111" s="22">
        <v>0</v>
      </c>
      <c r="AX111" s="22">
        <v>0</v>
      </c>
      <c r="AY111" s="22">
        <v>142592</v>
      </c>
      <c r="AZ111" s="22">
        <v>0</v>
      </c>
      <c r="BA111" s="22">
        <v>500627</v>
      </c>
      <c r="BB111" s="22">
        <v>768876</v>
      </c>
      <c r="BC111" s="22">
        <v>24509</v>
      </c>
      <c r="BD111" s="22">
        <v>0</v>
      </c>
      <c r="BE111" s="22">
        <v>129948</v>
      </c>
      <c r="BF111" s="22">
        <v>0</v>
      </c>
      <c r="BG111" s="22">
        <v>1963321</v>
      </c>
      <c r="BH111" s="22">
        <v>542535</v>
      </c>
      <c r="BI111" s="22">
        <v>547945</v>
      </c>
      <c r="BJ111" s="22">
        <v>0</v>
      </c>
      <c r="BK111" s="22">
        <v>223512</v>
      </c>
      <c r="BL111" s="22">
        <v>62151</v>
      </c>
      <c r="BM111" s="22">
        <v>24783</v>
      </c>
      <c r="BN111" s="22">
        <v>14104</v>
      </c>
      <c r="BO111" s="22">
        <v>0</v>
      </c>
      <c r="BP111" s="22">
        <v>39720</v>
      </c>
      <c r="BQ111" s="22">
        <v>162933</v>
      </c>
      <c r="BR111" s="22">
        <v>0</v>
      </c>
      <c r="BS111" s="22">
        <v>0</v>
      </c>
      <c r="BT111" s="22">
        <v>0</v>
      </c>
      <c r="BU111" s="22">
        <v>0</v>
      </c>
      <c r="BV111" s="22">
        <v>859441</v>
      </c>
      <c r="BW111" s="22">
        <v>336872</v>
      </c>
      <c r="BX111" s="22">
        <v>0</v>
      </c>
      <c r="BY111" s="22">
        <v>0</v>
      </c>
      <c r="BZ111" s="22">
        <v>0</v>
      </c>
      <c r="CA111" s="22">
        <v>0</v>
      </c>
      <c r="CB111" s="22">
        <v>0</v>
      </c>
      <c r="CC111" s="22">
        <v>7557892</v>
      </c>
      <c r="CD111" s="22">
        <v>-861127</v>
      </c>
    </row>
    <row r="112" spans="1:82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7586194</v>
      </c>
      <c r="F112" s="22">
        <v>24374</v>
      </c>
      <c r="G112" s="22">
        <v>93009</v>
      </c>
      <c r="H112" s="22">
        <v>0</v>
      </c>
      <c r="I112" s="22">
        <v>904547</v>
      </c>
      <c r="J112" s="22">
        <v>384295</v>
      </c>
      <c r="K112" s="22">
        <v>0</v>
      </c>
      <c r="L112" s="22">
        <v>0</v>
      </c>
      <c r="M112" s="22">
        <v>18970</v>
      </c>
      <c r="N112" s="22">
        <v>0</v>
      </c>
      <c r="O112" s="22">
        <v>1331</v>
      </c>
      <c r="P112" s="22">
        <v>1089126</v>
      </c>
      <c r="Q112" s="22">
        <v>0</v>
      </c>
      <c r="R112" s="22">
        <v>39350</v>
      </c>
      <c r="S112" s="22">
        <v>1059247</v>
      </c>
      <c r="T112" s="22">
        <v>0</v>
      </c>
      <c r="U112" s="22">
        <v>1932034</v>
      </c>
      <c r="V112" s="22">
        <v>1265366</v>
      </c>
      <c r="W112" s="22">
        <v>955334</v>
      </c>
      <c r="X112" s="22">
        <v>0</v>
      </c>
      <c r="Y112" s="22">
        <v>160331</v>
      </c>
      <c r="Z112" s="22">
        <v>0</v>
      </c>
      <c r="AA112" s="22">
        <v>25990</v>
      </c>
      <c r="AB112" s="22">
        <v>0</v>
      </c>
      <c r="AC112" s="22">
        <v>309159</v>
      </c>
      <c r="AD112" s="22">
        <v>0</v>
      </c>
      <c r="AE112" s="22">
        <v>409580</v>
      </c>
      <c r="AF112" s="22">
        <v>0</v>
      </c>
      <c r="AG112" s="22">
        <v>0</v>
      </c>
      <c r="AH112" s="22">
        <v>0</v>
      </c>
      <c r="AI112" s="22">
        <v>0</v>
      </c>
      <c r="AJ112" s="22">
        <v>494071</v>
      </c>
      <c r="AK112" s="22">
        <v>128302</v>
      </c>
      <c r="AL112" s="22">
        <v>0</v>
      </c>
      <c r="AM112" s="22">
        <v>24161</v>
      </c>
      <c r="AN112" s="22">
        <v>0</v>
      </c>
      <c r="AO112" s="22">
        <v>0</v>
      </c>
      <c r="AP112" s="22">
        <v>167938</v>
      </c>
      <c r="AQ112" s="22">
        <v>17072709</v>
      </c>
      <c r="AR112" s="22">
        <v>363274</v>
      </c>
      <c r="AS112" s="22">
        <v>834907</v>
      </c>
      <c r="AT112" s="22">
        <v>0</v>
      </c>
      <c r="AU112" s="22">
        <v>2402208</v>
      </c>
      <c r="AV112" s="22">
        <v>563377</v>
      </c>
      <c r="AW112" s="22">
        <v>14409</v>
      </c>
      <c r="AX112" s="22">
        <v>0</v>
      </c>
      <c r="AY112" s="22">
        <v>278343</v>
      </c>
      <c r="AZ112" s="22">
        <v>0</v>
      </c>
      <c r="BA112" s="22">
        <v>790334</v>
      </c>
      <c r="BB112" s="22">
        <v>1511080</v>
      </c>
      <c r="BC112" s="22">
        <v>0</v>
      </c>
      <c r="BD112" s="22">
        <v>56469</v>
      </c>
      <c r="BE112" s="22">
        <v>507943</v>
      </c>
      <c r="BF112" s="22">
        <v>0</v>
      </c>
      <c r="BG112" s="22">
        <v>1535204</v>
      </c>
      <c r="BH112" s="22">
        <v>871960</v>
      </c>
      <c r="BI112" s="22">
        <v>879386</v>
      </c>
      <c r="BJ112" s="22">
        <v>0</v>
      </c>
      <c r="BK112" s="22">
        <v>213239</v>
      </c>
      <c r="BL112" s="22">
        <v>0</v>
      </c>
      <c r="BM112" s="22">
        <v>70171</v>
      </c>
      <c r="BN112" s="22">
        <v>0</v>
      </c>
      <c r="BO112" s="22">
        <v>268657</v>
      </c>
      <c r="BP112" s="22">
        <v>76638</v>
      </c>
      <c r="BQ112" s="22">
        <v>0</v>
      </c>
      <c r="BR112" s="22">
        <v>0</v>
      </c>
      <c r="BS112" s="22">
        <v>0</v>
      </c>
      <c r="BT112" s="22">
        <v>0</v>
      </c>
      <c r="BU112" s="22">
        <v>0</v>
      </c>
      <c r="BV112" s="22">
        <v>1780931</v>
      </c>
      <c r="BW112" s="22">
        <v>496024</v>
      </c>
      <c r="BX112" s="22">
        <v>0</v>
      </c>
      <c r="BY112" s="22">
        <v>14193</v>
      </c>
      <c r="BZ112" s="22">
        <v>0</v>
      </c>
      <c r="CA112" s="22">
        <v>0</v>
      </c>
      <c r="CB112" s="22">
        <v>200199</v>
      </c>
      <c r="CC112" s="22">
        <v>13728946</v>
      </c>
      <c r="CD112" s="22">
        <v>3343763</v>
      </c>
    </row>
    <row r="113" spans="1:82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2375642</v>
      </c>
      <c r="G113" s="22">
        <v>555969</v>
      </c>
      <c r="H113" s="22">
        <v>0</v>
      </c>
      <c r="I113" s="22">
        <v>0</v>
      </c>
      <c r="J113" s="22">
        <v>64700</v>
      </c>
      <c r="K113" s="22">
        <v>0</v>
      </c>
      <c r="L113" s="22">
        <v>0</v>
      </c>
      <c r="M113" s="22">
        <v>46242</v>
      </c>
      <c r="N113" s="22">
        <v>0</v>
      </c>
      <c r="O113" s="22">
        <v>1593</v>
      </c>
      <c r="P113" s="22">
        <v>38000</v>
      </c>
      <c r="Q113" s="22">
        <v>0</v>
      </c>
      <c r="R113" s="22">
        <v>0</v>
      </c>
      <c r="S113" s="22">
        <v>54699</v>
      </c>
      <c r="T113" s="22">
        <v>0</v>
      </c>
      <c r="U113" s="22">
        <v>537765</v>
      </c>
      <c r="V113" s="22">
        <v>401895</v>
      </c>
      <c r="W113" s="22">
        <v>333537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24146</v>
      </c>
      <c r="AD113" s="22">
        <v>0</v>
      </c>
      <c r="AE113" s="22">
        <v>32443</v>
      </c>
      <c r="AF113" s="22">
        <v>0</v>
      </c>
      <c r="AG113" s="22">
        <v>0</v>
      </c>
      <c r="AH113" s="22">
        <v>52400</v>
      </c>
      <c r="AI113" s="22">
        <v>0</v>
      </c>
      <c r="AJ113" s="22">
        <v>1300</v>
      </c>
      <c r="AK113" s="22">
        <v>29603</v>
      </c>
      <c r="AL113" s="22">
        <v>0</v>
      </c>
      <c r="AM113" s="22">
        <v>0</v>
      </c>
      <c r="AN113" s="22">
        <v>0</v>
      </c>
      <c r="AO113" s="22">
        <v>0</v>
      </c>
      <c r="AP113" s="22">
        <v>0</v>
      </c>
      <c r="AQ113" s="22">
        <v>4549934</v>
      </c>
      <c r="AR113" s="22">
        <v>75148</v>
      </c>
      <c r="AS113" s="22">
        <v>1154176</v>
      </c>
      <c r="AT113" s="22">
        <v>0</v>
      </c>
      <c r="AU113" s="22">
        <v>0</v>
      </c>
      <c r="AV113" s="22">
        <v>176403</v>
      </c>
      <c r="AW113" s="22">
        <v>6410</v>
      </c>
      <c r="AX113" s="22">
        <v>0</v>
      </c>
      <c r="AY113" s="22">
        <v>87402</v>
      </c>
      <c r="AZ113" s="22">
        <v>0</v>
      </c>
      <c r="BA113" s="22">
        <v>57043</v>
      </c>
      <c r="BB113" s="22">
        <v>252064</v>
      </c>
      <c r="BC113" s="22">
        <v>0</v>
      </c>
      <c r="BD113" s="22">
        <v>0</v>
      </c>
      <c r="BE113" s="22">
        <v>89667</v>
      </c>
      <c r="BF113" s="22">
        <v>0</v>
      </c>
      <c r="BG113" s="22">
        <v>413846</v>
      </c>
      <c r="BH113" s="22">
        <v>345450</v>
      </c>
      <c r="BI113" s="22">
        <v>169770</v>
      </c>
      <c r="BJ113" s="22">
        <v>0</v>
      </c>
      <c r="BK113" s="22">
        <v>0</v>
      </c>
      <c r="BL113" s="22">
        <v>0</v>
      </c>
      <c r="BM113" s="22">
        <v>0</v>
      </c>
      <c r="BN113" s="22">
        <v>0</v>
      </c>
      <c r="BO113" s="22">
        <v>90204</v>
      </c>
      <c r="BP113" s="22">
        <v>0</v>
      </c>
      <c r="BQ113" s="22">
        <v>43872</v>
      </c>
      <c r="BR113" s="22">
        <v>0</v>
      </c>
      <c r="BS113" s="22">
        <v>0</v>
      </c>
      <c r="BT113" s="22">
        <v>21263</v>
      </c>
      <c r="BU113" s="22">
        <v>0</v>
      </c>
      <c r="BV113" s="22">
        <v>205779</v>
      </c>
      <c r="BW113" s="22">
        <v>95845</v>
      </c>
      <c r="BX113" s="22">
        <v>0</v>
      </c>
      <c r="BY113" s="22">
        <v>0</v>
      </c>
      <c r="BZ113" s="22">
        <v>0</v>
      </c>
      <c r="CA113" s="22">
        <v>0</v>
      </c>
      <c r="CB113" s="22">
        <v>0</v>
      </c>
      <c r="CC113" s="22">
        <v>3284342</v>
      </c>
      <c r="CD113" s="22">
        <v>1265592</v>
      </c>
    </row>
    <row r="114" spans="1:82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23708188</v>
      </c>
      <c r="F114" s="22">
        <v>0</v>
      </c>
      <c r="G114" s="22">
        <v>682932</v>
      </c>
      <c r="H114" s="22">
        <v>0</v>
      </c>
      <c r="I114" s="22">
        <v>1289985</v>
      </c>
      <c r="J114" s="22">
        <v>358234</v>
      </c>
      <c r="K114" s="22">
        <v>0</v>
      </c>
      <c r="L114" s="22">
        <v>0</v>
      </c>
      <c r="M114" s="22">
        <v>237287</v>
      </c>
      <c r="N114" s="22">
        <v>0</v>
      </c>
      <c r="O114" s="22">
        <v>0</v>
      </c>
      <c r="P114" s="22">
        <v>8819722</v>
      </c>
      <c r="Q114" s="22">
        <v>0</v>
      </c>
      <c r="R114" s="22">
        <v>0</v>
      </c>
      <c r="S114" s="22">
        <v>426231</v>
      </c>
      <c r="T114" s="22">
        <v>0</v>
      </c>
      <c r="U114" s="22">
        <v>4798792</v>
      </c>
      <c r="V114" s="22">
        <v>6980487</v>
      </c>
      <c r="W114" s="22">
        <v>1903406</v>
      </c>
      <c r="X114" s="22">
        <v>680652</v>
      </c>
      <c r="Y114" s="22">
        <v>1607010</v>
      </c>
      <c r="Z114" s="22">
        <v>0</v>
      </c>
      <c r="AA114" s="22">
        <v>46493</v>
      </c>
      <c r="AB114" s="22">
        <v>0</v>
      </c>
      <c r="AC114" s="22">
        <v>671001</v>
      </c>
      <c r="AD114" s="22">
        <v>294094</v>
      </c>
      <c r="AE114" s="22">
        <v>0</v>
      </c>
      <c r="AF114" s="22">
        <v>0</v>
      </c>
      <c r="AG114" s="22">
        <v>0</v>
      </c>
      <c r="AH114" s="22">
        <v>1756481</v>
      </c>
      <c r="AI114" s="22">
        <v>0</v>
      </c>
      <c r="AJ114" s="22">
        <v>15532988</v>
      </c>
      <c r="AK114" s="22">
        <v>1554862</v>
      </c>
      <c r="AL114" s="22">
        <v>0</v>
      </c>
      <c r="AM114" s="22">
        <v>20000</v>
      </c>
      <c r="AN114" s="22">
        <v>0</v>
      </c>
      <c r="AO114" s="22">
        <v>0</v>
      </c>
      <c r="AP114" s="22">
        <v>32771290</v>
      </c>
      <c r="AQ114" s="22">
        <v>104140135</v>
      </c>
      <c r="AR114" s="22">
        <v>383251</v>
      </c>
      <c r="AS114" s="22">
        <v>5488941</v>
      </c>
      <c r="AT114" s="22">
        <v>0</v>
      </c>
      <c r="AU114" s="22">
        <v>3069122</v>
      </c>
      <c r="AV114" s="22">
        <v>5170298</v>
      </c>
      <c r="AW114" s="22">
        <v>0</v>
      </c>
      <c r="AX114" s="22">
        <v>0</v>
      </c>
      <c r="AY114" s="22">
        <v>769338</v>
      </c>
      <c r="AZ114" s="22">
        <v>0</v>
      </c>
      <c r="BA114" s="22">
        <v>0</v>
      </c>
      <c r="BB114" s="22">
        <v>5264061</v>
      </c>
      <c r="BC114" s="22">
        <v>0</v>
      </c>
      <c r="BD114" s="22">
        <v>0</v>
      </c>
      <c r="BE114" s="22">
        <v>709289</v>
      </c>
      <c r="BF114" s="22">
        <v>0</v>
      </c>
      <c r="BG114" s="22">
        <v>3933924</v>
      </c>
      <c r="BH114" s="22">
        <v>3972569</v>
      </c>
      <c r="BI114" s="22">
        <v>1720099</v>
      </c>
      <c r="BJ114" s="22">
        <v>625874</v>
      </c>
      <c r="BK114" s="22">
        <v>1956651</v>
      </c>
      <c r="BL114" s="22">
        <v>0</v>
      </c>
      <c r="BM114" s="22">
        <v>29032</v>
      </c>
      <c r="BN114" s="22">
        <v>0</v>
      </c>
      <c r="BO114" s="22">
        <v>1912009</v>
      </c>
      <c r="BP114" s="22">
        <v>332915</v>
      </c>
      <c r="BQ114" s="22">
        <v>0</v>
      </c>
      <c r="BR114" s="22">
        <v>0</v>
      </c>
      <c r="BS114" s="22">
        <v>0</v>
      </c>
      <c r="BT114" s="22">
        <v>1012533</v>
      </c>
      <c r="BU114" s="22">
        <v>0</v>
      </c>
      <c r="BV114" s="22">
        <v>4175296</v>
      </c>
      <c r="BW114" s="22">
        <v>3691868</v>
      </c>
      <c r="BX114" s="22">
        <v>0</v>
      </c>
      <c r="BY114" s="22">
        <v>912555</v>
      </c>
      <c r="BZ114" s="22">
        <v>0</v>
      </c>
      <c r="CA114" s="22">
        <v>0</v>
      </c>
      <c r="CB114" s="22">
        <v>0</v>
      </c>
      <c r="CC114" s="22">
        <v>45129625</v>
      </c>
      <c r="CD114" s="22">
        <v>59010510</v>
      </c>
    </row>
    <row r="115" spans="1:82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1164476</v>
      </c>
      <c r="F115" s="22">
        <v>0</v>
      </c>
      <c r="G115" s="22">
        <v>147922</v>
      </c>
      <c r="H115" s="22">
        <v>0</v>
      </c>
      <c r="I115" s="22">
        <v>0</v>
      </c>
      <c r="J115" s="22">
        <v>115149</v>
      </c>
      <c r="K115" s="22">
        <v>0</v>
      </c>
      <c r="L115" s="22">
        <v>62814</v>
      </c>
      <c r="M115" s="22">
        <v>1760</v>
      </c>
      <c r="N115" s="22">
        <v>0</v>
      </c>
      <c r="O115" s="22">
        <v>8723</v>
      </c>
      <c r="P115" s="22">
        <v>226781</v>
      </c>
      <c r="Q115" s="22">
        <v>17395</v>
      </c>
      <c r="R115" s="22">
        <v>0</v>
      </c>
      <c r="S115" s="22">
        <v>0</v>
      </c>
      <c r="T115" s="22">
        <v>964</v>
      </c>
      <c r="U115" s="22">
        <v>477943</v>
      </c>
      <c r="V115" s="22">
        <v>126344</v>
      </c>
      <c r="W115" s="22">
        <v>134873</v>
      </c>
      <c r="X115" s="22">
        <v>0</v>
      </c>
      <c r="Y115" s="22">
        <v>32140</v>
      </c>
      <c r="Z115" s="22">
        <v>0</v>
      </c>
      <c r="AA115" s="22">
        <v>4400</v>
      </c>
      <c r="AB115" s="22">
        <v>0</v>
      </c>
      <c r="AC115" s="22">
        <v>0</v>
      </c>
      <c r="AD115" s="22">
        <v>2000</v>
      </c>
      <c r="AE115" s="22">
        <v>57402</v>
      </c>
      <c r="AF115" s="22">
        <v>0</v>
      </c>
      <c r="AG115" s="22">
        <v>0</v>
      </c>
      <c r="AH115" s="22">
        <v>13515</v>
      </c>
      <c r="AI115" s="22">
        <v>0</v>
      </c>
      <c r="AJ115" s="22">
        <v>346680</v>
      </c>
      <c r="AK115" s="22">
        <v>20821</v>
      </c>
      <c r="AL115" s="22">
        <v>0</v>
      </c>
      <c r="AM115" s="22">
        <v>0</v>
      </c>
      <c r="AN115" s="22">
        <v>0</v>
      </c>
      <c r="AO115" s="22">
        <v>0</v>
      </c>
      <c r="AP115" s="22">
        <v>0</v>
      </c>
      <c r="AQ115" s="22">
        <v>2962102</v>
      </c>
      <c r="AR115" s="22">
        <v>67062</v>
      </c>
      <c r="AS115" s="22">
        <v>446784</v>
      </c>
      <c r="AT115" s="22">
        <v>0</v>
      </c>
      <c r="AU115" s="22">
        <v>0</v>
      </c>
      <c r="AV115" s="22">
        <v>94017</v>
      </c>
      <c r="AW115" s="22">
        <v>0</v>
      </c>
      <c r="AX115" s="22">
        <v>120472</v>
      </c>
      <c r="AY115" s="22">
        <v>7080</v>
      </c>
      <c r="AZ115" s="22">
        <v>0</v>
      </c>
      <c r="BA115" s="22">
        <v>208691</v>
      </c>
      <c r="BB115" s="22">
        <v>472049</v>
      </c>
      <c r="BC115" s="22">
        <v>38528</v>
      </c>
      <c r="BD115" s="22">
        <v>0</v>
      </c>
      <c r="BE115" s="22">
        <v>2349</v>
      </c>
      <c r="BF115" s="22">
        <v>0</v>
      </c>
      <c r="BG115" s="22">
        <v>466389</v>
      </c>
      <c r="BH115" s="22">
        <v>84795</v>
      </c>
      <c r="BI115" s="22">
        <v>131706</v>
      </c>
      <c r="BJ115" s="22">
        <v>0</v>
      </c>
      <c r="BK115" s="22">
        <v>47254</v>
      </c>
      <c r="BL115" s="22">
        <v>0</v>
      </c>
      <c r="BM115" s="22">
        <v>1446</v>
      </c>
      <c r="BN115" s="22">
        <v>0</v>
      </c>
      <c r="BO115" s="22">
        <v>0</v>
      </c>
      <c r="BP115" s="22">
        <v>76957</v>
      </c>
      <c r="BQ115" s="22">
        <v>38361</v>
      </c>
      <c r="BR115" s="22">
        <v>0</v>
      </c>
      <c r="BS115" s="22">
        <v>0</v>
      </c>
      <c r="BT115" s="22">
        <v>0</v>
      </c>
      <c r="BU115" s="22">
        <v>0</v>
      </c>
      <c r="BV115" s="22">
        <v>514703</v>
      </c>
      <c r="BW115" s="22">
        <v>20820</v>
      </c>
      <c r="BX115" s="22">
        <v>0</v>
      </c>
      <c r="BY115" s="22">
        <v>0</v>
      </c>
      <c r="BZ115" s="22">
        <v>0</v>
      </c>
      <c r="CA115" s="22">
        <v>0</v>
      </c>
      <c r="CB115" s="22">
        <v>0</v>
      </c>
      <c r="CC115" s="22">
        <v>2839463</v>
      </c>
      <c r="CD115" s="22">
        <v>122639</v>
      </c>
    </row>
    <row r="116" spans="1:82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2966607</v>
      </c>
      <c r="F116" s="22">
        <v>0</v>
      </c>
      <c r="G116" s="22">
        <v>53294</v>
      </c>
      <c r="H116" s="22">
        <v>0</v>
      </c>
      <c r="I116" s="22">
        <v>0</v>
      </c>
      <c r="J116" s="22">
        <v>305409</v>
      </c>
      <c r="K116" s="22">
        <v>0</v>
      </c>
      <c r="L116" s="22">
        <v>0</v>
      </c>
      <c r="M116" s="22">
        <v>283448</v>
      </c>
      <c r="N116" s="22">
        <v>0</v>
      </c>
      <c r="O116" s="22">
        <v>0</v>
      </c>
      <c r="P116" s="22">
        <v>293270</v>
      </c>
      <c r="Q116" s="22">
        <v>0</v>
      </c>
      <c r="R116" s="22">
        <v>0</v>
      </c>
      <c r="S116" s="22">
        <v>0</v>
      </c>
      <c r="T116" s="22">
        <v>0</v>
      </c>
      <c r="U116" s="22">
        <v>1184572</v>
      </c>
      <c r="V116" s="22">
        <v>489692</v>
      </c>
      <c r="W116" s="22">
        <v>357204</v>
      </c>
      <c r="X116" s="22">
        <v>0</v>
      </c>
      <c r="Y116" s="22">
        <v>60959</v>
      </c>
      <c r="Z116" s="22">
        <v>0</v>
      </c>
      <c r="AA116" s="22">
        <v>14716</v>
      </c>
      <c r="AB116" s="22">
        <v>0</v>
      </c>
      <c r="AC116" s="22">
        <v>1000</v>
      </c>
      <c r="AD116" s="22">
        <v>2856</v>
      </c>
      <c r="AE116" s="22">
        <v>1374217</v>
      </c>
      <c r="AF116" s="22">
        <v>0</v>
      </c>
      <c r="AG116" s="22">
        <v>0</v>
      </c>
      <c r="AH116" s="22">
        <v>0</v>
      </c>
      <c r="AI116" s="22">
        <v>0</v>
      </c>
      <c r="AJ116" s="22">
        <v>87253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0</v>
      </c>
      <c r="AQ116" s="22">
        <v>7474497</v>
      </c>
      <c r="AR116" s="22">
        <v>89265</v>
      </c>
      <c r="AS116" s="22">
        <v>838411</v>
      </c>
      <c r="AT116" s="22">
        <v>0</v>
      </c>
      <c r="AU116" s="22">
        <v>0</v>
      </c>
      <c r="AV116" s="22">
        <v>378596</v>
      </c>
      <c r="AW116" s="22">
        <v>1287</v>
      </c>
      <c r="AX116" s="22">
        <v>11818</v>
      </c>
      <c r="AY116" s="22">
        <v>341524</v>
      </c>
      <c r="AZ116" s="22">
        <v>0</v>
      </c>
      <c r="BA116" s="22">
        <v>431926</v>
      </c>
      <c r="BB116" s="22">
        <v>1044630</v>
      </c>
      <c r="BC116" s="22">
        <v>0</v>
      </c>
      <c r="BD116" s="22">
        <v>0</v>
      </c>
      <c r="BE116" s="22">
        <v>38873</v>
      </c>
      <c r="BF116" s="22">
        <v>0</v>
      </c>
      <c r="BG116" s="22">
        <v>1294229</v>
      </c>
      <c r="BH116" s="22">
        <v>326352</v>
      </c>
      <c r="BI116" s="22">
        <v>432873</v>
      </c>
      <c r="BJ116" s="22">
        <v>0</v>
      </c>
      <c r="BK116" s="22">
        <v>73974</v>
      </c>
      <c r="BL116" s="22">
        <v>0</v>
      </c>
      <c r="BM116" s="22">
        <v>5403</v>
      </c>
      <c r="BN116" s="22">
        <v>0</v>
      </c>
      <c r="BO116" s="22">
        <v>145605</v>
      </c>
      <c r="BP116" s="22">
        <v>178648</v>
      </c>
      <c r="BQ116" s="22">
        <v>32444</v>
      </c>
      <c r="BR116" s="22">
        <v>0</v>
      </c>
      <c r="BS116" s="22">
        <v>0</v>
      </c>
      <c r="BT116" s="22">
        <v>0</v>
      </c>
      <c r="BU116" s="22">
        <v>0</v>
      </c>
      <c r="BV116" s="22">
        <v>347416</v>
      </c>
      <c r="BW116" s="22">
        <v>70000</v>
      </c>
      <c r="BX116" s="22">
        <v>0</v>
      </c>
      <c r="BY116" s="22">
        <v>0</v>
      </c>
      <c r="BZ116" s="22">
        <v>0</v>
      </c>
      <c r="CA116" s="22">
        <v>0</v>
      </c>
      <c r="CB116" s="22">
        <v>0</v>
      </c>
      <c r="CC116" s="22">
        <v>6083274</v>
      </c>
      <c r="CD116" s="22">
        <v>1391223</v>
      </c>
    </row>
    <row r="117" spans="1:82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888902</v>
      </c>
      <c r="F117" s="22">
        <v>0</v>
      </c>
      <c r="G117" s="22">
        <v>11192</v>
      </c>
      <c r="H117" s="22">
        <v>0</v>
      </c>
      <c r="I117" s="22">
        <v>0</v>
      </c>
      <c r="J117" s="22">
        <v>44920</v>
      </c>
      <c r="K117" s="22">
        <v>0</v>
      </c>
      <c r="L117" s="22">
        <v>0</v>
      </c>
      <c r="M117" s="22">
        <v>4016</v>
      </c>
      <c r="N117" s="22">
        <v>0</v>
      </c>
      <c r="O117" s="22">
        <v>2617</v>
      </c>
      <c r="P117" s="22">
        <v>27930</v>
      </c>
      <c r="Q117" s="22">
        <v>0</v>
      </c>
      <c r="R117" s="22">
        <v>0</v>
      </c>
      <c r="S117" s="22">
        <v>8456</v>
      </c>
      <c r="T117" s="22">
        <v>0</v>
      </c>
      <c r="U117" s="22">
        <v>452577</v>
      </c>
      <c r="V117" s="22">
        <v>530377</v>
      </c>
      <c r="W117" s="22">
        <v>160704</v>
      </c>
      <c r="X117" s="22">
        <v>0</v>
      </c>
      <c r="Y117" s="22">
        <v>0</v>
      </c>
      <c r="Z117" s="22">
        <v>0</v>
      </c>
      <c r="AA117" s="22">
        <v>3468</v>
      </c>
      <c r="AB117" s="22">
        <v>0</v>
      </c>
      <c r="AC117" s="22">
        <v>0</v>
      </c>
      <c r="AD117" s="22">
        <v>0</v>
      </c>
      <c r="AE117" s="22">
        <v>77847</v>
      </c>
      <c r="AF117" s="22">
        <v>0</v>
      </c>
      <c r="AG117" s="22">
        <v>0</v>
      </c>
      <c r="AH117" s="22">
        <v>0</v>
      </c>
      <c r="AI117" s="22">
        <v>0</v>
      </c>
      <c r="AJ117" s="22">
        <v>8865</v>
      </c>
      <c r="AK117" s="22">
        <v>0</v>
      </c>
      <c r="AL117" s="22">
        <v>0</v>
      </c>
      <c r="AM117" s="22">
        <v>0</v>
      </c>
      <c r="AN117" s="22">
        <v>480771</v>
      </c>
      <c r="AO117" s="22">
        <v>0</v>
      </c>
      <c r="AP117" s="22">
        <v>0</v>
      </c>
      <c r="AQ117" s="22">
        <v>2702642</v>
      </c>
      <c r="AR117" s="22">
        <v>81609</v>
      </c>
      <c r="AS117" s="22">
        <v>324185</v>
      </c>
      <c r="AT117" s="22">
        <v>0</v>
      </c>
      <c r="AU117" s="22">
        <v>0</v>
      </c>
      <c r="AV117" s="22">
        <v>28384</v>
      </c>
      <c r="AW117" s="22">
        <v>0</v>
      </c>
      <c r="AX117" s="22">
        <v>0</v>
      </c>
      <c r="AY117" s="22">
        <v>9279</v>
      </c>
      <c r="AZ117" s="22">
        <v>0</v>
      </c>
      <c r="BA117" s="22">
        <v>331037</v>
      </c>
      <c r="BB117" s="22">
        <v>205977</v>
      </c>
      <c r="BC117" s="22">
        <v>0</v>
      </c>
      <c r="BD117" s="22">
        <v>0</v>
      </c>
      <c r="BE117" s="22">
        <v>5455</v>
      </c>
      <c r="BF117" s="22">
        <v>0</v>
      </c>
      <c r="BG117" s="22">
        <v>336429</v>
      </c>
      <c r="BH117" s="22">
        <v>176064</v>
      </c>
      <c r="BI117" s="22">
        <v>172146</v>
      </c>
      <c r="BJ117" s="22">
        <v>0</v>
      </c>
      <c r="BK117" s="22">
        <v>10894</v>
      </c>
      <c r="BL117" s="22">
        <v>0</v>
      </c>
      <c r="BM117" s="22">
        <v>3804</v>
      </c>
      <c r="BN117" s="22">
        <v>30000</v>
      </c>
      <c r="BO117" s="22">
        <v>0</v>
      </c>
      <c r="BP117" s="22">
        <v>0</v>
      </c>
      <c r="BQ117" s="22">
        <v>51227</v>
      </c>
      <c r="BR117" s="22">
        <v>0</v>
      </c>
      <c r="BS117" s="22">
        <v>0</v>
      </c>
      <c r="BT117" s="22">
        <v>0</v>
      </c>
      <c r="BU117" s="22">
        <v>0</v>
      </c>
      <c r="BV117" s="22">
        <v>232859</v>
      </c>
      <c r="BW117" s="22">
        <v>30775</v>
      </c>
      <c r="BX117" s="22">
        <v>0</v>
      </c>
      <c r="BY117" s="22">
        <v>0</v>
      </c>
      <c r="BZ117" s="22">
        <v>359019</v>
      </c>
      <c r="CA117" s="22">
        <v>0</v>
      </c>
      <c r="CB117" s="22">
        <v>0</v>
      </c>
      <c r="CC117" s="22">
        <v>2389143</v>
      </c>
      <c r="CD117" s="22">
        <v>313499</v>
      </c>
    </row>
    <row r="118" spans="1:82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10575946</v>
      </c>
      <c r="F118" s="22">
        <v>0</v>
      </c>
      <c r="G118" s="22">
        <v>286642</v>
      </c>
      <c r="H118" s="22">
        <v>0</v>
      </c>
      <c r="I118" s="22">
        <v>1430317</v>
      </c>
      <c r="J118" s="22">
        <v>81215</v>
      </c>
      <c r="K118" s="22">
        <v>0</v>
      </c>
      <c r="L118" s="22">
        <v>0</v>
      </c>
      <c r="M118" s="22">
        <v>8978</v>
      </c>
      <c r="N118" s="22">
        <v>0</v>
      </c>
      <c r="O118" s="22">
        <v>0</v>
      </c>
      <c r="P118" s="22">
        <v>9138</v>
      </c>
      <c r="Q118" s="22">
        <v>0</v>
      </c>
      <c r="R118" s="22">
        <v>0</v>
      </c>
      <c r="S118" s="22">
        <v>238852</v>
      </c>
      <c r="T118" s="22">
        <v>0</v>
      </c>
      <c r="U118" s="22">
        <v>1982910</v>
      </c>
      <c r="V118" s="22">
        <v>1463250</v>
      </c>
      <c r="W118" s="22">
        <v>823713</v>
      </c>
      <c r="X118" s="22">
        <v>0</v>
      </c>
      <c r="Y118" s="22">
        <v>162105</v>
      </c>
      <c r="Z118" s="22">
        <v>0</v>
      </c>
      <c r="AA118" s="22">
        <v>0</v>
      </c>
      <c r="AB118" s="22">
        <v>46749</v>
      </c>
      <c r="AC118" s="22">
        <v>61282</v>
      </c>
      <c r="AD118" s="22">
        <v>3617</v>
      </c>
      <c r="AE118" s="22">
        <v>576193</v>
      </c>
      <c r="AF118" s="22">
        <v>0</v>
      </c>
      <c r="AG118" s="22">
        <v>0</v>
      </c>
      <c r="AH118" s="22">
        <v>0</v>
      </c>
      <c r="AI118" s="22">
        <v>0</v>
      </c>
      <c r="AJ118" s="22">
        <v>498707</v>
      </c>
      <c r="AK118" s="22">
        <v>60456</v>
      </c>
      <c r="AL118" s="22">
        <v>0</v>
      </c>
      <c r="AM118" s="22">
        <v>0</v>
      </c>
      <c r="AN118" s="22">
        <v>2611032</v>
      </c>
      <c r="AO118" s="22">
        <v>390189</v>
      </c>
      <c r="AP118" s="22">
        <v>0</v>
      </c>
      <c r="AQ118" s="22">
        <v>21311291</v>
      </c>
      <c r="AR118" s="22">
        <v>389773</v>
      </c>
      <c r="AS118" s="22">
        <v>429116</v>
      </c>
      <c r="AT118" s="22">
        <v>0</v>
      </c>
      <c r="AU118" s="22">
        <v>1524675</v>
      </c>
      <c r="AV118" s="22">
        <v>410699</v>
      </c>
      <c r="AW118" s="22">
        <v>0</v>
      </c>
      <c r="AX118" s="22">
        <v>0</v>
      </c>
      <c r="AY118" s="22">
        <v>763149</v>
      </c>
      <c r="AZ118" s="22">
        <v>0</v>
      </c>
      <c r="BA118" s="22">
        <v>643789</v>
      </c>
      <c r="BB118" s="22">
        <v>1838770</v>
      </c>
      <c r="BC118" s="22">
        <v>0</v>
      </c>
      <c r="BD118" s="22">
        <v>0</v>
      </c>
      <c r="BE118" s="22">
        <v>78961</v>
      </c>
      <c r="BF118" s="22">
        <v>0</v>
      </c>
      <c r="BG118" s="22">
        <v>1950150</v>
      </c>
      <c r="BH118" s="22">
        <v>1377893</v>
      </c>
      <c r="BI118" s="22">
        <v>571318</v>
      </c>
      <c r="BJ118" s="22">
        <v>198260</v>
      </c>
      <c r="BK118" s="22">
        <v>289299</v>
      </c>
      <c r="BL118" s="22">
        <v>0</v>
      </c>
      <c r="BM118" s="22">
        <v>12145</v>
      </c>
      <c r="BN118" s="22">
        <v>0</v>
      </c>
      <c r="BO118" s="22">
        <v>152436</v>
      </c>
      <c r="BP118" s="22">
        <v>203174</v>
      </c>
      <c r="BQ118" s="22">
        <v>0</v>
      </c>
      <c r="BR118" s="22">
        <v>0</v>
      </c>
      <c r="BS118" s="22">
        <v>0</v>
      </c>
      <c r="BT118" s="22">
        <v>0</v>
      </c>
      <c r="BU118" s="22">
        <v>0</v>
      </c>
      <c r="BV118" s="22">
        <v>1631977</v>
      </c>
      <c r="BW118" s="22">
        <v>628357</v>
      </c>
      <c r="BX118" s="22">
        <v>0</v>
      </c>
      <c r="BY118" s="22">
        <v>443682</v>
      </c>
      <c r="BZ118" s="22">
        <v>2476382</v>
      </c>
      <c r="CA118" s="22">
        <v>0</v>
      </c>
      <c r="CB118" s="22">
        <v>0</v>
      </c>
      <c r="CC118" s="22">
        <v>16014005</v>
      </c>
      <c r="CD118" s="22">
        <v>5297286</v>
      </c>
    </row>
    <row r="119" spans="1:82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5310139</v>
      </c>
      <c r="F119" s="22">
        <v>0</v>
      </c>
      <c r="G119" s="22">
        <v>61997</v>
      </c>
      <c r="H119" s="22">
        <v>0</v>
      </c>
      <c r="I119" s="22">
        <v>197134</v>
      </c>
      <c r="J119" s="22">
        <v>801521</v>
      </c>
      <c r="K119" s="22">
        <v>0</v>
      </c>
      <c r="L119" s="22">
        <v>0</v>
      </c>
      <c r="M119" s="22">
        <v>82266</v>
      </c>
      <c r="N119" s="22">
        <v>0</v>
      </c>
      <c r="O119" s="22">
        <v>0</v>
      </c>
      <c r="P119" s="22">
        <v>112071</v>
      </c>
      <c r="Q119" s="22">
        <v>0</v>
      </c>
      <c r="R119" s="22">
        <v>0</v>
      </c>
      <c r="S119" s="22">
        <v>0</v>
      </c>
      <c r="T119" s="22">
        <v>0</v>
      </c>
      <c r="U119" s="22">
        <v>1207010</v>
      </c>
      <c r="V119" s="22">
        <v>4459343</v>
      </c>
      <c r="W119" s="22">
        <v>656026</v>
      </c>
      <c r="X119" s="22">
        <v>0</v>
      </c>
      <c r="Y119" s="22">
        <v>421615</v>
      </c>
      <c r="Z119" s="22">
        <v>0</v>
      </c>
      <c r="AA119" s="22">
        <v>22655</v>
      </c>
      <c r="AB119" s="22">
        <v>0</v>
      </c>
      <c r="AC119" s="22">
        <v>94896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999675</v>
      </c>
      <c r="AK119" s="22">
        <v>83451</v>
      </c>
      <c r="AL119" s="22">
        <v>0</v>
      </c>
      <c r="AM119" s="22">
        <v>0</v>
      </c>
      <c r="AN119" s="22">
        <v>0</v>
      </c>
      <c r="AO119" s="22">
        <v>0</v>
      </c>
      <c r="AP119" s="22">
        <v>0</v>
      </c>
      <c r="AQ119" s="22">
        <v>14509799</v>
      </c>
      <c r="AR119" s="22">
        <v>312321</v>
      </c>
      <c r="AS119" s="22">
        <v>586351</v>
      </c>
      <c r="AT119" s="22">
        <v>0</v>
      </c>
      <c r="AU119" s="22">
        <v>188637</v>
      </c>
      <c r="AV119" s="22">
        <v>428724</v>
      </c>
      <c r="AW119" s="22">
        <v>36749</v>
      </c>
      <c r="AX119" s="22">
        <v>0</v>
      </c>
      <c r="AY119" s="22">
        <v>287860</v>
      </c>
      <c r="AZ119" s="22">
        <v>0</v>
      </c>
      <c r="BA119" s="22">
        <v>0</v>
      </c>
      <c r="BB119" s="22">
        <v>1701937</v>
      </c>
      <c r="BC119" s="22">
        <v>0</v>
      </c>
      <c r="BD119" s="22">
        <v>0</v>
      </c>
      <c r="BE119" s="22">
        <v>0</v>
      </c>
      <c r="BF119" s="22">
        <v>0</v>
      </c>
      <c r="BG119" s="22">
        <v>1267776</v>
      </c>
      <c r="BH119" s="22">
        <v>658353</v>
      </c>
      <c r="BI119" s="22">
        <v>638951</v>
      </c>
      <c r="BJ119" s="22">
        <v>0</v>
      </c>
      <c r="BK119" s="22">
        <v>482284</v>
      </c>
      <c r="BL119" s="22">
        <v>0</v>
      </c>
      <c r="BM119" s="22">
        <v>100483</v>
      </c>
      <c r="BN119" s="22">
        <v>0</v>
      </c>
      <c r="BO119" s="22">
        <v>467777</v>
      </c>
      <c r="BP119" s="22">
        <v>0</v>
      </c>
      <c r="BQ119" s="22">
        <v>0</v>
      </c>
      <c r="BR119" s="22">
        <v>0</v>
      </c>
      <c r="BS119" s="22">
        <v>0</v>
      </c>
      <c r="BT119" s="22">
        <v>0</v>
      </c>
      <c r="BU119" s="22">
        <v>0</v>
      </c>
      <c r="BV119" s="22">
        <v>2204670</v>
      </c>
      <c r="BW119" s="22">
        <v>376276</v>
      </c>
      <c r="BX119" s="22">
        <v>0</v>
      </c>
      <c r="BY119" s="22">
        <v>0</v>
      </c>
      <c r="BZ119" s="22">
        <v>0</v>
      </c>
      <c r="CA119" s="22">
        <v>0</v>
      </c>
      <c r="CB119" s="22">
        <v>0</v>
      </c>
      <c r="CC119" s="22">
        <v>9739149</v>
      </c>
      <c r="CD119" s="22">
        <v>4770650</v>
      </c>
    </row>
    <row r="120" spans="1:82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12155792</v>
      </c>
      <c r="F120" s="22">
        <v>0</v>
      </c>
      <c r="G120" s="22">
        <v>146103</v>
      </c>
      <c r="H120" s="22">
        <v>0</v>
      </c>
      <c r="I120" s="22">
        <v>830853</v>
      </c>
      <c r="J120" s="22">
        <v>625442</v>
      </c>
      <c r="K120" s="22">
        <v>0</v>
      </c>
      <c r="L120" s="22">
        <v>0</v>
      </c>
      <c r="M120" s="22">
        <v>5705</v>
      </c>
      <c r="N120" s="22">
        <v>0</v>
      </c>
      <c r="O120" s="22">
        <v>30290</v>
      </c>
      <c r="P120" s="22">
        <v>5125137</v>
      </c>
      <c r="Q120" s="22">
        <v>81017</v>
      </c>
      <c r="R120" s="22">
        <v>0</v>
      </c>
      <c r="S120" s="22">
        <v>0</v>
      </c>
      <c r="T120" s="22">
        <v>0</v>
      </c>
      <c r="U120" s="22">
        <v>7854400</v>
      </c>
      <c r="V120" s="22">
        <v>2462247</v>
      </c>
      <c r="W120" s="22">
        <v>1378137</v>
      </c>
      <c r="X120" s="22">
        <v>0</v>
      </c>
      <c r="Y120" s="22">
        <v>149484</v>
      </c>
      <c r="Z120" s="22">
        <v>300098</v>
      </c>
      <c r="AA120" s="22">
        <v>28953</v>
      </c>
      <c r="AB120" s="22">
        <v>1521942</v>
      </c>
      <c r="AC120" s="22">
        <v>283696</v>
      </c>
      <c r="AD120" s="22">
        <v>100165</v>
      </c>
      <c r="AE120" s="22">
        <v>0</v>
      </c>
      <c r="AF120" s="22">
        <v>0</v>
      </c>
      <c r="AG120" s="22">
        <v>0</v>
      </c>
      <c r="AH120" s="22">
        <v>6406360</v>
      </c>
      <c r="AI120" s="22">
        <v>0</v>
      </c>
      <c r="AJ120" s="22">
        <v>2495900</v>
      </c>
      <c r="AK120" s="22">
        <v>300</v>
      </c>
      <c r="AL120" s="22">
        <v>0</v>
      </c>
      <c r="AM120" s="22">
        <v>0</v>
      </c>
      <c r="AN120" s="22">
        <v>0</v>
      </c>
      <c r="AO120" s="22">
        <v>0</v>
      </c>
      <c r="AP120" s="22">
        <v>0</v>
      </c>
      <c r="AQ120" s="22">
        <v>41982021</v>
      </c>
      <c r="AR120" s="22">
        <v>600077</v>
      </c>
      <c r="AS120" s="22">
        <v>1934084</v>
      </c>
      <c r="AT120" s="22">
        <v>0</v>
      </c>
      <c r="AU120" s="22">
        <v>2072639</v>
      </c>
      <c r="AV120" s="22">
        <v>1186722</v>
      </c>
      <c r="AW120" s="22">
        <v>0</v>
      </c>
      <c r="AX120" s="22">
        <v>0</v>
      </c>
      <c r="AY120" s="22">
        <v>76615</v>
      </c>
      <c r="AZ120" s="22">
        <v>0</v>
      </c>
      <c r="BA120" s="22">
        <v>1020002</v>
      </c>
      <c r="BB120" s="22">
        <v>4677556</v>
      </c>
      <c r="BC120" s="22">
        <v>161803</v>
      </c>
      <c r="BD120" s="22">
        <v>0</v>
      </c>
      <c r="BE120" s="22">
        <v>389394</v>
      </c>
      <c r="BF120" s="22">
        <v>0</v>
      </c>
      <c r="BG120" s="22">
        <v>3087728</v>
      </c>
      <c r="BH120" s="22">
        <v>1790377</v>
      </c>
      <c r="BI120" s="22">
        <v>1825307</v>
      </c>
      <c r="BJ120" s="22">
        <v>0</v>
      </c>
      <c r="BK120" s="22">
        <v>374479</v>
      </c>
      <c r="BL120" s="22">
        <v>1204460</v>
      </c>
      <c r="BM120" s="22">
        <v>47432</v>
      </c>
      <c r="BN120" s="22">
        <v>971034</v>
      </c>
      <c r="BO120" s="22">
        <v>524852</v>
      </c>
      <c r="BP120" s="22">
        <v>474812</v>
      </c>
      <c r="BQ120" s="22">
        <v>0</v>
      </c>
      <c r="BR120" s="22">
        <v>0</v>
      </c>
      <c r="BS120" s="22">
        <v>42198</v>
      </c>
      <c r="BT120" s="22">
        <v>410260</v>
      </c>
      <c r="BU120" s="22">
        <v>0</v>
      </c>
      <c r="BV120" s="22">
        <v>4683936</v>
      </c>
      <c r="BW120" s="22">
        <v>686583</v>
      </c>
      <c r="BX120" s="22">
        <v>0</v>
      </c>
      <c r="BY120" s="22">
        <v>0</v>
      </c>
      <c r="BZ120" s="22">
        <v>0</v>
      </c>
      <c r="CA120" s="22">
        <v>0</v>
      </c>
      <c r="CB120" s="22">
        <v>-7140</v>
      </c>
      <c r="CC120" s="22">
        <v>28235210</v>
      </c>
      <c r="CD120" s="22">
        <v>13746811</v>
      </c>
    </row>
    <row r="121" spans="1:82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10373067</v>
      </c>
      <c r="F121" s="22">
        <v>0</v>
      </c>
      <c r="G121" s="22">
        <v>83229</v>
      </c>
      <c r="H121" s="22">
        <v>0</v>
      </c>
      <c r="I121" s="22">
        <v>506286</v>
      </c>
      <c r="J121" s="22">
        <v>48697</v>
      </c>
      <c r="K121" s="22">
        <v>138808</v>
      </c>
      <c r="L121" s="22">
        <v>0</v>
      </c>
      <c r="M121" s="22">
        <v>20403</v>
      </c>
      <c r="N121" s="22">
        <v>166194</v>
      </c>
      <c r="O121" s="22">
        <v>518001</v>
      </c>
      <c r="P121" s="22">
        <v>1175352</v>
      </c>
      <c r="Q121" s="22">
        <v>36093</v>
      </c>
      <c r="R121" s="22">
        <v>0</v>
      </c>
      <c r="S121" s="22">
        <v>0</v>
      </c>
      <c r="T121" s="22">
        <v>0</v>
      </c>
      <c r="U121" s="22">
        <v>4485312</v>
      </c>
      <c r="V121" s="22">
        <v>2019358</v>
      </c>
      <c r="W121" s="22">
        <v>89433</v>
      </c>
      <c r="X121" s="22">
        <v>0</v>
      </c>
      <c r="Y121" s="22">
        <v>381255</v>
      </c>
      <c r="Z121" s="22">
        <v>0</v>
      </c>
      <c r="AA121" s="22">
        <v>52012</v>
      </c>
      <c r="AB121" s="22">
        <v>92156</v>
      </c>
      <c r="AC121" s="22">
        <v>0</v>
      </c>
      <c r="AD121" s="22">
        <v>1366</v>
      </c>
      <c r="AE121" s="22">
        <v>178864</v>
      </c>
      <c r="AF121" s="22">
        <v>143187</v>
      </c>
      <c r="AG121" s="22">
        <v>56222</v>
      </c>
      <c r="AH121" s="22">
        <v>0</v>
      </c>
      <c r="AI121" s="22">
        <v>26960</v>
      </c>
      <c r="AJ121" s="22">
        <v>1384078</v>
      </c>
      <c r="AK121" s="22">
        <v>1263185</v>
      </c>
      <c r="AL121" s="22">
        <v>0</v>
      </c>
      <c r="AM121" s="22">
        <v>0</v>
      </c>
      <c r="AN121" s="22">
        <v>0</v>
      </c>
      <c r="AO121" s="22">
        <v>0</v>
      </c>
      <c r="AP121" s="22">
        <v>0</v>
      </c>
      <c r="AQ121" s="22">
        <v>23239518</v>
      </c>
      <c r="AR121" s="22">
        <v>224707</v>
      </c>
      <c r="AS121" s="22">
        <v>1404733</v>
      </c>
      <c r="AT121" s="22">
        <v>329271</v>
      </c>
      <c r="AU121" s="22">
        <v>1600919</v>
      </c>
      <c r="AV121" s="22">
        <v>369039</v>
      </c>
      <c r="AW121" s="22">
        <v>51043</v>
      </c>
      <c r="AX121" s="22">
        <v>0</v>
      </c>
      <c r="AY121" s="22">
        <v>76591</v>
      </c>
      <c r="AZ121" s="22">
        <v>242583</v>
      </c>
      <c r="BA121" s="22">
        <v>723352</v>
      </c>
      <c r="BB121" s="22">
        <v>2232249</v>
      </c>
      <c r="BC121" s="22">
        <v>131568</v>
      </c>
      <c r="BD121" s="22">
        <v>0</v>
      </c>
      <c r="BE121" s="22">
        <v>0</v>
      </c>
      <c r="BF121" s="22">
        <v>0</v>
      </c>
      <c r="BG121" s="22">
        <v>3345116</v>
      </c>
      <c r="BH121" s="22">
        <v>1962920</v>
      </c>
      <c r="BI121" s="22">
        <v>368454</v>
      </c>
      <c r="BJ121" s="22">
        <v>0</v>
      </c>
      <c r="BK121" s="22">
        <v>431007</v>
      </c>
      <c r="BL121" s="22">
        <v>0</v>
      </c>
      <c r="BM121" s="22">
        <v>82915</v>
      </c>
      <c r="BN121" s="22">
        <v>92156</v>
      </c>
      <c r="BO121" s="22">
        <v>105279</v>
      </c>
      <c r="BP121" s="22">
        <v>358274</v>
      </c>
      <c r="BQ121" s="22">
        <v>187815</v>
      </c>
      <c r="BR121" s="22">
        <v>175510</v>
      </c>
      <c r="BS121" s="22">
        <v>89732</v>
      </c>
      <c r="BT121" s="22">
        <v>0</v>
      </c>
      <c r="BU121" s="22">
        <v>400748</v>
      </c>
      <c r="BV121" s="22">
        <v>2320150</v>
      </c>
      <c r="BW121" s="22">
        <v>2133746</v>
      </c>
      <c r="BX121" s="22">
        <v>0</v>
      </c>
      <c r="BY121" s="22">
        <v>0</v>
      </c>
      <c r="BZ121" s="22">
        <v>0</v>
      </c>
      <c r="CA121" s="22">
        <v>0</v>
      </c>
      <c r="CB121" s="22">
        <v>0</v>
      </c>
      <c r="CC121" s="22">
        <v>19439877</v>
      </c>
      <c r="CD121" s="22">
        <v>3799641</v>
      </c>
    </row>
    <row r="122" spans="1:82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1691984</v>
      </c>
      <c r="F122" s="22">
        <v>4713</v>
      </c>
      <c r="G122" s="22">
        <v>82288</v>
      </c>
      <c r="H122" s="22">
        <v>0</v>
      </c>
      <c r="I122" s="22">
        <v>0</v>
      </c>
      <c r="J122" s="22">
        <v>70642</v>
      </c>
      <c r="K122" s="22">
        <v>0</v>
      </c>
      <c r="L122" s="22">
        <v>0</v>
      </c>
      <c r="M122" s="22">
        <v>0</v>
      </c>
      <c r="N122" s="22">
        <v>14260</v>
      </c>
      <c r="O122" s="22">
        <v>0</v>
      </c>
      <c r="P122" s="22">
        <v>423963</v>
      </c>
      <c r="Q122" s="22">
        <v>0</v>
      </c>
      <c r="R122" s="22">
        <v>0</v>
      </c>
      <c r="S122" s="22">
        <v>0</v>
      </c>
      <c r="T122" s="22">
        <v>0</v>
      </c>
      <c r="U122" s="22">
        <v>189995</v>
      </c>
      <c r="V122" s="22">
        <v>220045</v>
      </c>
      <c r="W122" s="22">
        <v>172323</v>
      </c>
      <c r="X122" s="22">
        <v>0</v>
      </c>
      <c r="Y122" s="22">
        <v>26963</v>
      </c>
      <c r="Z122" s="22">
        <v>0</v>
      </c>
      <c r="AA122" s="22">
        <v>7830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88042</v>
      </c>
      <c r="AK122" s="22">
        <v>205583</v>
      </c>
      <c r="AL122" s="22">
        <v>0</v>
      </c>
      <c r="AM122" s="22">
        <v>0</v>
      </c>
      <c r="AN122" s="22">
        <v>0</v>
      </c>
      <c r="AO122" s="22">
        <v>0</v>
      </c>
      <c r="AP122" s="22">
        <v>0</v>
      </c>
      <c r="AQ122" s="22">
        <v>3198631</v>
      </c>
      <c r="AR122" s="22">
        <v>97795</v>
      </c>
      <c r="AS122" s="22">
        <v>523680</v>
      </c>
      <c r="AT122" s="22">
        <v>0</v>
      </c>
      <c r="AU122" s="22">
        <v>94611</v>
      </c>
      <c r="AV122" s="22">
        <v>0</v>
      </c>
      <c r="AW122" s="22">
        <v>11208</v>
      </c>
      <c r="AX122" s="22">
        <v>0</v>
      </c>
      <c r="AY122" s="22">
        <v>53118</v>
      </c>
      <c r="AZ122" s="22">
        <v>0</v>
      </c>
      <c r="BA122" s="22">
        <v>0</v>
      </c>
      <c r="BB122" s="22">
        <v>542822</v>
      </c>
      <c r="BC122" s="22">
        <v>0</v>
      </c>
      <c r="BD122" s="22">
        <v>0</v>
      </c>
      <c r="BE122" s="22">
        <v>2845</v>
      </c>
      <c r="BF122" s="22">
        <v>0</v>
      </c>
      <c r="BG122" s="22">
        <v>185931</v>
      </c>
      <c r="BH122" s="22">
        <v>190376</v>
      </c>
      <c r="BI122" s="22">
        <v>193369</v>
      </c>
      <c r="BJ122" s="22">
        <v>0</v>
      </c>
      <c r="BK122" s="22">
        <v>42842</v>
      </c>
      <c r="BL122" s="22">
        <v>0</v>
      </c>
      <c r="BM122" s="22">
        <v>4534</v>
      </c>
      <c r="BN122" s="22">
        <v>0</v>
      </c>
      <c r="BO122" s="22">
        <v>10832</v>
      </c>
      <c r="BP122" s="22">
        <v>0</v>
      </c>
      <c r="BQ122" s="22">
        <v>0</v>
      </c>
      <c r="BR122" s="22">
        <v>0</v>
      </c>
      <c r="BS122" s="22">
        <v>0</v>
      </c>
      <c r="BT122" s="22">
        <v>0</v>
      </c>
      <c r="BU122" s="22">
        <v>0</v>
      </c>
      <c r="BV122" s="22">
        <v>475813</v>
      </c>
      <c r="BW122" s="22">
        <v>309789</v>
      </c>
      <c r="BX122" s="22">
        <v>0</v>
      </c>
      <c r="BY122" s="22">
        <v>0</v>
      </c>
      <c r="BZ122" s="22">
        <v>0</v>
      </c>
      <c r="CA122" s="22">
        <v>0</v>
      </c>
      <c r="CB122" s="22">
        <v>0</v>
      </c>
      <c r="CC122" s="22">
        <v>2739565</v>
      </c>
      <c r="CD122" s="22">
        <v>459066</v>
      </c>
    </row>
    <row r="123" spans="1:82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16156709</v>
      </c>
      <c r="F123" s="22">
        <v>0</v>
      </c>
      <c r="G123" s="22">
        <v>229807</v>
      </c>
      <c r="H123" s="22">
        <v>0</v>
      </c>
      <c r="I123" s="22">
        <v>1832762</v>
      </c>
      <c r="J123" s="22">
        <v>264478</v>
      </c>
      <c r="K123" s="22">
        <v>0</v>
      </c>
      <c r="L123" s="22">
        <v>0</v>
      </c>
      <c r="M123" s="22">
        <v>160030</v>
      </c>
      <c r="N123" s="22">
        <v>0</v>
      </c>
      <c r="O123" s="22">
        <v>108634</v>
      </c>
      <c r="P123" s="22">
        <v>3031342</v>
      </c>
      <c r="Q123" s="22">
        <v>283913</v>
      </c>
      <c r="R123" s="22">
        <v>0</v>
      </c>
      <c r="S123" s="22">
        <v>0</v>
      </c>
      <c r="T123" s="22">
        <v>0</v>
      </c>
      <c r="U123" s="22">
        <v>2640498</v>
      </c>
      <c r="V123" s="22">
        <v>1002245</v>
      </c>
      <c r="W123" s="22">
        <v>1346334</v>
      </c>
      <c r="X123" s="22">
        <v>0</v>
      </c>
      <c r="Y123" s="22">
        <v>422739</v>
      </c>
      <c r="Z123" s="22">
        <v>0</v>
      </c>
      <c r="AA123" s="22">
        <v>23787</v>
      </c>
      <c r="AB123" s="22">
        <v>256093</v>
      </c>
      <c r="AC123" s="22">
        <v>150189</v>
      </c>
      <c r="AD123" s="22">
        <v>0</v>
      </c>
      <c r="AE123" s="22">
        <v>313022</v>
      </c>
      <c r="AF123" s="22">
        <v>0</v>
      </c>
      <c r="AG123" s="22">
        <v>0</v>
      </c>
      <c r="AH123" s="22">
        <v>0</v>
      </c>
      <c r="AI123" s="22">
        <v>0</v>
      </c>
      <c r="AJ123" s="22">
        <v>1883159</v>
      </c>
      <c r="AK123" s="22">
        <v>112604</v>
      </c>
      <c r="AL123" s="22">
        <v>0</v>
      </c>
      <c r="AM123" s="22">
        <v>0</v>
      </c>
      <c r="AN123" s="22">
        <v>0</v>
      </c>
      <c r="AO123" s="22">
        <v>0</v>
      </c>
      <c r="AP123" s="22">
        <v>0</v>
      </c>
      <c r="AQ123" s="22">
        <v>30218345</v>
      </c>
      <c r="AR123" s="22">
        <v>244084</v>
      </c>
      <c r="AS123" s="22">
        <v>1574400</v>
      </c>
      <c r="AT123" s="22">
        <v>0</v>
      </c>
      <c r="AU123" s="22">
        <v>3317460</v>
      </c>
      <c r="AV123" s="22">
        <v>1289785</v>
      </c>
      <c r="AW123" s="22">
        <v>13143</v>
      </c>
      <c r="AX123" s="22">
        <v>0</v>
      </c>
      <c r="AY123" s="22">
        <v>343200</v>
      </c>
      <c r="AZ123" s="22">
        <v>124985</v>
      </c>
      <c r="BA123" s="22">
        <v>1210843</v>
      </c>
      <c r="BB123" s="22">
        <v>3856586</v>
      </c>
      <c r="BC123" s="22">
        <v>573923</v>
      </c>
      <c r="BD123" s="22">
        <v>0</v>
      </c>
      <c r="BE123" s="22">
        <v>0</v>
      </c>
      <c r="BF123" s="22">
        <v>0</v>
      </c>
      <c r="BG123" s="22">
        <v>2338813</v>
      </c>
      <c r="BH123" s="22">
        <v>839958</v>
      </c>
      <c r="BI123" s="22">
        <v>1586956</v>
      </c>
      <c r="BJ123" s="22">
        <v>0</v>
      </c>
      <c r="BK123" s="22">
        <v>527418</v>
      </c>
      <c r="BL123" s="22">
        <v>0</v>
      </c>
      <c r="BM123" s="22">
        <v>109279</v>
      </c>
      <c r="BN123" s="22">
        <v>134786</v>
      </c>
      <c r="BO123" s="22">
        <v>284138</v>
      </c>
      <c r="BP123" s="22">
        <v>0</v>
      </c>
      <c r="BQ123" s="22">
        <v>238791</v>
      </c>
      <c r="BR123" s="22">
        <v>0</v>
      </c>
      <c r="BS123" s="22">
        <v>0</v>
      </c>
      <c r="BT123" s="22">
        <v>0</v>
      </c>
      <c r="BU123" s="22">
        <v>0</v>
      </c>
      <c r="BV123" s="22">
        <v>4755041</v>
      </c>
      <c r="BW123" s="22">
        <v>720016</v>
      </c>
      <c r="BX123" s="22">
        <v>0</v>
      </c>
      <c r="BY123" s="22">
        <v>0</v>
      </c>
      <c r="BZ123" s="22">
        <v>0</v>
      </c>
      <c r="CA123" s="22">
        <v>0</v>
      </c>
      <c r="CB123" s="22">
        <v>0</v>
      </c>
      <c r="CC123" s="22">
        <v>24083605</v>
      </c>
      <c r="CD123" s="22">
        <v>6134740</v>
      </c>
    </row>
    <row r="124" spans="1:82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2103805</v>
      </c>
      <c r="F124" s="22">
        <v>1772</v>
      </c>
      <c r="G124" s="22">
        <v>22557</v>
      </c>
      <c r="H124" s="22">
        <v>0</v>
      </c>
      <c r="I124" s="22">
        <v>0</v>
      </c>
      <c r="J124" s="22">
        <v>162057</v>
      </c>
      <c r="K124" s="22">
        <v>0</v>
      </c>
      <c r="L124" s="22">
        <v>0</v>
      </c>
      <c r="M124" s="22">
        <v>11725</v>
      </c>
      <c r="N124" s="22">
        <v>0</v>
      </c>
      <c r="O124" s="22">
        <v>0</v>
      </c>
      <c r="P124" s="22">
        <v>1691</v>
      </c>
      <c r="Q124" s="22">
        <v>37121</v>
      </c>
      <c r="R124" s="22">
        <v>0</v>
      </c>
      <c r="S124" s="22">
        <v>451</v>
      </c>
      <c r="T124" s="22">
        <v>0</v>
      </c>
      <c r="U124" s="22">
        <v>1400406</v>
      </c>
      <c r="V124" s="22">
        <v>279784</v>
      </c>
      <c r="W124" s="22">
        <v>201705</v>
      </c>
      <c r="X124" s="22">
        <v>0</v>
      </c>
      <c r="Y124" s="22">
        <v>0</v>
      </c>
      <c r="Z124" s="22">
        <v>0</v>
      </c>
      <c r="AA124" s="22">
        <v>1600</v>
      </c>
      <c r="AB124" s="22">
        <v>0</v>
      </c>
      <c r="AC124" s="22">
        <v>23627</v>
      </c>
      <c r="AD124" s="22">
        <v>387765</v>
      </c>
      <c r="AE124" s="22">
        <v>703275</v>
      </c>
      <c r="AF124" s="22">
        <v>0</v>
      </c>
      <c r="AG124" s="22">
        <v>15900</v>
      </c>
      <c r="AH124" s="22">
        <v>0</v>
      </c>
      <c r="AI124" s="22">
        <v>0</v>
      </c>
      <c r="AJ124" s="22">
        <v>16291</v>
      </c>
      <c r="AK124" s="22">
        <v>77168</v>
      </c>
      <c r="AL124" s="22">
        <v>0</v>
      </c>
      <c r="AM124" s="22">
        <v>0</v>
      </c>
      <c r="AN124" s="22">
        <v>0</v>
      </c>
      <c r="AO124" s="22">
        <v>0</v>
      </c>
      <c r="AP124" s="22">
        <v>0</v>
      </c>
      <c r="AQ124" s="22">
        <v>5448700</v>
      </c>
      <c r="AR124" s="22">
        <v>105085</v>
      </c>
      <c r="AS124" s="22">
        <v>715891</v>
      </c>
      <c r="AT124" s="22">
        <v>0</v>
      </c>
      <c r="AU124" s="22">
        <v>0</v>
      </c>
      <c r="AV124" s="22">
        <v>242910</v>
      </c>
      <c r="AW124" s="22">
        <v>0</v>
      </c>
      <c r="AX124" s="22">
        <v>29334</v>
      </c>
      <c r="AY124" s="22">
        <v>0</v>
      </c>
      <c r="AZ124" s="22">
        <v>0</v>
      </c>
      <c r="BA124" s="22">
        <v>144335</v>
      </c>
      <c r="BB124" s="22">
        <v>669988</v>
      </c>
      <c r="BC124" s="22">
        <v>155802</v>
      </c>
      <c r="BD124" s="22">
        <v>0</v>
      </c>
      <c r="BE124" s="22">
        <v>90427</v>
      </c>
      <c r="BF124" s="22">
        <v>0</v>
      </c>
      <c r="BG124" s="22">
        <v>731483</v>
      </c>
      <c r="BH124" s="22">
        <v>211789</v>
      </c>
      <c r="BI124" s="22">
        <v>217286</v>
      </c>
      <c r="BJ124" s="22">
        <v>0</v>
      </c>
      <c r="BK124" s="22">
        <v>16314</v>
      </c>
      <c r="BL124" s="22">
        <v>0</v>
      </c>
      <c r="BM124" s="22">
        <v>16208</v>
      </c>
      <c r="BN124" s="22">
        <v>5561</v>
      </c>
      <c r="BO124" s="22">
        <v>28029</v>
      </c>
      <c r="BP124" s="22">
        <v>463524</v>
      </c>
      <c r="BQ124" s="22">
        <v>58089</v>
      </c>
      <c r="BR124" s="22">
        <v>0</v>
      </c>
      <c r="BS124" s="22">
        <v>0</v>
      </c>
      <c r="BT124" s="22">
        <v>0</v>
      </c>
      <c r="BU124" s="22">
        <v>0</v>
      </c>
      <c r="BV124" s="22">
        <v>214949</v>
      </c>
      <c r="BW124" s="22">
        <v>145908</v>
      </c>
      <c r="BX124" s="22">
        <v>0</v>
      </c>
      <c r="BY124" s="22">
        <v>0</v>
      </c>
      <c r="BZ124" s="22">
        <v>0</v>
      </c>
      <c r="CA124" s="22">
        <v>0</v>
      </c>
      <c r="CB124" s="22">
        <v>0</v>
      </c>
      <c r="CC124" s="22">
        <v>4262912</v>
      </c>
      <c r="CD124" s="22">
        <v>1185788</v>
      </c>
    </row>
    <row r="125" spans="1:82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4387349</v>
      </c>
      <c r="F125" s="22">
        <v>0</v>
      </c>
      <c r="G125" s="22">
        <v>0</v>
      </c>
      <c r="H125" s="22">
        <v>0</v>
      </c>
      <c r="I125" s="22">
        <v>34654</v>
      </c>
      <c r="J125" s="22">
        <v>21091</v>
      </c>
      <c r="K125" s="22">
        <v>7522</v>
      </c>
      <c r="L125" s="22">
        <v>0</v>
      </c>
      <c r="M125" s="22">
        <v>13681</v>
      </c>
      <c r="N125" s="22">
        <v>0</v>
      </c>
      <c r="O125" s="22">
        <v>0</v>
      </c>
      <c r="P125" s="22">
        <v>607334</v>
      </c>
      <c r="Q125" s="22">
        <v>0</v>
      </c>
      <c r="R125" s="22">
        <v>0</v>
      </c>
      <c r="S125" s="22">
        <v>0</v>
      </c>
      <c r="T125" s="22">
        <v>0</v>
      </c>
      <c r="U125" s="22">
        <v>2016161</v>
      </c>
      <c r="V125" s="22">
        <v>413453</v>
      </c>
      <c r="W125" s="22">
        <v>440713</v>
      </c>
      <c r="X125" s="22">
        <v>0</v>
      </c>
      <c r="Y125" s="22">
        <v>172220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0</v>
      </c>
      <c r="AJ125" s="22">
        <v>648254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0</v>
      </c>
      <c r="AQ125" s="22">
        <v>8762432</v>
      </c>
      <c r="AR125" s="22">
        <v>126149</v>
      </c>
      <c r="AS125" s="22">
        <v>873505</v>
      </c>
      <c r="AT125" s="22">
        <v>0</v>
      </c>
      <c r="AU125" s="22">
        <v>0</v>
      </c>
      <c r="AV125" s="22">
        <v>168084</v>
      </c>
      <c r="AW125" s="22">
        <v>18475</v>
      </c>
      <c r="AX125" s="22">
        <v>0</v>
      </c>
      <c r="AY125" s="22">
        <v>81150</v>
      </c>
      <c r="AZ125" s="22">
        <v>0</v>
      </c>
      <c r="BA125" s="22">
        <v>211801</v>
      </c>
      <c r="BB125" s="22">
        <v>1345760</v>
      </c>
      <c r="BC125" s="22">
        <v>0</v>
      </c>
      <c r="BD125" s="22">
        <v>0</v>
      </c>
      <c r="BE125" s="22">
        <v>0</v>
      </c>
      <c r="BF125" s="22">
        <v>0</v>
      </c>
      <c r="BG125" s="22">
        <v>1433922</v>
      </c>
      <c r="BH125" s="22">
        <v>409976</v>
      </c>
      <c r="BI125" s="22">
        <v>427331</v>
      </c>
      <c r="BJ125" s="22">
        <v>0</v>
      </c>
      <c r="BK125" s="22">
        <v>183668</v>
      </c>
      <c r="BL125" s="22">
        <v>0</v>
      </c>
      <c r="BM125" s="22">
        <v>0</v>
      </c>
      <c r="BN125" s="22">
        <v>0</v>
      </c>
      <c r="BO125" s="22">
        <v>61804</v>
      </c>
      <c r="BP125" s="22">
        <v>0</v>
      </c>
      <c r="BQ125" s="22">
        <v>0</v>
      </c>
      <c r="BR125" s="22">
        <v>0</v>
      </c>
      <c r="BS125" s="22">
        <v>0</v>
      </c>
      <c r="BT125" s="22">
        <v>0</v>
      </c>
      <c r="BU125" s="22">
        <v>0</v>
      </c>
      <c r="BV125" s="22">
        <v>1624187</v>
      </c>
      <c r="BW125" s="22">
        <v>195932</v>
      </c>
      <c r="BX125" s="22">
        <v>0</v>
      </c>
      <c r="BY125" s="22">
        <v>0</v>
      </c>
      <c r="BZ125" s="22">
        <v>0</v>
      </c>
      <c r="CA125" s="22">
        <v>0</v>
      </c>
      <c r="CB125" s="22">
        <v>0</v>
      </c>
      <c r="CC125" s="22">
        <v>7161744</v>
      </c>
      <c r="CD125" s="22">
        <v>1600688</v>
      </c>
    </row>
    <row r="126" spans="1:82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1341446</v>
      </c>
      <c r="F126" s="22">
        <v>4056</v>
      </c>
      <c r="G126" s="22">
        <v>100701</v>
      </c>
      <c r="H126" s="22">
        <v>0</v>
      </c>
      <c r="I126" s="22">
        <v>0</v>
      </c>
      <c r="J126" s="22">
        <v>23138</v>
      </c>
      <c r="K126" s="22">
        <v>0</v>
      </c>
      <c r="L126" s="22">
        <v>5528</v>
      </c>
      <c r="M126" s="22">
        <v>0</v>
      </c>
      <c r="N126" s="22">
        <v>0</v>
      </c>
      <c r="O126" s="22">
        <v>13811</v>
      </c>
      <c r="P126" s="22">
        <v>6306</v>
      </c>
      <c r="Q126" s="22">
        <v>0</v>
      </c>
      <c r="R126" s="22">
        <v>0</v>
      </c>
      <c r="S126" s="22">
        <v>0</v>
      </c>
      <c r="T126" s="22">
        <v>0</v>
      </c>
      <c r="U126" s="22">
        <v>716848</v>
      </c>
      <c r="V126" s="22">
        <v>310854</v>
      </c>
      <c r="W126" s="22">
        <v>100041</v>
      </c>
      <c r="X126" s="22">
        <v>0</v>
      </c>
      <c r="Y126" s="22">
        <v>214972</v>
      </c>
      <c r="Z126" s="22">
        <v>0</v>
      </c>
      <c r="AA126" s="22">
        <v>3800</v>
      </c>
      <c r="AB126" s="22">
        <v>1400</v>
      </c>
      <c r="AC126" s="22">
        <v>1775</v>
      </c>
      <c r="AD126" s="22">
        <v>12008</v>
      </c>
      <c r="AE126" s="22">
        <v>81409</v>
      </c>
      <c r="AF126" s="22">
        <v>0</v>
      </c>
      <c r="AG126" s="22">
        <v>0</v>
      </c>
      <c r="AH126" s="22">
        <v>0</v>
      </c>
      <c r="AI126" s="22">
        <v>0</v>
      </c>
      <c r="AJ126" s="22">
        <v>443241</v>
      </c>
      <c r="AK126" s="22">
        <v>4609</v>
      </c>
      <c r="AL126" s="22">
        <v>0</v>
      </c>
      <c r="AM126" s="22">
        <v>0</v>
      </c>
      <c r="AN126" s="22">
        <v>0</v>
      </c>
      <c r="AO126" s="22">
        <v>0</v>
      </c>
      <c r="AP126" s="22">
        <v>0</v>
      </c>
      <c r="AQ126" s="22">
        <v>3385943</v>
      </c>
      <c r="AR126" s="22">
        <v>53461</v>
      </c>
      <c r="AS126" s="22">
        <v>369399</v>
      </c>
      <c r="AT126" s="22">
        <v>0</v>
      </c>
      <c r="AU126" s="22">
        <v>0</v>
      </c>
      <c r="AV126" s="22">
        <v>86002</v>
      </c>
      <c r="AW126" s="22">
        <v>0</v>
      </c>
      <c r="AX126" s="22">
        <v>5453</v>
      </c>
      <c r="AY126" s="22">
        <v>0</v>
      </c>
      <c r="AZ126" s="22">
        <v>0</v>
      </c>
      <c r="BA126" s="22">
        <v>179307</v>
      </c>
      <c r="BB126" s="22">
        <v>373062</v>
      </c>
      <c r="BC126" s="22">
        <v>19360</v>
      </c>
      <c r="BD126" s="22">
        <v>0</v>
      </c>
      <c r="BE126" s="22">
        <v>22122</v>
      </c>
      <c r="BF126" s="22">
        <v>0</v>
      </c>
      <c r="BG126" s="22">
        <v>612249</v>
      </c>
      <c r="BH126" s="22">
        <v>249475</v>
      </c>
      <c r="BI126" s="22">
        <v>103031</v>
      </c>
      <c r="BJ126" s="22">
        <v>0</v>
      </c>
      <c r="BK126" s="22">
        <v>227621</v>
      </c>
      <c r="BL126" s="22">
        <v>0</v>
      </c>
      <c r="BM126" s="22">
        <v>5345</v>
      </c>
      <c r="BN126" s="22">
        <v>10484</v>
      </c>
      <c r="BO126" s="22">
        <v>25448</v>
      </c>
      <c r="BP126" s="22">
        <v>71936</v>
      </c>
      <c r="BQ126" s="22">
        <v>6021</v>
      </c>
      <c r="BR126" s="22">
        <v>0</v>
      </c>
      <c r="BS126" s="22">
        <v>0</v>
      </c>
      <c r="BT126" s="22">
        <v>0</v>
      </c>
      <c r="BU126" s="22">
        <v>0</v>
      </c>
      <c r="BV126" s="22">
        <v>594670</v>
      </c>
      <c r="BW126" s="22">
        <v>35101</v>
      </c>
      <c r="BX126" s="22">
        <v>0</v>
      </c>
      <c r="BY126" s="22">
        <v>0</v>
      </c>
      <c r="BZ126" s="22">
        <v>0</v>
      </c>
      <c r="CA126" s="22">
        <v>0</v>
      </c>
      <c r="CB126" s="22">
        <v>0</v>
      </c>
      <c r="CC126" s="22">
        <v>3049547</v>
      </c>
      <c r="CD126" s="22">
        <v>336396</v>
      </c>
    </row>
    <row r="127" spans="1:82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2401593</v>
      </c>
      <c r="F127" s="22">
        <v>0</v>
      </c>
      <c r="G127" s="22">
        <v>571578</v>
      </c>
      <c r="H127" s="22">
        <v>0</v>
      </c>
      <c r="I127" s="22">
        <v>0</v>
      </c>
      <c r="J127" s="22">
        <v>25988</v>
      </c>
      <c r="K127" s="22">
        <v>871500</v>
      </c>
      <c r="L127" s="22">
        <v>0</v>
      </c>
      <c r="M127" s="22">
        <v>101211</v>
      </c>
      <c r="N127" s="22">
        <v>0</v>
      </c>
      <c r="O127" s="22">
        <v>0</v>
      </c>
      <c r="P127" s="22">
        <v>1686250</v>
      </c>
      <c r="Q127" s="22">
        <v>7460</v>
      </c>
      <c r="R127" s="22">
        <v>0</v>
      </c>
      <c r="S127" s="22">
        <v>0</v>
      </c>
      <c r="T127" s="22">
        <v>0</v>
      </c>
      <c r="U127" s="22">
        <v>1764050</v>
      </c>
      <c r="V127" s="22">
        <v>1142694</v>
      </c>
      <c r="W127" s="22">
        <v>438303</v>
      </c>
      <c r="X127" s="22">
        <v>0</v>
      </c>
      <c r="Y127" s="22">
        <v>227653</v>
      </c>
      <c r="Z127" s="22">
        <v>0</v>
      </c>
      <c r="AA127" s="22">
        <v>23132</v>
      </c>
      <c r="AB127" s="22">
        <v>0</v>
      </c>
      <c r="AC127" s="22">
        <v>66141</v>
      </c>
      <c r="AD127" s="22">
        <v>31599</v>
      </c>
      <c r="AE127" s="22">
        <v>249772</v>
      </c>
      <c r="AF127" s="22">
        <v>0</v>
      </c>
      <c r="AG127" s="22">
        <v>0</v>
      </c>
      <c r="AH127" s="22">
        <v>0</v>
      </c>
      <c r="AI127" s="22">
        <v>0</v>
      </c>
      <c r="AJ127" s="22">
        <v>194281</v>
      </c>
      <c r="AK127" s="22">
        <v>19299</v>
      </c>
      <c r="AL127" s="22">
        <v>0</v>
      </c>
      <c r="AM127" s="22">
        <v>0</v>
      </c>
      <c r="AN127" s="22">
        <v>0</v>
      </c>
      <c r="AO127" s="22">
        <v>2478967</v>
      </c>
      <c r="AP127" s="22">
        <v>0</v>
      </c>
      <c r="AQ127" s="22">
        <v>12301471</v>
      </c>
      <c r="AR127" s="22">
        <v>137210</v>
      </c>
      <c r="AS127" s="22">
        <v>1382384</v>
      </c>
      <c r="AT127" s="22">
        <v>0</v>
      </c>
      <c r="AU127" s="22">
        <v>0</v>
      </c>
      <c r="AV127" s="22">
        <v>150788</v>
      </c>
      <c r="AW127" s="22">
        <v>873516</v>
      </c>
      <c r="AX127" s="22">
        <v>0</v>
      </c>
      <c r="AY127" s="22">
        <v>234050</v>
      </c>
      <c r="AZ127" s="22">
        <v>0</v>
      </c>
      <c r="BA127" s="22">
        <v>0</v>
      </c>
      <c r="BB127" s="22">
        <v>1018902</v>
      </c>
      <c r="BC127" s="22">
        <v>37236</v>
      </c>
      <c r="BD127" s="22">
        <v>0</v>
      </c>
      <c r="BE127" s="22">
        <v>0</v>
      </c>
      <c r="BF127" s="22">
        <v>0</v>
      </c>
      <c r="BG127" s="22">
        <v>776334</v>
      </c>
      <c r="BH127" s="22">
        <v>599276</v>
      </c>
      <c r="BI127" s="22">
        <v>411020</v>
      </c>
      <c r="BJ127" s="22">
        <v>0</v>
      </c>
      <c r="BK127" s="22">
        <v>241965</v>
      </c>
      <c r="BL127" s="22">
        <v>0</v>
      </c>
      <c r="BM127" s="22">
        <v>18609</v>
      </c>
      <c r="BN127" s="22">
        <v>0</v>
      </c>
      <c r="BO127" s="22">
        <v>160037</v>
      </c>
      <c r="BP127" s="22">
        <v>194223</v>
      </c>
      <c r="BQ127" s="22">
        <v>45064</v>
      </c>
      <c r="BR127" s="22">
        <v>0</v>
      </c>
      <c r="BS127" s="22">
        <v>0</v>
      </c>
      <c r="BT127" s="22">
        <v>0</v>
      </c>
      <c r="BU127" s="22">
        <v>0</v>
      </c>
      <c r="BV127" s="22">
        <v>1285945</v>
      </c>
      <c r="BW127" s="22">
        <v>277493</v>
      </c>
      <c r="BX127" s="22">
        <v>0</v>
      </c>
      <c r="BY127" s="22">
        <v>0</v>
      </c>
      <c r="BZ127" s="22">
        <v>0</v>
      </c>
      <c r="CA127" s="22">
        <v>1470641</v>
      </c>
      <c r="CB127" s="22">
        <v>0</v>
      </c>
      <c r="CC127" s="22">
        <v>9314693</v>
      </c>
      <c r="CD127" s="22">
        <v>2986778</v>
      </c>
    </row>
    <row r="128" spans="1:82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7045211</v>
      </c>
      <c r="F128" s="22">
        <v>0</v>
      </c>
      <c r="G128" s="22">
        <v>723636</v>
      </c>
      <c r="H128" s="22">
        <v>0</v>
      </c>
      <c r="I128" s="22">
        <v>58265</v>
      </c>
      <c r="J128" s="22">
        <v>184738</v>
      </c>
      <c r="K128" s="22">
        <v>69544</v>
      </c>
      <c r="L128" s="22">
        <v>24000</v>
      </c>
      <c r="M128" s="22">
        <v>1313</v>
      </c>
      <c r="N128" s="22">
        <v>0</v>
      </c>
      <c r="O128" s="22">
        <v>34044</v>
      </c>
      <c r="P128" s="22">
        <v>63837</v>
      </c>
      <c r="Q128" s="22">
        <v>190644</v>
      </c>
      <c r="R128" s="22">
        <v>0</v>
      </c>
      <c r="S128" s="22">
        <v>0</v>
      </c>
      <c r="T128" s="22">
        <v>0</v>
      </c>
      <c r="U128" s="22">
        <v>3258105</v>
      </c>
      <c r="V128" s="22">
        <v>455447</v>
      </c>
      <c r="W128" s="22">
        <v>282235</v>
      </c>
      <c r="X128" s="22">
        <v>171412</v>
      </c>
      <c r="Y128" s="22">
        <v>655396</v>
      </c>
      <c r="Z128" s="22">
        <v>0</v>
      </c>
      <c r="AA128" s="22">
        <v>0</v>
      </c>
      <c r="AB128" s="22">
        <v>36000</v>
      </c>
      <c r="AC128" s="22">
        <v>17466</v>
      </c>
      <c r="AD128" s="22">
        <v>633261</v>
      </c>
      <c r="AE128" s="22">
        <v>473046</v>
      </c>
      <c r="AF128" s="22">
        <v>0</v>
      </c>
      <c r="AG128" s="22">
        <v>0</v>
      </c>
      <c r="AH128" s="22">
        <v>0</v>
      </c>
      <c r="AI128" s="22">
        <v>0</v>
      </c>
      <c r="AJ128" s="22">
        <v>262452</v>
      </c>
      <c r="AK128" s="22">
        <v>857</v>
      </c>
      <c r="AL128" s="22">
        <v>0</v>
      </c>
      <c r="AM128" s="22">
        <v>0</v>
      </c>
      <c r="AN128" s="22">
        <v>0</v>
      </c>
      <c r="AO128" s="22">
        <v>0</v>
      </c>
      <c r="AP128" s="22">
        <v>0</v>
      </c>
      <c r="AQ128" s="22">
        <v>14640909</v>
      </c>
      <c r="AR128" s="22">
        <v>152607</v>
      </c>
      <c r="AS128" s="22">
        <v>1490342</v>
      </c>
      <c r="AT128" s="22">
        <v>0</v>
      </c>
      <c r="AU128" s="22">
        <v>239258</v>
      </c>
      <c r="AV128" s="22">
        <v>309922</v>
      </c>
      <c r="AW128" s="22">
        <v>69648</v>
      </c>
      <c r="AX128" s="22">
        <v>6834</v>
      </c>
      <c r="AY128" s="22">
        <v>122235</v>
      </c>
      <c r="AZ128" s="22">
        <v>0</v>
      </c>
      <c r="BA128" s="22">
        <v>964672</v>
      </c>
      <c r="BB128" s="22">
        <v>1138881</v>
      </c>
      <c r="BC128" s="22">
        <v>166526</v>
      </c>
      <c r="BD128" s="22">
        <v>0</v>
      </c>
      <c r="BE128" s="22">
        <v>0</v>
      </c>
      <c r="BF128" s="22">
        <v>3550</v>
      </c>
      <c r="BG128" s="22">
        <v>931287</v>
      </c>
      <c r="BH128" s="22">
        <v>285768</v>
      </c>
      <c r="BI128" s="22">
        <v>360535</v>
      </c>
      <c r="BJ128" s="22">
        <v>209002</v>
      </c>
      <c r="BK128" s="22">
        <v>972537</v>
      </c>
      <c r="BL128" s="22">
        <v>0</v>
      </c>
      <c r="BM128" s="22">
        <v>169</v>
      </c>
      <c r="BN128" s="22">
        <v>170359</v>
      </c>
      <c r="BO128" s="22">
        <v>126320</v>
      </c>
      <c r="BP128" s="22">
        <v>385042</v>
      </c>
      <c r="BQ128" s="22">
        <v>68856</v>
      </c>
      <c r="BR128" s="22">
        <v>0</v>
      </c>
      <c r="BS128" s="22">
        <v>0</v>
      </c>
      <c r="BT128" s="22">
        <v>0</v>
      </c>
      <c r="BU128" s="22">
        <v>162081</v>
      </c>
      <c r="BV128" s="22">
        <v>671064</v>
      </c>
      <c r="BW128" s="22">
        <v>172959</v>
      </c>
      <c r="BX128" s="22">
        <v>0</v>
      </c>
      <c r="BY128" s="22">
        <v>0</v>
      </c>
      <c r="BZ128" s="22">
        <v>0</v>
      </c>
      <c r="CA128" s="22">
        <v>0</v>
      </c>
      <c r="CB128" s="22">
        <v>0</v>
      </c>
      <c r="CC128" s="22">
        <v>9180454</v>
      </c>
      <c r="CD128" s="22">
        <v>5460455</v>
      </c>
    </row>
    <row r="129" spans="1:82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2601191</v>
      </c>
      <c r="F129" s="22">
        <v>0</v>
      </c>
      <c r="G129" s="22">
        <v>703198</v>
      </c>
      <c r="H129" s="22">
        <v>0</v>
      </c>
      <c r="I129" s="22">
        <v>9912</v>
      </c>
      <c r="J129" s="22">
        <v>122088</v>
      </c>
      <c r="K129" s="22">
        <v>0</v>
      </c>
      <c r="L129" s="22">
        <v>0</v>
      </c>
      <c r="M129" s="22">
        <v>18249</v>
      </c>
      <c r="N129" s="22">
        <v>0</v>
      </c>
      <c r="O129" s="22">
        <v>1125</v>
      </c>
      <c r="P129" s="22">
        <v>328527</v>
      </c>
      <c r="Q129" s="22">
        <v>0</v>
      </c>
      <c r="R129" s="22">
        <v>0</v>
      </c>
      <c r="S129" s="22">
        <v>0</v>
      </c>
      <c r="T129" s="22">
        <v>0</v>
      </c>
      <c r="U129" s="22">
        <v>703918</v>
      </c>
      <c r="V129" s="22">
        <v>864933</v>
      </c>
      <c r="W129" s="22">
        <v>274711</v>
      </c>
      <c r="X129" s="22">
        <v>0</v>
      </c>
      <c r="Y129" s="22">
        <v>218081</v>
      </c>
      <c r="Z129" s="22">
        <v>96975</v>
      </c>
      <c r="AA129" s="22">
        <v>2555</v>
      </c>
      <c r="AB129" s="22">
        <v>91379</v>
      </c>
      <c r="AC129" s="22">
        <v>87740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0</v>
      </c>
      <c r="AJ129" s="22">
        <v>383842</v>
      </c>
      <c r="AK129" s="22">
        <v>663136</v>
      </c>
      <c r="AL129" s="22">
        <v>0</v>
      </c>
      <c r="AM129" s="22">
        <v>0</v>
      </c>
      <c r="AN129" s="22">
        <v>0</v>
      </c>
      <c r="AO129" s="22">
        <v>0</v>
      </c>
      <c r="AP129" s="22">
        <v>0</v>
      </c>
      <c r="AQ129" s="22">
        <v>7171560</v>
      </c>
      <c r="AR129" s="22">
        <v>155171</v>
      </c>
      <c r="AS129" s="22">
        <v>631795</v>
      </c>
      <c r="AT129" s="22">
        <v>0</v>
      </c>
      <c r="AU129" s="22">
        <v>0</v>
      </c>
      <c r="AV129" s="22">
        <v>118590</v>
      </c>
      <c r="AW129" s="22">
        <v>2106</v>
      </c>
      <c r="AX129" s="22">
        <v>0</v>
      </c>
      <c r="AY129" s="22">
        <v>103011</v>
      </c>
      <c r="AZ129" s="22">
        <v>0</v>
      </c>
      <c r="BA129" s="22">
        <v>662173</v>
      </c>
      <c r="BB129" s="22">
        <v>680822</v>
      </c>
      <c r="BC129" s="22">
        <v>0</v>
      </c>
      <c r="BD129" s="22">
        <v>0</v>
      </c>
      <c r="BE129" s="22">
        <v>0</v>
      </c>
      <c r="BF129" s="22">
        <v>0</v>
      </c>
      <c r="BG129" s="22">
        <v>706430</v>
      </c>
      <c r="BH129" s="22">
        <v>622708</v>
      </c>
      <c r="BI129" s="22">
        <v>269596</v>
      </c>
      <c r="BJ129" s="22">
        <v>0</v>
      </c>
      <c r="BK129" s="22">
        <v>316748</v>
      </c>
      <c r="BL129" s="22">
        <v>96975</v>
      </c>
      <c r="BM129" s="22">
        <v>12838</v>
      </c>
      <c r="BN129" s="22">
        <v>91379</v>
      </c>
      <c r="BO129" s="22">
        <v>232675</v>
      </c>
      <c r="BP129" s="22">
        <v>0</v>
      </c>
      <c r="BQ129" s="22">
        <v>0</v>
      </c>
      <c r="BR129" s="22">
        <v>0</v>
      </c>
      <c r="BS129" s="22">
        <v>0</v>
      </c>
      <c r="BT129" s="22">
        <v>0</v>
      </c>
      <c r="BU129" s="22">
        <v>0</v>
      </c>
      <c r="BV129" s="22">
        <v>779941</v>
      </c>
      <c r="BW129" s="22">
        <v>413925</v>
      </c>
      <c r="BX129" s="22">
        <v>0</v>
      </c>
      <c r="BY129" s="22">
        <v>0</v>
      </c>
      <c r="BZ129" s="22">
        <v>0</v>
      </c>
      <c r="CA129" s="22">
        <v>0</v>
      </c>
      <c r="CB129" s="22">
        <v>0</v>
      </c>
      <c r="CC129" s="22">
        <v>5896883</v>
      </c>
      <c r="CD129" s="22">
        <v>1274677</v>
      </c>
    </row>
    <row r="130" spans="1:82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2825036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122260</v>
      </c>
      <c r="O130" s="22">
        <v>0</v>
      </c>
      <c r="P130" s="22">
        <v>881226</v>
      </c>
      <c r="Q130" s="22">
        <v>0</v>
      </c>
      <c r="R130" s="22">
        <v>0</v>
      </c>
      <c r="S130" s="22">
        <v>0</v>
      </c>
      <c r="T130" s="22">
        <v>0</v>
      </c>
      <c r="U130" s="22">
        <v>541007</v>
      </c>
      <c r="V130" s="22">
        <v>223221</v>
      </c>
      <c r="W130" s="22">
        <v>325817</v>
      </c>
      <c r="X130" s="22">
        <v>119904</v>
      </c>
      <c r="Y130" s="22">
        <v>0</v>
      </c>
      <c r="Z130" s="22">
        <v>0</v>
      </c>
      <c r="AA130" s="22">
        <v>0</v>
      </c>
      <c r="AB130" s="22">
        <v>0</v>
      </c>
      <c r="AC130" s="22">
        <v>303894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553079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  <c r="AQ130" s="22">
        <v>5895444</v>
      </c>
      <c r="AR130" s="22">
        <v>0</v>
      </c>
      <c r="AS130" s="22">
        <v>863497</v>
      </c>
      <c r="AT130" s="22">
        <v>0</v>
      </c>
      <c r="AU130" s="22">
        <v>0</v>
      </c>
      <c r="AV130" s="22">
        <v>0</v>
      </c>
      <c r="AW130" s="22">
        <v>0</v>
      </c>
      <c r="AX130" s="22">
        <v>0</v>
      </c>
      <c r="AY130" s="22">
        <v>0</v>
      </c>
      <c r="AZ130" s="22">
        <v>232629</v>
      </c>
      <c r="BA130" s="22">
        <v>0</v>
      </c>
      <c r="BB130" s="22">
        <v>1189268</v>
      </c>
      <c r="BC130" s="22">
        <v>0</v>
      </c>
      <c r="BD130" s="22">
        <v>0</v>
      </c>
      <c r="BE130" s="22">
        <v>0</v>
      </c>
      <c r="BF130" s="22">
        <v>0</v>
      </c>
      <c r="BG130" s="22">
        <v>946516</v>
      </c>
      <c r="BH130" s="22">
        <v>0</v>
      </c>
      <c r="BI130" s="22">
        <v>0</v>
      </c>
      <c r="BJ130" s="22">
        <v>0</v>
      </c>
      <c r="BK130" s="22">
        <v>0</v>
      </c>
      <c r="BL130" s="22">
        <v>0</v>
      </c>
      <c r="BM130" s="22">
        <v>0</v>
      </c>
      <c r="BN130" s="22">
        <v>0</v>
      </c>
      <c r="BO130" s="22">
        <v>75171</v>
      </c>
      <c r="BP130" s="22">
        <v>0</v>
      </c>
      <c r="BQ130" s="22">
        <v>0</v>
      </c>
      <c r="BR130" s="22">
        <v>0</v>
      </c>
      <c r="BS130" s="22">
        <v>0</v>
      </c>
      <c r="BT130" s="22">
        <v>0</v>
      </c>
      <c r="BU130" s="22">
        <v>0</v>
      </c>
      <c r="BV130" s="22">
        <v>1950336</v>
      </c>
      <c r="BW130" s="22">
        <v>0</v>
      </c>
      <c r="BX130" s="22">
        <v>0</v>
      </c>
      <c r="BY130" s="22">
        <v>0</v>
      </c>
      <c r="BZ130" s="22">
        <v>0</v>
      </c>
      <c r="CA130" s="22">
        <v>0</v>
      </c>
      <c r="CB130" s="22">
        <v>0</v>
      </c>
      <c r="CC130" s="22">
        <v>5257417</v>
      </c>
      <c r="CD130" s="22">
        <v>638027</v>
      </c>
    </row>
    <row r="131" spans="1:82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9083565</v>
      </c>
      <c r="F131" s="22">
        <v>0</v>
      </c>
      <c r="G131" s="22">
        <v>194800</v>
      </c>
      <c r="H131" s="22">
        <v>0</v>
      </c>
      <c r="I131" s="22">
        <v>0</v>
      </c>
      <c r="J131" s="22">
        <v>345051</v>
      </c>
      <c r="K131" s="22">
        <v>0</v>
      </c>
      <c r="L131" s="22">
        <v>0</v>
      </c>
      <c r="M131" s="22">
        <v>2620</v>
      </c>
      <c r="N131" s="22">
        <v>0</v>
      </c>
      <c r="O131" s="22">
        <v>0</v>
      </c>
      <c r="P131" s="22">
        <v>94258</v>
      </c>
      <c r="Q131" s="22">
        <v>42324</v>
      </c>
      <c r="R131" s="22">
        <v>0</v>
      </c>
      <c r="S131" s="22">
        <v>0</v>
      </c>
      <c r="T131" s="22">
        <v>0</v>
      </c>
      <c r="U131" s="22">
        <v>1386473</v>
      </c>
      <c r="V131" s="22">
        <v>987192</v>
      </c>
      <c r="W131" s="22">
        <v>295782</v>
      </c>
      <c r="X131" s="22">
        <v>0</v>
      </c>
      <c r="Y131" s="22">
        <v>340454</v>
      </c>
      <c r="Z131" s="22">
        <v>0</v>
      </c>
      <c r="AA131" s="22">
        <v>5950</v>
      </c>
      <c r="AB131" s="22">
        <v>0</v>
      </c>
      <c r="AC131" s="22">
        <v>192689</v>
      </c>
      <c r="AD131" s="22">
        <v>0</v>
      </c>
      <c r="AE131" s="22">
        <v>0</v>
      </c>
      <c r="AF131" s="22">
        <v>0</v>
      </c>
      <c r="AG131" s="22">
        <v>4375</v>
      </c>
      <c r="AH131" s="22">
        <v>0</v>
      </c>
      <c r="AI131" s="22">
        <v>0</v>
      </c>
      <c r="AJ131" s="22">
        <v>1360983</v>
      </c>
      <c r="AK131" s="22">
        <v>0</v>
      </c>
      <c r="AL131" s="22">
        <v>0</v>
      </c>
      <c r="AM131" s="22">
        <v>162283</v>
      </c>
      <c r="AN131" s="22">
        <v>0</v>
      </c>
      <c r="AO131" s="22">
        <v>0</v>
      </c>
      <c r="AP131" s="22">
        <v>0</v>
      </c>
      <c r="AQ131" s="22">
        <v>14498799</v>
      </c>
      <c r="AR131" s="22">
        <v>291312</v>
      </c>
      <c r="AS131" s="22">
        <v>947995</v>
      </c>
      <c r="AT131" s="22">
        <v>0</v>
      </c>
      <c r="AU131" s="22">
        <v>0</v>
      </c>
      <c r="AV131" s="22">
        <v>322126</v>
      </c>
      <c r="AW131" s="22">
        <v>0</v>
      </c>
      <c r="AX131" s="22">
        <v>8980</v>
      </c>
      <c r="AY131" s="22">
        <v>215062</v>
      </c>
      <c r="AZ131" s="22">
        <v>0</v>
      </c>
      <c r="BA131" s="22">
        <v>1581752</v>
      </c>
      <c r="BB131" s="22">
        <v>847562</v>
      </c>
      <c r="BC131" s="22">
        <v>98012</v>
      </c>
      <c r="BD131" s="22">
        <v>0</v>
      </c>
      <c r="BE131" s="22">
        <v>13259</v>
      </c>
      <c r="BF131" s="22">
        <v>0</v>
      </c>
      <c r="BG131" s="22">
        <v>858232</v>
      </c>
      <c r="BH131" s="22">
        <v>744435</v>
      </c>
      <c r="BI131" s="22">
        <v>2126869</v>
      </c>
      <c r="BJ131" s="22">
        <v>0</v>
      </c>
      <c r="BK131" s="22">
        <v>344056</v>
      </c>
      <c r="BL131" s="22">
        <v>35355</v>
      </c>
      <c r="BM131" s="22">
        <v>103818</v>
      </c>
      <c r="BN131" s="22">
        <v>0</v>
      </c>
      <c r="BO131" s="22">
        <v>424808</v>
      </c>
      <c r="BP131" s="22">
        <v>0</v>
      </c>
      <c r="BQ131" s="22">
        <v>559005</v>
      </c>
      <c r="BR131" s="22">
        <v>0</v>
      </c>
      <c r="BS131" s="22">
        <v>844</v>
      </c>
      <c r="BT131" s="22">
        <v>300803</v>
      </c>
      <c r="BU131" s="22">
        <v>0</v>
      </c>
      <c r="BV131" s="22">
        <v>3292304</v>
      </c>
      <c r="BW131" s="22">
        <v>106047</v>
      </c>
      <c r="BX131" s="22">
        <v>0</v>
      </c>
      <c r="BY131" s="22">
        <v>145097</v>
      </c>
      <c r="BZ131" s="22">
        <v>0</v>
      </c>
      <c r="CA131" s="22">
        <v>0</v>
      </c>
      <c r="CB131" s="22">
        <v>0</v>
      </c>
      <c r="CC131" s="22">
        <v>13367733</v>
      </c>
      <c r="CD131" s="22">
        <v>1131066</v>
      </c>
    </row>
    <row r="132" spans="1:82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404847</v>
      </c>
      <c r="F132" s="22">
        <v>4205</v>
      </c>
      <c r="G132" s="22">
        <v>24734</v>
      </c>
      <c r="H132" s="22">
        <v>0</v>
      </c>
      <c r="I132" s="22">
        <v>0</v>
      </c>
      <c r="J132" s="22">
        <v>21158</v>
      </c>
      <c r="K132" s="22">
        <v>0</v>
      </c>
      <c r="L132" s="22">
        <v>0</v>
      </c>
      <c r="M132" s="22">
        <v>7970</v>
      </c>
      <c r="N132" s="22">
        <v>0</v>
      </c>
      <c r="O132" s="22">
        <v>10500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130911</v>
      </c>
      <c r="V132" s="22">
        <v>125616</v>
      </c>
      <c r="W132" s="22">
        <v>52713</v>
      </c>
      <c r="X132" s="22">
        <v>0</v>
      </c>
      <c r="Y132" s="22">
        <v>38790</v>
      </c>
      <c r="Z132" s="22">
        <v>0</v>
      </c>
      <c r="AA132" s="22">
        <v>3800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3559</v>
      </c>
      <c r="AH132" s="22">
        <v>0</v>
      </c>
      <c r="AI132" s="22">
        <v>0</v>
      </c>
      <c r="AJ132" s="22">
        <v>3800</v>
      </c>
      <c r="AK132" s="22">
        <v>2326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  <c r="AQ132" s="22">
        <v>834929</v>
      </c>
      <c r="AR132" s="22">
        <v>32039</v>
      </c>
      <c r="AS132" s="22">
        <v>177591</v>
      </c>
      <c r="AT132" s="22">
        <v>0</v>
      </c>
      <c r="AU132" s="22">
        <v>26957</v>
      </c>
      <c r="AV132" s="22">
        <v>0</v>
      </c>
      <c r="AW132" s="22">
        <v>0</v>
      </c>
      <c r="AX132" s="22">
        <v>0</v>
      </c>
      <c r="AY132" s="22">
        <v>0</v>
      </c>
      <c r="AZ132" s="22">
        <v>0</v>
      </c>
      <c r="BA132" s="22">
        <v>0</v>
      </c>
      <c r="BB132" s="22">
        <v>335433</v>
      </c>
      <c r="BC132" s="22">
        <v>0</v>
      </c>
      <c r="BD132" s="22">
        <v>0</v>
      </c>
      <c r="BE132" s="22">
        <v>0</v>
      </c>
      <c r="BF132" s="22">
        <v>0</v>
      </c>
      <c r="BG132" s="22">
        <v>178216</v>
      </c>
      <c r="BH132" s="22">
        <v>37204</v>
      </c>
      <c r="BI132" s="22">
        <v>30144</v>
      </c>
      <c r="BJ132" s="22">
        <v>0</v>
      </c>
      <c r="BK132" s="22">
        <v>39974</v>
      </c>
      <c r="BL132" s="22">
        <v>0</v>
      </c>
      <c r="BM132" s="22">
        <v>0</v>
      </c>
      <c r="BN132" s="22">
        <v>0</v>
      </c>
      <c r="BO132" s="22">
        <v>0</v>
      </c>
      <c r="BP132" s="22">
        <v>0</v>
      </c>
      <c r="BQ132" s="22">
        <v>0</v>
      </c>
      <c r="BR132" s="22">
        <v>0</v>
      </c>
      <c r="BS132" s="22">
        <v>0</v>
      </c>
      <c r="BT132" s="22">
        <v>0</v>
      </c>
      <c r="BU132" s="22">
        <v>0</v>
      </c>
      <c r="BV132" s="22">
        <v>24325</v>
      </c>
      <c r="BW132" s="22">
        <v>18594</v>
      </c>
      <c r="BX132" s="22">
        <v>0</v>
      </c>
      <c r="BY132" s="22">
        <v>0</v>
      </c>
      <c r="BZ132" s="22">
        <v>0</v>
      </c>
      <c r="CA132" s="22">
        <v>0</v>
      </c>
      <c r="CB132" s="22">
        <v>0</v>
      </c>
      <c r="CC132" s="22">
        <v>900477</v>
      </c>
      <c r="CD132" s="22">
        <v>-65548</v>
      </c>
    </row>
    <row r="133" spans="1:82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3086803</v>
      </c>
      <c r="F133" s="22">
        <v>1810</v>
      </c>
      <c r="G133" s="22">
        <v>1376067</v>
      </c>
      <c r="H133" s="22">
        <v>0</v>
      </c>
      <c r="I133" s="22">
        <v>18413</v>
      </c>
      <c r="J133" s="22">
        <v>149126</v>
      </c>
      <c r="K133" s="22">
        <v>0</v>
      </c>
      <c r="L133" s="22">
        <v>0</v>
      </c>
      <c r="M133" s="22">
        <v>27085</v>
      </c>
      <c r="N133" s="22">
        <v>0</v>
      </c>
      <c r="O133" s="22">
        <v>148781</v>
      </c>
      <c r="P133" s="22">
        <v>832579</v>
      </c>
      <c r="Q133" s="22">
        <v>16560</v>
      </c>
      <c r="R133" s="22">
        <v>0</v>
      </c>
      <c r="S133" s="22">
        <v>0</v>
      </c>
      <c r="T133" s="22">
        <v>0</v>
      </c>
      <c r="U133" s="22">
        <v>1244781</v>
      </c>
      <c r="V133" s="22">
        <v>262207</v>
      </c>
      <c r="W133" s="22">
        <v>347110</v>
      </c>
      <c r="X133" s="22">
        <v>0</v>
      </c>
      <c r="Y133" s="22">
        <v>84781</v>
      </c>
      <c r="Z133" s="22">
        <v>0</v>
      </c>
      <c r="AA133" s="22">
        <v>17457</v>
      </c>
      <c r="AB133" s="22">
        <v>0</v>
      </c>
      <c r="AC133" s="22">
        <v>0</v>
      </c>
      <c r="AD133" s="22">
        <v>19657</v>
      </c>
      <c r="AE133" s="22">
        <v>50000</v>
      </c>
      <c r="AF133" s="22">
        <v>0</v>
      </c>
      <c r="AG133" s="22">
        <v>0</v>
      </c>
      <c r="AH133" s="22">
        <v>0</v>
      </c>
      <c r="AI133" s="22">
        <v>0</v>
      </c>
      <c r="AJ133" s="22">
        <v>538013</v>
      </c>
      <c r="AK133" s="22">
        <v>143153</v>
      </c>
      <c r="AL133" s="22">
        <v>0</v>
      </c>
      <c r="AM133" s="22">
        <v>0</v>
      </c>
      <c r="AN133" s="22">
        <v>0</v>
      </c>
      <c r="AO133" s="22">
        <v>0</v>
      </c>
      <c r="AP133" s="22">
        <v>0</v>
      </c>
      <c r="AQ133" s="22">
        <v>8364383</v>
      </c>
      <c r="AR133" s="22">
        <v>116379</v>
      </c>
      <c r="AS133" s="22">
        <v>817944</v>
      </c>
      <c r="AT133" s="22">
        <v>0</v>
      </c>
      <c r="AU133" s="22">
        <v>0</v>
      </c>
      <c r="AV133" s="22">
        <v>310899</v>
      </c>
      <c r="AW133" s="22">
        <v>4921</v>
      </c>
      <c r="AX133" s="22">
        <v>0</v>
      </c>
      <c r="AY133" s="22">
        <v>91354</v>
      </c>
      <c r="AZ133" s="22">
        <v>0</v>
      </c>
      <c r="BA133" s="22">
        <v>458210</v>
      </c>
      <c r="BB133" s="22">
        <v>627690</v>
      </c>
      <c r="BC133" s="22">
        <v>49353</v>
      </c>
      <c r="BD133" s="22">
        <v>0</v>
      </c>
      <c r="BE133" s="22">
        <v>10539</v>
      </c>
      <c r="BF133" s="22">
        <v>0</v>
      </c>
      <c r="BG133" s="22">
        <v>1197685</v>
      </c>
      <c r="BH133" s="22">
        <v>245817</v>
      </c>
      <c r="BI133" s="22">
        <v>321760</v>
      </c>
      <c r="BJ133" s="22">
        <v>0</v>
      </c>
      <c r="BK133" s="22">
        <v>194998</v>
      </c>
      <c r="BL133" s="22">
        <v>0</v>
      </c>
      <c r="BM133" s="22">
        <v>22682</v>
      </c>
      <c r="BN133" s="22">
        <v>0</v>
      </c>
      <c r="BO133" s="22">
        <v>0</v>
      </c>
      <c r="BP133" s="22">
        <v>286540</v>
      </c>
      <c r="BQ133" s="22">
        <v>29122</v>
      </c>
      <c r="BR133" s="22">
        <v>0</v>
      </c>
      <c r="BS133" s="22">
        <v>0</v>
      </c>
      <c r="BT133" s="22">
        <v>0</v>
      </c>
      <c r="BU133" s="22">
        <v>5002</v>
      </c>
      <c r="BV133" s="22">
        <v>1435840</v>
      </c>
      <c r="BW133" s="22">
        <v>363055</v>
      </c>
      <c r="BX133" s="22">
        <v>0</v>
      </c>
      <c r="BY133" s="22">
        <v>0</v>
      </c>
      <c r="BZ133" s="22">
        <v>0</v>
      </c>
      <c r="CA133" s="22">
        <v>0</v>
      </c>
      <c r="CB133" s="22">
        <v>0</v>
      </c>
      <c r="CC133" s="22">
        <v>6589790</v>
      </c>
      <c r="CD133" s="22">
        <v>1774593</v>
      </c>
    </row>
    <row r="134" spans="1:82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1134792</v>
      </c>
      <c r="F134" s="22">
        <v>0</v>
      </c>
      <c r="G134" s="22">
        <v>12704</v>
      </c>
      <c r="H134" s="22">
        <v>0</v>
      </c>
      <c r="I134" s="22">
        <v>0</v>
      </c>
      <c r="J134" s="22">
        <v>53614</v>
      </c>
      <c r="K134" s="22">
        <v>0</v>
      </c>
      <c r="L134" s="22">
        <v>0</v>
      </c>
      <c r="M134" s="22">
        <v>433</v>
      </c>
      <c r="N134" s="22">
        <v>0</v>
      </c>
      <c r="O134" s="22">
        <v>5723</v>
      </c>
      <c r="P134" s="22">
        <v>129109</v>
      </c>
      <c r="Q134" s="22">
        <v>1000</v>
      </c>
      <c r="R134" s="22">
        <v>0</v>
      </c>
      <c r="S134" s="22">
        <v>0</v>
      </c>
      <c r="T134" s="22">
        <v>0</v>
      </c>
      <c r="U134" s="22">
        <v>221262</v>
      </c>
      <c r="V134" s="22">
        <v>346367</v>
      </c>
      <c r="W134" s="22">
        <v>124624</v>
      </c>
      <c r="X134" s="22">
        <v>0</v>
      </c>
      <c r="Y134" s="22">
        <v>0</v>
      </c>
      <c r="Z134" s="22">
        <v>0</v>
      </c>
      <c r="AA134" s="22">
        <v>17673</v>
      </c>
      <c r="AB134" s="22">
        <v>0</v>
      </c>
      <c r="AC134" s="22">
        <v>0</v>
      </c>
      <c r="AD134" s="22">
        <v>0</v>
      </c>
      <c r="AE134" s="22">
        <v>100164</v>
      </c>
      <c r="AF134" s="22">
        <v>0</v>
      </c>
      <c r="AG134" s="22">
        <v>0</v>
      </c>
      <c r="AH134" s="22">
        <v>0</v>
      </c>
      <c r="AI134" s="22">
        <v>0</v>
      </c>
      <c r="AJ134" s="22">
        <v>2100</v>
      </c>
      <c r="AK134" s="22">
        <v>69953</v>
      </c>
      <c r="AL134" s="22">
        <v>0</v>
      </c>
      <c r="AM134" s="22">
        <v>0</v>
      </c>
      <c r="AN134" s="22">
        <v>0</v>
      </c>
      <c r="AO134" s="22">
        <v>0</v>
      </c>
      <c r="AP134" s="22">
        <v>0</v>
      </c>
      <c r="AQ134" s="22">
        <v>2219518</v>
      </c>
      <c r="AR134" s="22">
        <v>53008</v>
      </c>
      <c r="AS134" s="22">
        <v>434874</v>
      </c>
      <c r="AT134" s="22">
        <v>0</v>
      </c>
      <c r="AU134" s="22">
        <v>0</v>
      </c>
      <c r="AV134" s="22">
        <v>123990</v>
      </c>
      <c r="AW134" s="22">
        <v>0</v>
      </c>
      <c r="AX134" s="22">
        <v>0</v>
      </c>
      <c r="AY134" s="22">
        <v>1554</v>
      </c>
      <c r="AZ134" s="22">
        <v>0</v>
      </c>
      <c r="BA134" s="22">
        <v>172292</v>
      </c>
      <c r="BB134" s="22">
        <v>243381</v>
      </c>
      <c r="BC134" s="22">
        <v>25965</v>
      </c>
      <c r="BD134" s="22">
        <v>0</v>
      </c>
      <c r="BE134" s="22">
        <v>1332</v>
      </c>
      <c r="BF134" s="22">
        <v>0</v>
      </c>
      <c r="BG134" s="22">
        <v>289887</v>
      </c>
      <c r="BH134" s="22">
        <v>191882</v>
      </c>
      <c r="BI134" s="22">
        <v>102986</v>
      </c>
      <c r="BJ134" s="22">
        <v>0</v>
      </c>
      <c r="BK134" s="22">
        <v>8627</v>
      </c>
      <c r="BL134" s="22">
        <v>0</v>
      </c>
      <c r="BM134" s="22">
        <v>23888</v>
      </c>
      <c r="BN134" s="22">
        <v>0</v>
      </c>
      <c r="BO134" s="22">
        <v>0</v>
      </c>
      <c r="BP134" s="22">
        <v>0</v>
      </c>
      <c r="BQ134" s="22">
        <v>32821</v>
      </c>
      <c r="BR134" s="22">
        <v>0</v>
      </c>
      <c r="BS134" s="22">
        <v>0</v>
      </c>
      <c r="BT134" s="22">
        <v>0</v>
      </c>
      <c r="BU134" s="22">
        <v>0</v>
      </c>
      <c r="BV134" s="22">
        <v>50021</v>
      </c>
      <c r="BW134" s="22">
        <v>124568</v>
      </c>
      <c r="BX134" s="22">
        <v>0</v>
      </c>
      <c r="BY134" s="22">
        <v>0</v>
      </c>
      <c r="BZ134" s="22">
        <v>0</v>
      </c>
      <c r="CA134" s="22">
        <v>0</v>
      </c>
      <c r="CB134" s="22">
        <v>0</v>
      </c>
      <c r="CC134" s="22">
        <v>1881076</v>
      </c>
      <c r="CD134" s="22">
        <v>338442</v>
      </c>
    </row>
    <row r="135" spans="1:82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6252963</v>
      </c>
      <c r="F135" s="22">
        <v>0</v>
      </c>
      <c r="G135" s="22">
        <v>749809</v>
      </c>
      <c r="H135" s="22">
        <v>0</v>
      </c>
      <c r="I135" s="22">
        <v>0</v>
      </c>
      <c r="J135" s="22">
        <v>1469828</v>
      </c>
      <c r="K135" s="22">
        <v>0</v>
      </c>
      <c r="L135" s="22">
        <v>0</v>
      </c>
      <c r="M135" s="22">
        <v>50687</v>
      </c>
      <c r="N135" s="22">
        <v>0</v>
      </c>
      <c r="O135" s="22">
        <v>0</v>
      </c>
      <c r="P135" s="22">
        <v>860223</v>
      </c>
      <c r="Q135" s="22">
        <v>1113648</v>
      </c>
      <c r="R135" s="22">
        <v>0</v>
      </c>
      <c r="S135" s="22">
        <v>0</v>
      </c>
      <c r="T135" s="22">
        <v>0</v>
      </c>
      <c r="U135" s="22">
        <v>1667065</v>
      </c>
      <c r="V135" s="22">
        <v>359085</v>
      </c>
      <c r="W135" s="22">
        <v>219439</v>
      </c>
      <c r="X135" s="22">
        <v>0</v>
      </c>
      <c r="Y135" s="22">
        <v>109007</v>
      </c>
      <c r="Z135" s="22">
        <v>0</v>
      </c>
      <c r="AA135" s="22">
        <v>950</v>
      </c>
      <c r="AB135" s="22">
        <v>0</v>
      </c>
      <c r="AC135" s="22">
        <v>7952</v>
      </c>
      <c r="AD135" s="22">
        <v>0</v>
      </c>
      <c r="AE135" s="22">
        <v>1</v>
      </c>
      <c r="AF135" s="22">
        <v>0</v>
      </c>
      <c r="AG135" s="22">
        <v>81620</v>
      </c>
      <c r="AH135" s="22">
        <v>0</v>
      </c>
      <c r="AI135" s="22">
        <v>0</v>
      </c>
      <c r="AJ135" s="22">
        <v>488881</v>
      </c>
      <c r="AK135" s="22">
        <v>258895</v>
      </c>
      <c r="AL135" s="22">
        <v>0</v>
      </c>
      <c r="AM135" s="22">
        <v>0</v>
      </c>
      <c r="AN135" s="22">
        <v>0</v>
      </c>
      <c r="AO135" s="22">
        <v>0</v>
      </c>
      <c r="AP135" s="22">
        <v>0</v>
      </c>
      <c r="AQ135" s="22">
        <v>13690053</v>
      </c>
      <c r="AR135" s="22">
        <v>321958</v>
      </c>
      <c r="AS135" s="22">
        <v>1637516</v>
      </c>
      <c r="AT135" s="22">
        <v>115740</v>
      </c>
      <c r="AU135" s="22"/>
      <c r="AV135" s="22">
        <v>711875</v>
      </c>
      <c r="AW135" s="22">
        <v>275212</v>
      </c>
      <c r="AX135" s="22">
        <v>5654</v>
      </c>
      <c r="AY135" s="22">
        <v>396662</v>
      </c>
      <c r="AZ135" s="22"/>
      <c r="BA135" s="22">
        <v>795225</v>
      </c>
      <c r="BB135" s="22">
        <v>3354582</v>
      </c>
      <c r="BC135" s="22">
        <v>977229</v>
      </c>
      <c r="BD135" s="22"/>
      <c r="BE135" s="22"/>
      <c r="BF135" s="22"/>
      <c r="BG135" s="22">
        <v>2011865</v>
      </c>
      <c r="BH135" s="22">
        <v>845871</v>
      </c>
      <c r="BI135" s="22">
        <v>202336</v>
      </c>
      <c r="BJ135" s="22"/>
      <c r="BK135" s="22">
        <v>171837</v>
      </c>
      <c r="BL135" s="22">
        <v>0</v>
      </c>
      <c r="BM135" s="22">
        <v>10011</v>
      </c>
      <c r="BN135" s="22">
        <v>0</v>
      </c>
      <c r="BO135" s="22">
        <v>144807</v>
      </c>
      <c r="BP135" s="22">
        <v>36011</v>
      </c>
      <c r="BQ135" s="22">
        <v>49784</v>
      </c>
      <c r="BR135" s="22">
        <v>0</v>
      </c>
      <c r="BS135" s="22">
        <v>8915</v>
      </c>
      <c r="BT135" s="22">
        <v>0</v>
      </c>
      <c r="BU135" s="22">
        <v>0</v>
      </c>
      <c r="BV135" s="22">
        <v>1769871</v>
      </c>
      <c r="BW135" s="22">
        <v>573349</v>
      </c>
      <c r="BX135" s="22">
        <v>0</v>
      </c>
      <c r="BY135" s="22">
        <v>0</v>
      </c>
      <c r="BZ135" s="22">
        <v>0</v>
      </c>
      <c r="CA135" s="22">
        <v>0</v>
      </c>
      <c r="CB135" s="22">
        <v>-44960</v>
      </c>
      <c r="CC135" s="22">
        <v>14371350</v>
      </c>
      <c r="CD135" s="22">
        <v>-681297</v>
      </c>
    </row>
    <row r="136" spans="1:82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3382610</v>
      </c>
      <c r="F136" s="22">
        <v>0</v>
      </c>
      <c r="G136" s="22">
        <v>42019</v>
      </c>
      <c r="H136" s="22">
        <v>0</v>
      </c>
      <c r="I136" s="22">
        <v>0</v>
      </c>
      <c r="J136" s="22">
        <v>118346</v>
      </c>
      <c r="K136" s="22">
        <v>0</v>
      </c>
      <c r="L136" s="22">
        <v>0</v>
      </c>
      <c r="M136" s="22">
        <v>69219</v>
      </c>
      <c r="N136" s="22">
        <v>0</v>
      </c>
      <c r="O136" s="22">
        <v>0</v>
      </c>
      <c r="P136" s="22">
        <v>1823755</v>
      </c>
      <c r="Q136" s="22">
        <v>3348</v>
      </c>
      <c r="R136" s="22">
        <v>0</v>
      </c>
      <c r="S136" s="22">
        <v>0</v>
      </c>
      <c r="T136" s="22">
        <v>0</v>
      </c>
      <c r="U136" s="22">
        <v>1426245</v>
      </c>
      <c r="V136" s="22">
        <v>1441732</v>
      </c>
      <c r="W136" s="22">
        <v>464581</v>
      </c>
      <c r="X136" s="22">
        <v>0</v>
      </c>
      <c r="Y136" s="22">
        <v>79322</v>
      </c>
      <c r="Z136" s="22">
        <v>0</v>
      </c>
      <c r="AA136" s="22">
        <v>1500</v>
      </c>
      <c r="AB136" s="22">
        <v>0</v>
      </c>
      <c r="AC136" s="22">
        <v>8775</v>
      </c>
      <c r="AD136" s="22">
        <v>0</v>
      </c>
      <c r="AE136" s="22">
        <v>0</v>
      </c>
      <c r="AF136" s="22">
        <v>0</v>
      </c>
      <c r="AG136" s="22">
        <v>65348</v>
      </c>
      <c r="AH136" s="22">
        <v>0</v>
      </c>
      <c r="AI136" s="22">
        <v>539387</v>
      </c>
      <c r="AJ136" s="22">
        <v>0</v>
      </c>
      <c r="AK136" s="22">
        <v>109485</v>
      </c>
      <c r="AL136" s="22">
        <v>0</v>
      </c>
      <c r="AM136" s="22">
        <v>0</v>
      </c>
      <c r="AN136" s="22">
        <v>1430941</v>
      </c>
      <c r="AO136" s="22">
        <v>0</v>
      </c>
      <c r="AP136" s="22">
        <v>0</v>
      </c>
      <c r="AQ136" s="22">
        <v>11006613</v>
      </c>
      <c r="AR136" s="22">
        <v>170158</v>
      </c>
      <c r="AS136" s="22">
        <v>653233</v>
      </c>
      <c r="AT136" s="22">
        <v>0</v>
      </c>
      <c r="AU136" s="22">
        <v>0</v>
      </c>
      <c r="AV136" s="22">
        <v>452240</v>
      </c>
      <c r="AW136" s="22">
        <v>0</v>
      </c>
      <c r="AX136" s="22">
        <v>0</v>
      </c>
      <c r="AY136" s="22">
        <v>228372</v>
      </c>
      <c r="AZ136" s="22">
        <v>0</v>
      </c>
      <c r="BA136" s="22">
        <v>0</v>
      </c>
      <c r="BB136" s="22">
        <v>1745913</v>
      </c>
      <c r="BC136" s="22">
        <v>46119</v>
      </c>
      <c r="BD136" s="22">
        <v>0</v>
      </c>
      <c r="BE136" s="22">
        <v>0</v>
      </c>
      <c r="BF136" s="22">
        <v>0</v>
      </c>
      <c r="BG136" s="22">
        <v>1471924</v>
      </c>
      <c r="BH136" s="22">
        <v>634564</v>
      </c>
      <c r="BI136" s="22">
        <v>319358</v>
      </c>
      <c r="BJ136" s="22">
        <v>0</v>
      </c>
      <c r="BK136" s="22">
        <v>99280</v>
      </c>
      <c r="BL136" s="22">
        <v>0</v>
      </c>
      <c r="BM136" s="22">
        <v>26965</v>
      </c>
      <c r="BN136" s="22">
        <v>0</v>
      </c>
      <c r="BO136" s="22">
        <v>0</v>
      </c>
      <c r="BP136" s="22">
        <v>0</v>
      </c>
      <c r="BQ136" s="22">
        <v>82848</v>
      </c>
      <c r="BR136" s="22">
        <v>0</v>
      </c>
      <c r="BS136" s="22">
        <v>155383</v>
      </c>
      <c r="BT136" s="22">
        <v>129996</v>
      </c>
      <c r="BU136" s="22">
        <v>1082062</v>
      </c>
      <c r="BV136" s="22">
        <v>580674</v>
      </c>
      <c r="BW136" s="22">
        <v>385483</v>
      </c>
      <c r="BX136" s="22">
        <v>0</v>
      </c>
      <c r="BY136" s="22">
        <v>0</v>
      </c>
      <c r="BZ136" s="22">
        <v>1478713</v>
      </c>
      <c r="CA136" s="22">
        <v>0</v>
      </c>
      <c r="CB136" s="22">
        <v>0</v>
      </c>
      <c r="CC136" s="22">
        <v>9743285</v>
      </c>
      <c r="CD136" s="22">
        <v>1263328</v>
      </c>
    </row>
    <row r="137" spans="1:82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15939281</v>
      </c>
      <c r="F137" s="22">
        <v>15255</v>
      </c>
      <c r="G137" s="22">
        <v>1182487</v>
      </c>
      <c r="H137" s="22">
        <v>0</v>
      </c>
      <c r="I137" s="22">
        <v>689451</v>
      </c>
      <c r="J137" s="22">
        <v>1334985</v>
      </c>
      <c r="K137" s="22">
        <v>32506816</v>
      </c>
      <c r="L137" s="22">
        <v>0</v>
      </c>
      <c r="M137" s="22">
        <v>22081</v>
      </c>
      <c r="N137" s="22">
        <v>0</v>
      </c>
      <c r="O137" s="22">
        <v>125770</v>
      </c>
      <c r="P137" s="22">
        <v>299569</v>
      </c>
      <c r="Q137" s="22">
        <v>0</v>
      </c>
      <c r="R137" s="22">
        <v>0</v>
      </c>
      <c r="S137" s="22">
        <v>587240</v>
      </c>
      <c r="T137" s="22">
        <v>0</v>
      </c>
      <c r="U137" s="22">
        <v>4294473</v>
      </c>
      <c r="V137" s="22">
        <v>2382739</v>
      </c>
      <c r="W137" s="22">
        <v>755930</v>
      </c>
      <c r="X137" s="22">
        <v>0</v>
      </c>
      <c r="Y137" s="22">
        <v>1384106</v>
      </c>
      <c r="Z137" s="22">
        <v>0</v>
      </c>
      <c r="AA137" s="22">
        <v>35555</v>
      </c>
      <c r="AB137" s="22">
        <v>0</v>
      </c>
      <c r="AC137" s="22">
        <v>1042013</v>
      </c>
      <c r="AD137" s="22">
        <v>0</v>
      </c>
      <c r="AE137" s="22">
        <v>0</v>
      </c>
      <c r="AF137" s="22">
        <v>278985</v>
      </c>
      <c r="AG137" s="22">
        <v>0</v>
      </c>
      <c r="AH137" s="22">
        <v>0</v>
      </c>
      <c r="AI137" s="22">
        <v>0</v>
      </c>
      <c r="AJ137" s="22">
        <v>1634188</v>
      </c>
      <c r="AK137" s="22">
        <v>15617</v>
      </c>
      <c r="AL137" s="22">
        <v>0</v>
      </c>
      <c r="AM137" s="22">
        <v>0</v>
      </c>
      <c r="AN137" s="22">
        <v>0</v>
      </c>
      <c r="AO137" s="22">
        <v>0</v>
      </c>
      <c r="AP137" s="22">
        <v>0</v>
      </c>
      <c r="AQ137" s="22">
        <v>64526541</v>
      </c>
      <c r="AR137" s="22">
        <v>712717</v>
      </c>
      <c r="AS137" s="22">
        <v>5043969</v>
      </c>
      <c r="AT137" s="22">
        <v>0</v>
      </c>
      <c r="AU137" s="22">
        <v>2028304</v>
      </c>
      <c r="AV137" s="22">
        <v>2486772</v>
      </c>
      <c r="AW137" s="22">
        <v>16108787</v>
      </c>
      <c r="AX137" s="22">
        <v>0</v>
      </c>
      <c r="AY137" s="22">
        <v>197218</v>
      </c>
      <c r="AZ137" s="22">
        <v>227830</v>
      </c>
      <c r="BA137" s="22">
        <v>2443460</v>
      </c>
      <c r="BB137" s="22">
        <v>3810625</v>
      </c>
      <c r="BC137" s="22">
        <v>0</v>
      </c>
      <c r="BD137" s="22">
        <v>0</v>
      </c>
      <c r="BE137" s="22">
        <v>1180541</v>
      </c>
      <c r="BF137" s="22">
        <v>0</v>
      </c>
      <c r="BG137" s="22">
        <v>1784075</v>
      </c>
      <c r="BH137" s="22">
        <v>2288263</v>
      </c>
      <c r="BI137" s="22">
        <v>1064370</v>
      </c>
      <c r="BJ137" s="22">
        <v>0</v>
      </c>
      <c r="BK137" s="22">
        <v>960844</v>
      </c>
      <c r="BL137" s="22">
        <v>526885</v>
      </c>
      <c r="BM137" s="22">
        <v>42241</v>
      </c>
      <c r="BN137" s="22">
        <v>136132</v>
      </c>
      <c r="BO137" s="22">
        <v>1254720</v>
      </c>
      <c r="BP137" s="22">
        <v>261985</v>
      </c>
      <c r="BQ137" s="22">
        <v>0</v>
      </c>
      <c r="BR137" s="22">
        <v>575383</v>
      </c>
      <c r="BS137" s="22">
        <v>0</v>
      </c>
      <c r="BT137" s="22">
        <v>0</v>
      </c>
      <c r="BU137" s="22">
        <v>0</v>
      </c>
      <c r="BV137" s="22">
        <v>4918634</v>
      </c>
      <c r="BW137" s="22">
        <v>387104</v>
      </c>
      <c r="BX137" s="22">
        <v>0</v>
      </c>
      <c r="BY137" s="22">
        <v>209952</v>
      </c>
      <c r="BZ137" s="22">
        <v>0</v>
      </c>
      <c r="CA137" s="22">
        <v>0</v>
      </c>
      <c r="CB137" s="22">
        <v>0</v>
      </c>
      <c r="CC137" s="22">
        <v>48650811</v>
      </c>
      <c r="CD137" s="22">
        <v>15875730</v>
      </c>
    </row>
    <row r="138" spans="1:82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15200357</v>
      </c>
      <c r="F138" s="22">
        <v>16034</v>
      </c>
      <c r="G138" s="22">
        <v>308961</v>
      </c>
      <c r="H138" s="22">
        <v>0</v>
      </c>
      <c r="I138" s="22">
        <v>3086270</v>
      </c>
      <c r="J138" s="22">
        <v>699184</v>
      </c>
      <c r="K138" s="22">
        <v>0</v>
      </c>
      <c r="L138" s="22">
        <v>0</v>
      </c>
      <c r="M138" s="22">
        <v>29495</v>
      </c>
      <c r="N138" s="22">
        <v>0</v>
      </c>
      <c r="O138" s="22">
        <v>0</v>
      </c>
      <c r="P138" s="22">
        <v>3001442</v>
      </c>
      <c r="Q138" s="22">
        <v>0</v>
      </c>
      <c r="R138" s="22">
        <v>77359</v>
      </c>
      <c r="S138" s="22">
        <v>0</v>
      </c>
      <c r="T138" s="22">
        <v>0</v>
      </c>
      <c r="U138" s="22">
        <v>2865210</v>
      </c>
      <c r="V138" s="22">
        <v>3451211</v>
      </c>
      <c r="W138" s="22">
        <v>1337875</v>
      </c>
      <c r="X138" s="22">
        <v>0</v>
      </c>
      <c r="Y138" s="22">
        <v>910073</v>
      </c>
      <c r="Z138" s="22">
        <v>0</v>
      </c>
      <c r="AA138" s="22">
        <v>15704</v>
      </c>
      <c r="AB138" s="22">
        <v>0</v>
      </c>
      <c r="AC138" s="22">
        <v>939236</v>
      </c>
      <c r="AD138" s="22">
        <v>1654</v>
      </c>
      <c r="AE138" s="22">
        <v>791910</v>
      </c>
      <c r="AF138" s="22">
        <v>20837</v>
      </c>
      <c r="AG138" s="22">
        <v>80445</v>
      </c>
      <c r="AH138" s="22">
        <v>0</v>
      </c>
      <c r="AI138" s="22">
        <v>0</v>
      </c>
      <c r="AJ138" s="22">
        <v>800579</v>
      </c>
      <c r="AK138" s="22">
        <v>169253</v>
      </c>
      <c r="AL138" s="22">
        <v>0</v>
      </c>
      <c r="AM138" s="22">
        <v>0</v>
      </c>
      <c r="AN138" s="22">
        <v>0</v>
      </c>
      <c r="AO138" s="22">
        <v>0</v>
      </c>
      <c r="AP138" s="22">
        <v>0</v>
      </c>
      <c r="AQ138" s="22">
        <v>33803089</v>
      </c>
      <c r="AR138" s="22">
        <v>593225</v>
      </c>
      <c r="AS138" s="22">
        <v>2880087</v>
      </c>
      <c r="AT138" s="22">
        <v>95864</v>
      </c>
      <c r="AU138" s="22">
        <v>3976125</v>
      </c>
      <c r="AV138" s="22">
        <v>1116083</v>
      </c>
      <c r="AW138" s="22">
        <v>1418</v>
      </c>
      <c r="AX138" s="22">
        <v>0</v>
      </c>
      <c r="AY138" s="22">
        <v>175159</v>
      </c>
      <c r="AZ138" s="22">
        <v>0</v>
      </c>
      <c r="BA138" s="22">
        <v>1003824</v>
      </c>
      <c r="BB138" s="22">
        <v>3828959</v>
      </c>
      <c r="BC138" s="22">
        <v>0</v>
      </c>
      <c r="BD138" s="22">
        <v>451391</v>
      </c>
      <c r="BE138" s="22">
        <v>269784</v>
      </c>
      <c r="BF138" s="22">
        <v>0</v>
      </c>
      <c r="BG138" s="22">
        <v>1552913</v>
      </c>
      <c r="BH138" s="22">
        <v>524825</v>
      </c>
      <c r="BI138" s="22">
        <v>1457697</v>
      </c>
      <c r="BJ138" s="22">
        <v>0</v>
      </c>
      <c r="BK138" s="22">
        <v>1345175</v>
      </c>
      <c r="BL138" s="22">
        <v>0</v>
      </c>
      <c r="BM138" s="22">
        <v>11718</v>
      </c>
      <c r="BN138" s="22">
        <v>0</v>
      </c>
      <c r="BO138" s="22">
        <v>1370039</v>
      </c>
      <c r="BP138" s="22">
        <v>251855</v>
      </c>
      <c r="BQ138" s="22">
        <v>126043</v>
      </c>
      <c r="BR138" s="22">
        <v>17728</v>
      </c>
      <c r="BS138" s="22">
        <v>0</v>
      </c>
      <c r="BT138" s="22">
        <v>0</v>
      </c>
      <c r="BU138" s="22">
        <v>0</v>
      </c>
      <c r="BV138" s="22">
        <v>4635626</v>
      </c>
      <c r="BW138" s="22">
        <v>919704</v>
      </c>
      <c r="BX138" s="22">
        <v>0</v>
      </c>
      <c r="BY138" s="22">
        <v>0</v>
      </c>
      <c r="BZ138" s="22">
        <v>0</v>
      </c>
      <c r="CA138" s="22">
        <v>0</v>
      </c>
      <c r="CB138" s="22">
        <v>0</v>
      </c>
      <c r="CC138" s="22">
        <v>26605242</v>
      </c>
      <c r="CD138" s="22">
        <v>7197847</v>
      </c>
    </row>
    <row r="139" spans="1:82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7368792</v>
      </c>
      <c r="F139" s="22">
        <v>0</v>
      </c>
      <c r="G139" s="22">
        <v>1322336</v>
      </c>
      <c r="H139" s="22">
        <v>92947</v>
      </c>
      <c r="I139" s="22">
        <v>422286</v>
      </c>
      <c r="J139" s="22">
        <v>170741</v>
      </c>
      <c r="K139" s="22">
        <v>0</v>
      </c>
      <c r="L139" s="22">
        <v>0</v>
      </c>
      <c r="M139" s="22">
        <v>108125</v>
      </c>
      <c r="N139" s="22">
        <v>0</v>
      </c>
      <c r="O139" s="22">
        <v>0</v>
      </c>
      <c r="P139" s="22">
        <v>1126001</v>
      </c>
      <c r="Q139" s="22">
        <v>0</v>
      </c>
      <c r="R139" s="22">
        <v>77987</v>
      </c>
      <c r="S139" s="22">
        <v>0</v>
      </c>
      <c r="T139" s="22">
        <v>0</v>
      </c>
      <c r="U139" s="22">
        <v>2480464</v>
      </c>
      <c r="V139" s="22">
        <v>2577022</v>
      </c>
      <c r="W139" s="22">
        <v>819381</v>
      </c>
      <c r="X139" s="22">
        <v>0</v>
      </c>
      <c r="Y139" s="22">
        <v>264184</v>
      </c>
      <c r="Z139" s="22">
        <v>0</v>
      </c>
      <c r="AA139" s="22">
        <v>64031</v>
      </c>
      <c r="AB139" s="22">
        <v>0</v>
      </c>
      <c r="AC139" s="22">
        <v>609668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922452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0</v>
      </c>
      <c r="AQ139" s="22">
        <v>18426417</v>
      </c>
      <c r="AR139" s="22">
        <v>233835</v>
      </c>
      <c r="AS139" s="22">
        <v>1496730</v>
      </c>
      <c r="AT139" s="22">
        <v>0</v>
      </c>
      <c r="AU139" s="22">
        <v>1478891</v>
      </c>
      <c r="AV139" s="22">
        <v>496031</v>
      </c>
      <c r="AW139" s="22">
        <v>11395</v>
      </c>
      <c r="AX139" s="22">
        <v>4862</v>
      </c>
      <c r="AY139" s="22">
        <v>220293</v>
      </c>
      <c r="AZ139" s="22">
        <v>0</v>
      </c>
      <c r="BA139" s="22">
        <v>47376</v>
      </c>
      <c r="BB139" s="22">
        <v>3903525</v>
      </c>
      <c r="BC139" s="22">
        <v>0</v>
      </c>
      <c r="BD139" s="22">
        <v>0</v>
      </c>
      <c r="BE139" s="22">
        <v>79089</v>
      </c>
      <c r="BF139" s="22">
        <v>0</v>
      </c>
      <c r="BG139" s="22">
        <v>2647387</v>
      </c>
      <c r="BH139" s="22">
        <v>1451826</v>
      </c>
      <c r="BI139" s="22">
        <v>850604</v>
      </c>
      <c r="BJ139" s="22">
        <v>0</v>
      </c>
      <c r="BK139" s="22">
        <v>318982</v>
      </c>
      <c r="BL139" s="22">
        <v>0</v>
      </c>
      <c r="BM139" s="22">
        <v>58130</v>
      </c>
      <c r="BN139" s="22">
        <v>0</v>
      </c>
      <c r="BO139" s="22">
        <v>404080</v>
      </c>
      <c r="BP139" s="22">
        <v>0</v>
      </c>
      <c r="BQ139" s="22">
        <v>0</v>
      </c>
      <c r="BR139" s="22">
        <v>0</v>
      </c>
      <c r="BS139" s="22">
        <v>0</v>
      </c>
      <c r="BT139" s="22">
        <v>0</v>
      </c>
      <c r="BU139" s="22">
        <v>2902039</v>
      </c>
      <c r="BV139" s="22">
        <v>0</v>
      </c>
      <c r="BW139" s="22">
        <v>371526</v>
      </c>
      <c r="BX139" s="22">
        <v>0</v>
      </c>
      <c r="BY139" s="22">
        <v>720514</v>
      </c>
      <c r="BZ139" s="22">
        <v>0</v>
      </c>
      <c r="CA139" s="22">
        <v>0</v>
      </c>
      <c r="CB139" s="22">
        <v>0</v>
      </c>
      <c r="CC139" s="22">
        <v>17697115</v>
      </c>
      <c r="CD139" s="22">
        <v>729302</v>
      </c>
    </row>
    <row r="140" spans="1:82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1084225</v>
      </c>
      <c r="F140" s="22">
        <v>0</v>
      </c>
      <c r="G140" s="22">
        <v>165124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9582</v>
      </c>
      <c r="N140" s="22">
        <v>0</v>
      </c>
      <c r="O140" s="22">
        <v>78860</v>
      </c>
      <c r="P140" s="22">
        <v>125274</v>
      </c>
      <c r="Q140" s="22">
        <v>0</v>
      </c>
      <c r="R140" s="22">
        <v>0</v>
      </c>
      <c r="S140" s="22">
        <v>0</v>
      </c>
      <c r="T140" s="22">
        <v>0</v>
      </c>
      <c r="U140" s="22">
        <v>409711</v>
      </c>
      <c r="V140" s="22">
        <v>82620</v>
      </c>
      <c r="W140" s="22">
        <v>77961</v>
      </c>
      <c r="X140" s="22">
        <v>0</v>
      </c>
      <c r="Y140" s="22">
        <v>30942</v>
      </c>
      <c r="Z140" s="22">
        <v>0</v>
      </c>
      <c r="AA140" s="22">
        <v>400</v>
      </c>
      <c r="AB140" s="22">
        <v>0</v>
      </c>
      <c r="AC140" s="22">
        <v>11155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104432</v>
      </c>
      <c r="AK140" s="22">
        <v>379938</v>
      </c>
      <c r="AL140" s="22">
        <v>0</v>
      </c>
      <c r="AM140" s="22">
        <v>0</v>
      </c>
      <c r="AN140" s="22">
        <v>0</v>
      </c>
      <c r="AO140" s="22">
        <v>0</v>
      </c>
      <c r="AP140" s="22">
        <v>0</v>
      </c>
      <c r="AQ140" s="22">
        <v>2560224</v>
      </c>
      <c r="AR140" s="22">
        <v>48863</v>
      </c>
      <c r="AS140" s="22">
        <v>575725</v>
      </c>
      <c r="AT140" s="22">
        <v>0</v>
      </c>
      <c r="AU140" s="22">
        <v>0</v>
      </c>
      <c r="AV140" s="22">
        <v>96090</v>
      </c>
      <c r="AW140" s="22">
        <v>794</v>
      </c>
      <c r="AX140" s="22">
        <v>0</v>
      </c>
      <c r="AY140" s="22">
        <v>16084</v>
      </c>
      <c r="AZ140" s="22">
        <v>0</v>
      </c>
      <c r="BA140" s="22">
        <v>211086</v>
      </c>
      <c r="BB140" s="22">
        <v>248000</v>
      </c>
      <c r="BC140" s="22">
        <v>0</v>
      </c>
      <c r="BD140" s="22">
        <v>0</v>
      </c>
      <c r="BE140" s="22">
        <v>0</v>
      </c>
      <c r="BF140" s="22">
        <v>0</v>
      </c>
      <c r="BG140" s="22">
        <v>564402</v>
      </c>
      <c r="BH140" s="22">
        <v>83684</v>
      </c>
      <c r="BI140" s="22">
        <v>61064</v>
      </c>
      <c r="BJ140" s="22">
        <v>0</v>
      </c>
      <c r="BK140" s="22">
        <v>24522</v>
      </c>
      <c r="BL140" s="22">
        <v>0</v>
      </c>
      <c r="BM140" s="22">
        <v>664</v>
      </c>
      <c r="BN140" s="22">
        <v>0</v>
      </c>
      <c r="BO140" s="22">
        <v>0</v>
      </c>
      <c r="BP140" s="22">
        <v>0</v>
      </c>
      <c r="BQ140" s="22">
        <v>35819</v>
      </c>
      <c r="BR140" s="22">
        <v>0</v>
      </c>
      <c r="BS140" s="22">
        <v>0</v>
      </c>
      <c r="BT140" s="22">
        <v>0</v>
      </c>
      <c r="BU140" s="22">
        <v>0</v>
      </c>
      <c r="BV140" s="22">
        <v>157518</v>
      </c>
      <c r="BW140" s="22">
        <v>126958</v>
      </c>
      <c r="BX140" s="22">
        <v>0</v>
      </c>
      <c r="BY140" s="22">
        <v>0</v>
      </c>
      <c r="BZ140" s="22">
        <v>0</v>
      </c>
      <c r="CA140" s="22">
        <v>0</v>
      </c>
      <c r="CB140" s="22">
        <v>0</v>
      </c>
      <c r="CC140" s="22">
        <v>2251273</v>
      </c>
      <c r="CD140" s="22">
        <v>308951</v>
      </c>
    </row>
    <row r="141" spans="1:82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1336449</v>
      </c>
      <c r="F141" s="22">
        <v>0</v>
      </c>
      <c r="G141" s="22">
        <v>161668</v>
      </c>
      <c r="H141" s="22">
        <v>0</v>
      </c>
      <c r="I141" s="22">
        <v>0</v>
      </c>
      <c r="J141" s="22">
        <v>54244</v>
      </c>
      <c r="K141" s="22">
        <v>0</v>
      </c>
      <c r="L141" s="22">
        <v>0</v>
      </c>
      <c r="M141" s="22">
        <v>5605</v>
      </c>
      <c r="N141" s="22">
        <v>0</v>
      </c>
      <c r="O141" s="22">
        <v>40</v>
      </c>
      <c r="P141" s="22">
        <v>318176</v>
      </c>
      <c r="Q141" s="22">
        <v>0</v>
      </c>
      <c r="R141" s="22">
        <v>0</v>
      </c>
      <c r="S141" s="22">
        <v>0</v>
      </c>
      <c r="T141" s="22">
        <v>0</v>
      </c>
      <c r="U141" s="22">
        <v>420936</v>
      </c>
      <c r="V141" s="22">
        <v>146503</v>
      </c>
      <c r="W141" s="22">
        <v>156747</v>
      </c>
      <c r="X141" s="22">
        <v>0</v>
      </c>
      <c r="Y141" s="22">
        <v>0</v>
      </c>
      <c r="Z141" s="22">
        <v>0</v>
      </c>
      <c r="AA141" s="22">
        <v>24307</v>
      </c>
      <c r="AB141" s="22">
        <v>0</v>
      </c>
      <c r="AC141" s="22">
        <v>12307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115924</v>
      </c>
      <c r="AJ141" s="22">
        <v>132432</v>
      </c>
      <c r="AK141" s="22">
        <v>1500</v>
      </c>
      <c r="AL141" s="22">
        <v>0</v>
      </c>
      <c r="AM141" s="22">
        <v>0</v>
      </c>
      <c r="AN141" s="22">
        <v>497867</v>
      </c>
      <c r="AO141" s="22">
        <v>0</v>
      </c>
      <c r="AP141" s="22">
        <v>2893</v>
      </c>
      <c r="AQ141" s="22">
        <v>3387598</v>
      </c>
      <c r="AR141" s="22">
        <v>75465</v>
      </c>
      <c r="AS141" s="22">
        <v>382685</v>
      </c>
      <c r="AT141" s="22">
        <v>0</v>
      </c>
      <c r="AU141" s="22">
        <v>0</v>
      </c>
      <c r="AV141" s="22">
        <v>89311</v>
      </c>
      <c r="AW141" s="22">
        <v>1653</v>
      </c>
      <c r="AX141" s="22">
        <v>0</v>
      </c>
      <c r="AY141" s="22">
        <v>11111</v>
      </c>
      <c r="AZ141" s="22">
        <v>0</v>
      </c>
      <c r="BA141" s="22">
        <v>73960</v>
      </c>
      <c r="BB141" s="22">
        <v>635273</v>
      </c>
      <c r="BC141" s="22">
        <v>0</v>
      </c>
      <c r="BD141" s="22">
        <v>0</v>
      </c>
      <c r="BE141" s="22">
        <v>0</v>
      </c>
      <c r="BF141" s="22">
        <v>0</v>
      </c>
      <c r="BG141" s="22">
        <v>295997</v>
      </c>
      <c r="BH141" s="22">
        <v>258282</v>
      </c>
      <c r="BI141" s="22">
        <v>0</v>
      </c>
      <c r="BJ141" s="22">
        <v>3417</v>
      </c>
      <c r="BK141" s="22">
        <v>13244</v>
      </c>
      <c r="BL141" s="22">
        <v>0</v>
      </c>
      <c r="BM141" s="22">
        <v>20723</v>
      </c>
      <c r="BN141" s="22">
        <v>0</v>
      </c>
      <c r="BO141" s="22">
        <v>11632</v>
      </c>
      <c r="BP141" s="22">
        <v>0</v>
      </c>
      <c r="BQ141" s="22">
        <v>9016</v>
      </c>
      <c r="BR141" s="22">
        <v>0</v>
      </c>
      <c r="BS141" s="22">
        <v>0</v>
      </c>
      <c r="BT141" s="22">
        <v>0</v>
      </c>
      <c r="BU141" s="22">
        <v>335859</v>
      </c>
      <c r="BV141" s="22">
        <v>95189</v>
      </c>
      <c r="BW141" s="22">
        <v>23608</v>
      </c>
      <c r="BX141" s="22">
        <v>0</v>
      </c>
      <c r="BY141" s="22">
        <v>0</v>
      </c>
      <c r="BZ141" s="22">
        <v>499781</v>
      </c>
      <c r="CA141" s="22">
        <v>0</v>
      </c>
      <c r="CB141" s="22">
        <v>0</v>
      </c>
      <c r="CC141" s="22">
        <v>2836206</v>
      </c>
      <c r="CD141" s="22">
        <v>551392</v>
      </c>
    </row>
    <row r="142" spans="1:82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2069982</v>
      </c>
      <c r="F142" s="22">
        <v>0</v>
      </c>
      <c r="G142" s="22">
        <v>33213</v>
      </c>
      <c r="H142" s="22">
        <v>0</v>
      </c>
      <c r="I142" s="22">
        <v>0</v>
      </c>
      <c r="J142" s="22">
        <v>97772</v>
      </c>
      <c r="K142" s="22">
        <v>0</v>
      </c>
      <c r="L142" s="22">
        <v>0</v>
      </c>
      <c r="M142" s="22">
        <v>1540</v>
      </c>
      <c r="N142" s="22">
        <v>0</v>
      </c>
      <c r="O142" s="22">
        <v>0</v>
      </c>
      <c r="P142" s="22">
        <v>108246</v>
      </c>
      <c r="Q142" s="22">
        <v>0</v>
      </c>
      <c r="R142" s="22">
        <v>0</v>
      </c>
      <c r="S142" s="22">
        <v>0</v>
      </c>
      <c r="T142" s="22">
        <v>0</v>
      </c>
      <c r="U142" s="22">
        <v>900325</v>
      </c>
      <c r="V142" s="22">
        <v>371595</v>
      </c>
      <c r="W142" s="22">
        <v>316732</v>
      </c>
      <c r="X142" s="22">
        <v>0</v>
      </c>
      <c r="Y142" s="22">
        <v>40652</v>
      </c>
      <c r="Z142" s="22">
        <v>0</v>
      </c>
      <c r="AA142" s="22">
        <v>-400</v>
      </c>
      <c r="AB142" s="22">
        <v>0</v>
      </c>
      <c r="AC142" s="22">
        <v>61775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277865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0</v>
      </c>
      <c r="AQ142" s="22">
        <v>4279297</v>
      </c>
      <c r="AR142" s="22">
        <v>132827</v>
      </c>
      <c r="AS142" s="22">
        <v>571397</v>
      </c>
      <c r="AT142" s="22">
        <v>0</v>
      </c>
      <c r="AU142" s="22">
        <v>0</v>
      </c>
      <c r="AV142" s="22">
        <v>182254</v>
      </c>
      <c r="AW142" s="22">
        <v>0</v>
      </c>
      <c r="AX142" s="22">
        <v>0</v>
      </c>
      <c r="AY142" s="22">
        <v>10933</v>
      </c>
      <c r="AZ142" s="22">
        <v>0</v>
      </c>
      <c r="BA142" s="22">
        <v>482495</v>
      </c>
      <c r="BB142" s="22">
        <v>661349</v>
      </c>
      <c r="BC142" s="22">
        <v>0</v>
      </c>
      <c r="BD142" s="22">
        <v>0</v>
      </c>
      <c r="BE142" s="22">
        <v>1534</v>
      </c>
      <c r="BF142" s="22">
        <v>0</v>
      </c>
      <c r="BG142" s="22">
        <v>579560</v>
      </c>
      <c r="BH142" s="22">
        <v>376370</v>
      </c>
      <c r="BI142" s="22">
        <v>323459</v>
      </c>
      <c r="BJ142" s="22">
        <v>0</v>
      </c>
      <c r="BK142" s="22">
        <v>53058</v>
      </c>
      <c r="BL142" s="22">
        <v>0</v>
      </c>
      <c r="BM142" s="22">
        <v>3900</v>
      </c>
      <c r="BN142" s="22">
        <v>0</v>
      </c>
      <c r="BO142" s="22">
        <v>0</v>
      </c>
      <c r="BP142" s="22">
        <v>0</v>
      </c>
      <c r="BQ142" s="22">
        <v>111201</v>
      </c>
      <c r="BR142" s="22">
        <v>0</v>
      </c>
      <c r="BS142" s="22">
        <v>0</v>
      </c>
      <c r="BT142" s="22">
        <v>24551</v>
      </c>
      <c r="BU142" s="22">
        <v>0</v>
      </c>
      <c r="BV142" s="22">
        <v>693288</v>
      </c>
      <c r="BW142" s="22">
        <v>0</v>
      </c>
      <c r="BX142" s="22">
        <v>0</v>
      </c>
      <c r="BY142" s="22">
        <v>7557</v>
      </c>
      <c r="BZ142" s="22">
        <v>0</v>
      </c>
      <c r="CA142" s="22">
        <v>0</v>
      </c>
      <c r="CB142" s="22">
        <v>0</v>
      </c>
      <c r="CC142" s="22">
        <v>4215733</v>
      </c>
      <c r="CD142" s="22">
        <v>63564</v>
      </c>
    </row>
    <row r="143" spans="1:82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1090977</v>
      </c>
      <c r="F143" s="22">
        <v>0</v>
      </c>
      <c r="G143" s="22">
        <v>154945</v>
      </c>
      <c r="H143" s="22">
        <v>0</v>
      </c>
      <c r="I143" s="22">
        <v>0</v>
      </c>
      <c r="J143" s="22">
        <v>26120</v>
      </c>
      <c r="K143" s="22">
        <v>0</v>
      </c>
      <c r="L143" s="22">
        <v>0</v>
      </c>
      <c r="M143" s="22">
        <v>5416</v>
      </c>
      <c r="N143" s="22">
        <v>0</v>
      </c>
      <c r="O143" s="22">
        <v>0</v>
      </c>
      <c r="P143" s="22">
        <v>572444</v>
      </c>
      <c r="Q143" s="22">
        <v>0</v>
      </c>
      <c r="R143" s="22">
        <v>0</v>
      </c>
      <c r="S143" s="22">
        <v>0</v>
      </c>
      <c r="T143" s="22">
        <v>0</v>
      </c>
      <c r="U143" s="22">
        <v>404102</v>
      </c>
      <c r="V143" s="22">
        <v>100731</v>
      </c>
      <c r="W143" s="22">
        <v>121446</v>
      </c>
      <c r="X143" s="22">
        <v>0</v>
      </c>
      <c r="Y143" s="22">
        <v>30297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7925</v>
      </c>
      <c r="AJ143" s="22">
        <v>163488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0</v>
      </c>
      <c r="AQ143" s="22">
        <v>2677891</v>
      </c>
      <c r="AR143" s="22">
        <v>87481</v>
      </c>
      <c r="AS143" s="22">
        <v>651259</v>
      </c>
      <c r="AT143" s="22">
        <v>0</v>
      </c>
      <c r="AU143" s="22">
        <v>0</v>
      </c>
      <c r="AV143" s="22">
        <v>57456</v>
      </c>
      <c r="AW143" s="22">
        <v>145</v>
      </c>
      <c r="AX143" s="22">
        <v>0</v>
      </c>
      <c r="AY143" s="22">
        <v>35530</v>
      </c>
      <c r="AZ143" s="22">
        <v>0</v>
      </c>
      <c r="BA143" s="22">
        <v>71026</v>
      </c>
      <c r="BB143" s="22">
        <v>507174</v>
      </c>
      <c r="BC143" s="22">
        <v>0</v>
      </c>
      <c r="BD143" s="22">
        <v>0</v>
      </c>
      <c r="BE143" s="22">
        <v>0</v>
      </c>
      <c r="BF143" s="22">
        <v>0</v>
      </c>
      <c r="BG143" s="22">
        <v>382417</v>
      </c>
      <c r="BH143" s="22">
        <v>92495</v>
      </c>
      <c r="BI143" s="22">
        <v>100764</v>
      </c>
      <c r="BJ143" s="22">
        <v>0</v>
      </c>
      <c r="BK143" s="22">
        <v>33818</v>
      </c>
      <c r="BL143" s="22">
        <v>0</v>
      </c>
      <c r="BM143" s="22">
        <v>0</v>
      </c>
      <c r="BN143" s="22">
        <v>27843</v>
      </c>
      <c r="BO143" s="22">
        <v>4616</v>
      </c>
      <c r="BP143" s="22">
        <v>0</v>
      </c>
      <c r="BQ143" s="22">
        <v>0</v>
      </c>
      <c r="BR143" s="22">
        <v>0</v>
      </c>
      <c r="BS143" s="22">
        <v>0</v>
      </c>
      <c r="BT143" s="22">
        <v>0</v>
      </c>
      <c r="BU143" s="22">
        <v>31811</v>
      </c>
      <c r="BV143" s="22">
        <v>444137</v>
      </c>
      <c r="BW143" s="22">
        <v>20000</v>
      </c>
      <c r="BX143" s="22">
        <v>0</v>
      </c>
      <c r="BY143" s="22">
        <v>0</v>
      </c>
      <c r="BZ143" s="22">
        <v>0</v>
      </c>
      <c r="CA143" s="22">
        <v>0</v>
      </c>
      <c r="CB143" s="22">
        <v>0</v>
      </c>
      <c r="CC143" s="22">
        <v>2547972</v>
      </c>
      <c r="CD143" s="22">
        <v>129919</v>
      </c>
    </row>
    <row r="144" spans="1:82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1495586</v>
      </c>
      <c r="F144" s="22">
        <v>0</v>
      </c>
      <c r="G144" s="22">
        <v>238283</v>
      </c>
      <c r="H144" s="22">
        <v>0</v>
      </c>
      <c r="I144" s="22">
        <v>0</v>
      </c>
      <c r="J144" s="22">
        <v>5459</v>
      </c>
      <c r="K144" s="22">
        <v>0</v>
      </c>
      <c r="L144" s="22">
        <v>0</v>
      </c>
      <c r="M144" s="22">
        <v>35703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133055</v>
      </c>
      <c r="T144" s="22">
        <v>0</v>
      </c>
      <c r="U144" s="22">
        <v>622558</v>
      </c>
      <c r="V144" s="22">
        <v>213688</v>
      </c>
      <c r="W144" s="22">
        <v>141908</v>
      </c>
      <c r="X144" s="22">
        <v>0</v>
      </c>
      <c r="Y144" s="22">
        <v>137451</v>
      </c>
      <c r="Z144" s="22">
        <v>0</v>
      </c>
      <c r="AA144" s="22">
        <v>25588</v>
      </c>
      <c r="AB144" s="22">
        <v>0</v>
      </c>
      <c r="AC144" s="22">
        <v>27981</v>
      </c>
      <c r="AD144" s="22">
        <v>0</v>
      </c>
      <c r="AE144" s="22">
        <v>156938</v>
      </c>
      <c r="AF144" s="22">
        <v>0</v>
      </c>
      <c r="AG144" s="22">
        <v>0</v>
      </c>
      <c r="AH144" s="22">
        <v>0</v>
      </c>
      <c r="AI144" s="22">
        <v>0</v>
      </c>
      <c r="AJ144" s="22">
        <v>174832</v>
      </c>
      <c r="AK144" s="22">
        <v>79816</v>
      </c>
      <c r="AL144" s="22">
        <v>0</v>
      </c>
      <c r="AM144" s="22">
        <v>0</v>
      </c>
      <c r="AN144" s="22">
        <v>0</v>
      </c>
      <c r="AO144" s="22">
        <v>0</v>
      </c>
      <c r="AP144" s="22">
        <v>0</v>
      </c>
      <c r="AQ144" s="22">
        <v>3488846</v>
      </c>
      <c r="AR144" s="22">
        <v>127859</v>
      </c>
      <c r="AS144" s="22">
        <v>585974</v>
      </c>
      <c r="AT144" s="22">
        <v>0</v>
      </c>
      <c r="AU144" s="22">
        <v>0</v>
      </c>
      <c r="AV144" s="22">
        <v>58521</v>
      </c>
      <c r="AW144" s="22">
        <v>0</v>
      </c>
      <c r="AX144" s="22">
        <v>0</v>
      </c>
      <c r="AY144" s="22">
        <v>40147</v>
      </c>
      <c r="AZ144" s="22">
        <v>0</v>
      </c>
      <c r="BA144" s="22">
        <v>345940</v>
      </c>
      <c r="BB144" s="22">
        <v>248289</v>
      </c>
      <c r="BC144" s="22">
        <v>0</v>
      </c>
      <c r="BD144" s="22">
        <v>0</v>
      </c>
      <c r="BE144" s="22">
        <v>12926</v>
      </c>
      <c r="BF144" s="22">
        <v>0</v>
      </c>
      <c r="BG144" s="22">
        <v>573924</v>
      </c>
      <c r="BH144" s="22">
        <v>133498</v>
      </c>
      <c r="BI144" s="22">
        <v>119268</v>
      </c>
      <c r="BJ144" s="22">
        <v>0</v>
      </c>
      <c r="BK144" s="22">
        <v>144120</v>
      </c>
      <c r="BL144" s="22">
        <v>0</v>
      </c>
      <c r="BM144" s="22">
        <v>22514</v>
      </c>
      <c r="BN144" s="22">
        <v>0</v>
      </c>
      <c r="BO144" s="22">
        <v>12877</v>
      </c>
      <c r="BP144" s="22">
        <v>0</v>
      </c>
      <c r="BQ144" s="22">
        <v>157934</v>
      </c>
      <c r="BR144" s="22">
        <v>0</v>
      </c>
      <c r="BS144" s="22">
        <v>0</v>
      </c>
      <c r="BT144" s="22">
        <v>0</v>
      </c>
      <c r="BU144" s="22">
        <v>0</v>
      </c>
      <c r="BV144" s="22">
        <v>409843</v>
      </c>
      <c r="BW144" s="22">
        <v>90190</v>
      </c>
      <c r="BX144" s="22">
        <v>0</v>
      </c>
      <c r="BY144" s="22">
        <v>0</v>
      </c>
      <c r="BZ144" s="22">
        <v>0</v>
      </c>
      <c r="CA144" s="22">
        <v>0</v>
      </c>
      <c r="CB144" s="22">
        <v>526832</v>
      </c>
      <c r="CC144" s="22">
        <v>3610656</v>
      </c>
      <c r="CD144" s="22">
        <v>-121810</v>
      </c>
    </row>
    <row r="145" spans="1:82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1543351</v>
      </c>
      <c r="F145" s="22">
        <v>0</v>
      </c>
      <c r="G145" s="22">
        <v>50583</v>
      </c>
      <c r="H145" s="22">
        <v>0</v>
      </c>
      <c r="I145" s="22">
        <v>0</v>
      </c>
      <c r="J145" s="22">
        <v>289199</v>
      </c>
      <c r="K145" s="22">
        <v>0</v>
      </c>
      <c r="L145" s="22">
        <v>0</v>
      </c>
      <c r="M145" s="22">
        <v>18945</v>
      </c>
      <c r="N145" s="22">
        <v>0</v>
      </c>
      <c r="O145" s="22">
        <v>0</v>
      </c>
      <c r="P145" s="22">
        <v>459802</v>
      </c>
      <c r="Q145" s="22">
        <v>0</v>
      </c>
      <c r="R145" s="22">
        <v>0</v>
      </c>
      <c r="S145" s="22">
        <v>0</v>
      </c>
      <c r="T145" s="22">
        <v>0</v>
      </c>
      <c r="U145" s="22">
        <v>1146051</v>
      </c>
      <c r="V145" s="22">
        <v>147060</v>
      </c>
      <c r="W145" s="22">
        <v>150125</v>
      </c>
      <c r="X145" s="22">
        <v>0</v>
      </c>
      <c r="Y145" s="22">
        <v>131562</v>
      </c>
      <c r="Z145" s="22">
        <v>0</v>
      </c>
      <c r="AA145" s="22">
        <v>4650</v>
      </c>
      <c r="AB145" s="22">
        <v>0</v>
      </c>
      <c r="AC145" s="22">
        <v>0</v>
      </c>
      <c r="AD145" s="22">
        <v>0</v>
      </c>
      <c r="AE145" s="22">
        <v>530</v>
      </c>
      <c r="AF145" s="22">
        <v>0</v>
      </c>
      <c r="AG145" s="22">
        <v>0</v>
      </c>
      <c r="AH145" s="22">
        <v>0</v>
      </c>
      <c r="AI145" s="22">
        <v>0</v>
      </c>
      <c r="AJ145" s="22">
        <v>336550</v>
      </c>
      <c r="AK145" s="22">
        <v>126884</v>
      </c>
      <c r="AL145" s="22">
        <v>0</v>
      </c>
      <c r="AM145" s="22">
        <v>0</v>
      </c>
      <c r="AN145" s="22">
        <v>1261660</v>
      </c>
      <c r="AO145" s="22">
        <v>0</v>
      </c>
      <c r="AP145" s="22">
        <v>0</v>
      </c>
      <c r="AQ145" s="22">
        <v>5666952</v>
      </c>
      <c r="AR145" s="22">
        <v>89379</v>
      </c>
      <c r="AS145" s="22">
        <v>782312</v>
      </c>
      <c r="AT145" s="22">
        <v>0</v>
      </c>
      <c r="AU145" s="22">
        <v>0</v>
      </c>
      <c r="AV145" s="22">
        <v>330438</v>
      </c>
      <c r="AW145" s="22">
        <v>0</v>
      </c>
      <c r="AX145" s="22">
        <v>11876</v>
      </c>
      <c r="AY145" s="22">
        <v>52130</v>
      </c>
      <c r="AZ145" s="22">
        <v>0</v>
      </c>
      <c r="BA145" s="22">
        <v>105792</v>
      </c>
      <c r="BB145" s="22">
        <v>882878</v>
      </c>
      <c r="BC145" s="22">
        <v>0</v>
      </c>
      <c r="BD145" s="22">
        <v>0</v>
      </c>
      <c r="BE145" s="22">
        <v>15693</v>
      </c>
      <c r="BF145" s="22">
        <v>3402</v>
      </c>
      <c r="BG145" s="22">
        <v>1230031</v>
      </c>
      <c r="BH145" s="22">
        <v>169899</v>
      </c>
      <c r="BI145" s="22">
        <v>101702</v>
      </c>
      <c r="BJ145" s="22">
        <v>0</v>
      </c>
      <c r="BK145" s="22">
        <v>113444</v>
      </c>
      <c r="BL145" s="22">
        <v>0</v>
      </c>
      <c r="BM145" s="22">
        <v>2087</v>
      </c>
      <c r="BN145" s="22">
        <v>0</v>
      </c>
      <c r="BO145" s="22">
        <v>0</v>
      </c>
      <c r="BP145" s="22">
        <v>0</v>
      </c>
      <c r="BQ145" s="22">
        <v>60000</v>
      </c>
      <c r="BR145" s="22">
        <v>0</v>
      </c>
      <c r="BS145" s="22">
        <v>0</v>
      </c>
      <c r="BT145" s="22">
        <v>0</v>
      </c>
      <c r="BU145" s="22">
        <v>0</v>
      </c>
      <c r="BV145" s="22">
        <v>556897</v>
      </c>
      <c r="BW145" s="22">
        <v>185659</v>
      </c>
      <c r="BX145" s="22">
        <v>0</v>
      </c>
      <c r="BY145" s="22">
        <v>0</v>
      </c>
      <c r="BZ145" s="22">
        <v>652840</v>
      </c>
      <c r="CA145" s="22">
        <v>0</v>
      </c>
      <c r="CB145" s="22">
        <v>0</v>
      </c>
      <c r="CC145" s="22">
        <v>5346459</v>
      </c>
      <c r="CD145" s="22">
        <v>320493</v>
      </c>
    </row>
    <row r="146" spans="1:82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1427308</v>
      </c>
      <c r="F146" s="22">
        <v>0</v>
      </c>
      <c r="G146" s="22">
        <v>317932</v>
      </c>
      <c r="H146" s="22">
        <v>0</v>
      </c>
      <c r="I146" s="22">
        <v>0</v>
      </c>
      <c r="J146" s="22">
        <v>100679</v>
      </c>
      <c r="K146" s="22">
        <v>0</v>
      </c>
      <c r="L146" s="22">
        <v>0</v>
      </c>
      <c r="M146" s="22">
        <v>111004</v>
      </c>
      <c r="N146" s="22">
        <v>0</v>
      </c>
      <c r="O146" s="22">
        <v>0</v>
      </c>
      <c r="P146" s="22">
        <v>542874</v>
      </c>
      <c r="Q146" s="22">
        <v>0</v>
      </c>
      <c r="R146" s="22">
        <v>77377</v>
      </c>
      <c r="S146" s="22">
        <v>0</v>
      </c>
      <c r="T146" s="22">
        <v>0</v>
      </c>
      <c r="U146" s="22">
        <v>518877</v>
      </c>
      <c r="V146" s="22">
        <v>214955</v>
      </c>
      <c r="W146" s="22">
        <v>132584</v>
      </c>
      <c r="X146" s="22">
        <v>0</v>
      </c>
      <c r="Y146" s="22">
        <v>128336</v>
      </c>
      <c r="Z146" s="22">
        <v>0</v>
      </c>
      <c r="AA146" s="22">
        <v>13352</v>
      </c>
      <c r="AB146" s="22">
        <v>0</v>
      </c>
      <c r="AC146" s="22">
        <v>12705</v>
      </c>
      <c r="AD146" s="22">
        <v>13935</v>
      </c>
      <c r="AE146" s="22">
        <v>88200</v>
      </c>
      <c r="AF146" s="22">
        <v>0</v>
      </c>
      <c r="AG146" s="22">
        <v>0</v>
      </c>
      <c r="AH146" s="22">
        <v>0</v>
      </c>
      <c r="AI146" s="22">
        <v>0</v>
      </c>
      <c r="AJ146" s="22">
        <v>81349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0</v>
      </c>
      <c r="AQ146" s="22">
        <v>3781467</v>
      </c>
      <c r="AR146" s="22">
        <v>95040</v>
      </c>
      <c r="AS146" s="22">
        <v>455484</v>
      </c>
      <c r="AT146" s="22">
        <v>0</v>
      </c>
      <c r="AU146" s="22">
        <v>0</v>
      </c>
      <c r="AV146" s="22">
        <v>165707</v>
      </c>
      <c r="AW146" s="22">
        <v>12987</v>
      </c>
      <c r="AX146" s="22">
        <v>0</v>
      </c>
      <c r="AY146" s="22">
        <v>150459</v>
      </c>
      <c r="AZ146" s="22">
        <v>0</v>
      </c>
      <c r="BA146" s="22">
        <v>0</v>
      </c>
      <c r="BB146" s="22">
        <v>884695</v>
      </c>
      <c r="BC146" s="22">
        <v>0</v>
      </c>
      <c r="BD146" s="22">
        <v>101249</v>
      </c>
      <c r="BE146" s="22">
        <v>25088</v>
      </c>
      <c r="BF146" s="22">
        <v>0</v>
      </c>
      <c r="BG146" s="22">
        <v>490726</v>
      </c>
      <c r="BH146" s="22">
        <v>151888</v>
      </c>
      <c r="BI146" s="22">
        <v>127325</v>
      </c>
      <c r="BJ146" s="22">
        <v>0</v>
      </c>
      <c r="BK146" s="22">
        <v>139208</v>
      </c>
      <c r="BL146" s="22">
        <v>0</v>
      </c>
      <c r="BM146" s="22">
        <v>24263</v>
      </c>
      <c r="BN146" s="22">
        <v>0</v>
      </c>
      <c r="BO146" s="22">
        <v>54639</v>
      </c>
      <c r="BP146" s="22">
        <v>78943</v>
      </c>
      <c r="BQ146" s="22">
        <v>0</v>
      </c>
      <c r="BR146" s="22">
        <v>0</v>
      </c>
      <c r="BS146" s="22">
        <v>0</v>
      </c>
      <c r="BT146" s="22">
        <v>0</v>
      </c>
      <c r="BU146" s="22">
        <v>0</v>
      </c>
      <c r="BV146" s="22">
        <v>472563</v>
      </c>
      <c r="BW146" s="22">
        <v>20511</v>
      </c>
      <c r="BX146" s="22">
        <v>0</v>
      </c>
      <c r="BY146" s="22">
        <v>0</v>
      </c>
      <c r="BZ146" s="22">
        <v>0</v>
      </c>
      <c r="CA146" s="22">
        <v>0</v>
      </c>
      <c r="CB146" s="22">
        <v>0</v>
      </c>
      <c r="CC146" s="22">
        <v>3450775</v>
      </c>
      <c r="CD146" s="22">
        <v>330692</v>
      </c>
    </row>
    <row r="147" spans="1:82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1061945</v>
      </c>
      <c r="F147" s="22">
        <v>0</v>
      </c>
      <c r="G147" s="22">
        <v>12481</v>
      </c>
      <c r="H147" s="22">
        <v>0</v>
      </c>
      <c r="I147" s="22">
        <v>0</v>
      </c>
      <c r="J147" s="22">
        <v>34806</v>
      </c>
      <c r="K147" s="22">
        <v>0</v>
      </c>
      <c r="L147" s="22">
        <v>0</v>
      </c>
      <c r="M147" s="22">
        <v>1211</v>
      </c>
      <c r="N147" s="22">
        <v>0</v>
      </c>
      <c r="O147" s="22">
        <v>0</v>
      </c>
      <c r="P147" s="22">
        <v>156165</v>
      </c>
      <c r="Q147" s="22">
        <v>0</v>
      </c>
      <c r="R147" s="22">
        <v>0</v>
      </c>
      <c r="S147" s="22">
        <v>0</v>
      </c>
      <c r="T147" s="22">
        <v>0</v>
      </c>
      <c r="U147" s="22">
        <v>319694</v>
      </c>
      <c r="V147" s="22">
        <v>259805</v>
      </c>
      <c r="W147" s="22">
        <v>81661</v>
      </c>
      <c r="X147" s="22">
        <v>0</v>
      </c>
      <c r="Y147" s="22">
        <v>6000</v>
      </c>
      <c r="Z147" s="22">
        <v>0</v>
      </c>
      <c r="AA147" s="22">
        <v>3276</v>
      </c>
      <c r="AB147" s="22">
        <v>960</v>
      </c>
      <c r="AC147" s="22">
        <v>0</v>
      </c>
      <c r="AD147" s="22">
        <v>36231</v>
      </c>
      <c r="AE147" s="22">
        <v>0</v>
      </c>
      <c r="AF147" s="22">
        <v>0</v>
      </c>
      <c r="AG147" s="22">
        <v>15600</v>
      </c>
      <c r="AH147" s="22">
        <v>0</v>
      </c>
      <c r="AI147" s="22">
        <v>0</v>
      </c>
      <c r="AJ147" s="22">
        <v>44148</v>
      </c>
      <c r="AK147" s="22">
        <v>1191</v>
      </c>
      <c r="AL147" s="22">
        <v>0</v>
      </c>
      <c r="AM147" s="22">
        <v>0</v>
      </c>
      <c r="AN147" s="22">
        <v>0</v>
      </c>
      <c r="AO147" s="22">
        <v>0</v>
      </c>
      <c r="AP147" s="22">
        <v>0</v>
      </c>
      <c r="AQ147" s="22">
        <v>2035174</v>
      </c>
      <c r="AR147" s="22">
        <v>35654</v>
      </c>
      <c r="AS147" s="22">
        <v>378046</v>
      </c>
      <c r="AT147" s="22">
        <v>0</v>
      </c>
      <c r="AU147" s="22">
        <v>0</v>
      </c>
      <c r="AV147" s="22">
        <v>77291</v>
      </c>
      <c r="AW147" s="22">
        <v>0</v>
      </c>
      <c r="AX147" s="22">
        <v>0</v>
      </c>
      <c r="AY147" s="22">
        <v>4086</v>
      </c>
      <c r="AZ147" s="22">
        <v>0</v>
      </c>
      <c r="BA147" s="22">
        <v>0</v>
      </c>
      <c r="BB147" s="22">
        <v>491781</v>
      </c>
      <c r="BC147" s="22">
        <v>14569</v>
      </c>
      <c r="BD147" s="22">
        <v>0</v>
      </c>
      <c r="BE147" s="22">
        <v>0</v>
      </c>
      <c r="BF147" s="22">
        <v>0</v>
      </c>
      <c r="BG147" s="22">
        <v>314277</v>
      </c>
      <c r="BH147" s="22">
        <v>84391</v>
      </c>
      <c r="BI147" s="22">
        <v>77148</v>
      </c>
      <c r="BJ147" s="22">
        <v>0</v>
      </c>
      <c r="BK147" s="22">
        <v>10933</v>
      </c>
      <c r="BL147" s="22">
        <v>0</v>
      </c>
      <c r="BM147" s="22">
        <v>4495</v>
      </c>
      <c r="BN147" s="22">
        <v>15336</v>
      </c>
      <c r="BO147" s="22">
        <v>0</v>
      </c>
      <c r="BP147" s="22">
        <v>42322</v>
      </c>
      <c r="BQ147" s="22">
        <v>0</v>
      </c>
      <c r="BR147" s="22">
        <v>0</v>
      </c>
      <c r="BS147" s="22">
        <v>4921</v>
      </c>
      <c r="BT147" s="22">
        <v>0</v>
      </c>
      <c r="BU147" s="22">
        <v>0</v>
      </c>
      <c r="BV147" s="22">
        <v>270230</v>
      </c>
      <c r="BW147" s="22">
        <v>45257</v>
      </c>
      <c r="BX147" s="22">
        <v>0</v>
      </c>
      <c r="BY147" s="22">
        <v>0</v>
      </c>
      <c r="BZ147" s="22">
        <v>0</v>
      </c>
      <c r="CA147" s="22">
        <v>0</v>
      </c>
      <c r="CB147" s="22">
        <v>0</v>
      </c>
      <c r="CC147" s="22">
        <v>1870737</v>
      </c>
      <c r="CD147" s="22">
        <v>164437</v>
      </c>
    </row>
    <row r="148" spans="1:82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784953</v>
      </c>
      <c r="F148" s="22">
        <v>0</v>
      </c>
      <c r="G148" s="22">
        <v>272167</v>
      </c>
      <c r="H148" s="22">
        <v>0</v>
      </c>
      <c r="I148" s="22">
        <v>0</v>
      </c>
      <c r="J148" s="22">
        <v>30302</v>
      </c>
      <c r="K148" s="22">
        <v>0</v>
      </c>
      <c r="L148" s="22">
        <v>0</v>
      </c>
      <c r="M148" s="22">
        <v>1956</v>
      </c>
      <c r="N148" s="22">
        <v>0</v>
      </c>
      <c r="O148" s="22">
        <v>0</v>
      </c>
      <c r="P148" s="22">
        <v>51763</v>
      </c>
      <c r="Q148" s="22">
        <v>465</v>
      </c>
      <c r="R148" s="22">
        <v>0</v>
      </c>
      <c r="S148" s="22">
        <v>0</v>
      </c>
      <c r="T148" s="22">
        <v>0</v>
      </c>
      <c r="U148" s="22">
        <v>285487</v>
      </c>
      <c r="V148" s="22">
        <v>772880</v>
      </c>
      <c r="W148" s="22">
        <v>90901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41936</v>
      </c>
      <c r="AF148" s="22">
        <v>0</v>
      </c>
      <c r="AG148" s="22">
        <v>0</v>
      </c>
      <c r="AH148" s="22">
        <v>0</v>
      </c>
      <c r="AI148" s="22">
        <v>0</v>
      </c>
      <c r="AJ148" s="22">
        <v>76929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  <c r="AQ148" s="22">
        <v>2409739</v>
      </c>
      <c r="AR148" s="22">
        <v>62527</v>
      </c>
      <c r="AS148" s="22">
        <v>338025</v>
      </c>
      <c r="AT148" s="22">
        <v>0</v>
      </c>
      <c r="AU148" s="22">
        <v>0</v>
      </c>
      <c r="AV148" s="22">
        <v>58097</v>
      </c>
      <c r="AW148" s="22">
        <v>11</v>
      </c>
      <c r="AX148" s="22">
        <v>0</v>
      </c>
      <c r="AY148" s="22">
        <v>20802</v>
      </c>
      <c r="AZ148" s="22">
        <v>0</v>
      </c>
      <c r="BA148" s="22">
        <v>102482</v>
      </c>
      <c r="BB148" s="22">
        <v>138370</v>
      </c>
      <c r="BC148" s="22">
        <v>4905</v>
      </c>
      <c r="BD148" s="22">
        <v>0</v>
      </c>
      <c r="BE148" s="22">
        <v>0</v>
      </c>
      <c r="BF148" s="22">
        <v>0</v>
      </c>
      <c r="BG148" s="22">
        <v>262885</v>
      </c>
      <c r="BH148" s="22">
        <v>50245</v>
      </c>
      <c r="BI148" s="22">
        <v>99336</v>
      </c>
      <c r="BJ148" s="22">
        <v>0</v>
      </c>
      <c r="BK148" s="22">
        <v>0</v>
      </c>
      <c r="BL148" s="22">
        <v>0</v>
      </c>
      <c r="BM148" s="22">
        <v>0</v>
      </c>
      <c r="BN148" s="22">
        <v>0</v>
      </c>
      <c r="BO148" s="22">
        <v>9263</v>
      </c>
      <c r="BP148" s="22">
        <v>15658</v>
      </c>
      <c r="BQ148" s="22">
        <v>0</v>
      </c>
      <c r="BR148" s="22">
        <v>0</v>
      </c>
      <c r="BS148" s="22">
        <v>0</v>
      </c>
      <c r="BT148" s="22">
        <v>0</v>
      </c>
      <c r="BU148" s="22">
        <v>0</v>
      </c>
      <c r="BV148" s="22">
        <v>164949</v>
      </c>
      <c r="BW148" s="22">
        <v>0</v>
      </c>
      <c r="BX148" s="22">
        <v>0</v>
      </c>
      <c r="BY148" s="22">
        <v>0</v>
      </c>
      <c r="BZ148" s="22">
        <v>0</v>
      </c>
      <c r="CA148" s="22">
        <v>0</v>
      </c>
      <c r="CB148" s="22">
        <v>5059321</v>
      </c>
      <c r="CC148" s="22">
        <v>6386876</v>
      </c>
      <c r="CD148" s="22">
        <v>-3977137</v>
      </c>
    </row>
    <row r="149" spans="1:82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1616768</v>
      </c>
      <c r="F149" s="22">
        <v>0</v>
      </c>
      <c r="G149" s="22">
        <v>369824</v>
      </c>
      <c r="H149" s="22">
        <v>0</v>
      </c>
      <c r="I149" s="22">
        <v>7981</v>
      </c>
      <c r="J149" s="22">
        <v>86532</v>
      </c>
      <c r="K149" s="22">
        <v>0</v>
      </c>
      <c r="L149" s="22">
        <v>0</v>
      </c>
      <c r="M149" s="22">
        <v>921</v>
      </c>
      <c r="N149" s="22">
        <v>0</v>
      </c>
      <c r="O149" s="22">
        <v>0</v>
      </c>
      <c r="P149" s="22">
        <v>796140</v>
      </c>
      <c r="Q149" s="22">
        <v>0</v>
      </c>
      <c r="R149" s="22">
        <v>0</v>
      </c>
      <c r="S149" s="22">
        <v>0</v>
      </c>
      <c r="T149" s="22">
        <v>0</v>
      </c>
      <c r="U149" s="22">
        <v>756548</v>
      </c>
      <c r="V149" s="22">
        <v>418433</v>
      </c>
      <c r="W149" s="22">
        <v>204550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57654</v>
      </c>
      <c r="AD149" s="22">
        <v>12702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648676</v>
      </c>
      <c r="AK149" s="22">
        <v>68769</v>
      </c>
      <c r="AL149" s="22">
        <v>0</v>
      </c>
      <c r="AM149" s="22">
        <v>0</v>
      </c>
      <c r="AN149" s="22">
        <v>0</v>
      </c>
      <c r="AO149" s="22">
        <v>0</v>
      </c>
      <c r="AP149" s="22">
        <v>500</v>
      </c>
      <c r="AQ149" s="22">
        <v>5045998</v>
      </c>
      <c r="AR149" s="22">
        <v>92982</v>
      </c>
      <c r="AS149" s="22">
        <v>710403</v>
      </c>
      <c r="AT149" s="22">
        <v>0</v>
      </c>
      <c r="AU149" s="22">
        <v>206</v>
      </c>
      <c r="AV149" s="22">
        <v>223006</v>
      </c>
      <c r="AW149" s="22">
        <v>3669</v>
      </c>
      <c r="AX149" s="22">
        <v>0</v>
      </c>
      <c r="AY149" s="22">
        <v>74840</v>
      </c>
      <c r="AZ149" s="22">
        <v>0</v>
      </c>
      <c r="BA149" s="22">
        <v>0</v>
      </c>
      <c r="BB149" s="22">
        <v>672902</v>
      </c>
      <c r="BC149" s="22">
        <v>0</v>
      </c>
      <c r="BD149" s="22">
        <v>0</v>
      </c>
      <c r="BE149" s="22">
        <v>0</v>
      </c>
      <c r="BF149" s="22">
        <v>0</v>
      </c>
      <c r="BG149" s="22">
        <v>285396</v>
      </c>
      <c r="BH149" s="22">
        <v>224386</v>
      </c>
      <c r="BI149" s="22">
        <v>154269</v>
      </c>
      <c r="BJ149" s="22">
        <v>0</v>
      </c>
      <c r="BK149" s="22">
        <v>68475</v>
      </c>
      <c r="BL149" s="22">
        <v>0</v>
      </c>
      <c r="BM149" s="22">
        <v>375</v>
      </c>
      <c r="BN149" s="22">
        <v>0</v>
      </c>
      <c r="BO149" s="22">
        <v>84737</v>
      </c>
      <c r="BP149" s="22">
        <v>80924</v>
      </c>
      <c r="BQ149" s="22">
        <v>0</v>
      </c>
      <c r="BR149" s="22">
        <v>0</v>
      </c>
      <c r="BS149" s="22">
        <v>0</v>
      </c>
      <c r="BT149" s="22">
        <v>0</v>
      </c>
      <c r="BU149" s="22">
        <v>0</v>
      </c>
      <c r="BV149" s="22">
        <v>860202</v>
      </c>
      <c r="BW149" s="22">
        <v>56239</v>
      </c>
      <c r="BX149" s="22">
        <v>0</v>
      </c>
      <c r="BY149" s="22">
        <v>0</v>
      </c>
      <c r="BZ149" s="22">
        <v>0</v>
      </c>
      <c r="CA149" s="22">
        <v>0</v>
      </c>
      <c r="CB149" s="22">
        <v>0</v>
      </c>
      <c r="CC149" s="22">
        <v>3593011</v>
      </c>
      <c r="CD149" s="22">
        <v>1452987</v>
      </c>
    </row>
    <row r="150" spans="1:82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13144726</v>
      </c>
      <c r="F150" s="22">
        <v>0</v>
      </c>
      <c r="G150" s="22">
        <v>1218607</v>
      </c>
      <c r="H150" s="22">
        <v>0</v>
      </c>
      <c r="I150" s="22">
        <v>955544</v>
      </c>
      <c r="J150" s="22">
        <v>209030</v>
      </c>
      <c r="K150" s="22">
        <v>0</v>
      </c>
      <c r="L150" s="22">
        <v>0</v>
      </c>
      <c r="M150" s="22">
        <v>28731</v>
      </c>
      <c r="N150" s="22">
        <v>0</v>
      </c>
      <c r="O150" s="22">
        <v>0</v>
      </c>
      <c r="P150" s="22">
        <v>10839</v>
      </c>
      <c r="Q150" s="22">
        <v>0</v>
      </c>
      <c r="R150" s="22">
        <v>11070</v>
      </c>
      <c r="S150" s="22">
        <v>0</v>
      </c>
      <c r="T150" s="22">
        <v>0</v>
      </c>
      <c r="U150" s="22">
        <v>3066388</v>
      </c>
      <c r="V150" s="22">
        <v>1712632</v>
      </c>
      <c r="W150" s="22">
        <v>727404</v>
      </c>
      <c r="X150" s="22">
        <v>0</v>
      </c>
      <c r="Y150" s="22">
        <v>193362</v>
      </c>
      <c r="Z150" s="22">
        <v>0</v>
      </c>
      <c r="AA150" s="22">
        <v>0</v>
      </c>
      <c r="AB150" s="22">
        <v>0</v>
      </c>
      <c r="AC150" s="22">
        <v>444591</v>
      </c>
      <c r="AD150" s="22">
        <v>156927</v>
      </c>
      <c r="AE150" s="22">
        <v>0</v>
      </c>
      <c r="AF150" s="22">
        <v>0</v>
      </c>
      <c r="AG150" s="22">
        <v>0</v>
      </c>
      <c r="AH150" s="22">
        <v>0</v>
      </c>
      <c r="AI150" s="22">
        <v>0</v>
      </c>
      <c r="AJ150" s="22">
        <v>396812</v>
      </c>
      <c r="AK150" s="22">
        <v>409643</v>
      </c>
      <c r="AL150" s="22">
        <v>0</v>
      </c>
      <c r="AM150" s="22">
        <v>0</v>
      </c>
      <c r="AN150" s="22">
        <v>0</v>
      </c>
      <c r="AO150" s="22">
        <v>0</v>
      </c>
      <c r="AP150" s="22">
        <v>0</v>
      </c>
      <c r="AQ150" s="22">
        <v>22686306</v>
      </c>
      <c r="AR150" s="22">
        <v>272769</v>
      </c>
      <c r="AS150" s="22">
        <v>3573497</v>
      </c>
      <c r="AT150" s="22">
        <v>0</v>
      </c>
      <c r="AU150" s="22">
        <v>1295106</v>
      </c>
      <c r="AV150" s="22">
        <v>703448</v>
      </c>
      <c r="AW150" s="22">
        <v>42511</v>
      </c>
      <c r="AX150" s="22">
        <v>0</v>
      </c>
      <c r="AY150" s="22">
        <v>433616</v>
      </c>
      <c r="AZ150" s="22">
        <v>0</v>
      </c>
      <c r="BA150" s="22">
        <v>0</v>
      </c>
      <c r="BB150" s="22">
        <v>5108278</v>
      </c>
      <c r="BC150" s="22">
        <v>0</v>
      </c>
      <c r="BD150" s="22">
        <v>29093</v>
      </c>
      <c r="BE150" s="22">
        <v>0</v>
      </c>
      <c r="BF150" s="22">
        <v>0</v>
      </c>
      <c r="BG150" s="22">
        <v>2338688</v>
      </c>
      <c r="BH150" s="22">
        <v>1647049</v>
      </c>
      <c r="BI150" s="22">
        <v>1132547</v>
      </c>
      <c r="BJ150" s="22">
        <v>0</v>
      </c>
      <c r="BK150" s="22">
        <v>238492</v>
      </c>
      <c r="BL150" s="22">
        <v>0</v>
      </c>
      <c r="BM150" s="22">
        <v>0</v>
      </c>
      <c r="BN150" s="22">
        <v>0</v>
      </c>
      <c r="BO150" s="22">
        <v>927539</v>
      </c>
      <c r="BP150" s="22">
        <v>0</v>
      </c>
      <c r="BQ150" s="22">
        <v>0</v>
      </c>
      <c r="BR150" s="22">
        <v>0</v>
      </c>
      <c r="BS150" s="22">
        <v>0</v>
      </c>
      <c r="BT150" s="22">
        <v>0</v>
      </c>
      <c r="BU150" s="22">
        <v>0</v>
      </c>
      <c r="BV150" s="22">
        <v>2118844</v>
      </c>
      <c r="BW150" s="22">
        <v>1545578</v>
      </c>
      <c r="BX150" s="22">
        <v>0</v>
      </c>
      <c r="BY150" s="22">
        <v>0</v>
      </c>
      <c r="BZ150" s="22">
        <v>0</v>
      </c>
      <c r="CA150" s="22">
        <v>0</v>
      </c>
      <c r="CB150" s="22">
        <v>0</v>
      </c>
      <c r="CC150" s="22">
        <v>21407055</v>
      </c>
      <c r="CD150" s="22">
        <v>1279251</v>
      </c>
    </row>
    <row r="151" spans="1:82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1023715</v>
      </c>
      <c r="F151" s="22">
        <v>0</v>
      </c>
      <c r="G151" s="22">
        <v>21241</v>
      </c>
      <c r="H151" s="22">
        <v>0</v>
      </c>
      <c r="I151" s="22">
        <v>0</v>
      </c>
      <c r="J151" s="22">
        <v>116502</v>
      </c>
      <c r="K151" s="22">
        <v>0</v>
      </c>
      <c r="L151" s="22">
        <v>0</v>
      </c>
      <c r="M151" s="22">
        <v>31750</v>
      </c>
      <c r="N151" s="22">
        <v>0</v>
      </c>
      <c r="O151" s="22">
        <v>70</v>
      </c>
      <c r="P151" s="22">
        <v>195673</v>
      </c>
      <c r="Q151" s="22">
        <v>0</v>
      </c>
      <c r="R151" s="22">
        <v>0</v>
      </c>
      <c r="S151" s="22">
        <v>0</v>
      </c>
      <c r="T151" s="22">
        <v>0</v>
      </c>
      <c r="U151" s="22">
        <v>334305</v>
      </c>
      <c r="V151" s="22">
        <v>159464</v>
      </c>
      <c r="W151" s="22">
        <v>137267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136227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184772</v>
      </c>
      <c r="AK151" s="22">
        <v>6481</v>
      </c>
      <c r="AL151" s="22">
        <v>0</v>
      </c>
      <c r="AM151" s="22">
        <v>0</v>
      </c>
      <c r="AN151" s="22">
        <v>0</v>
      </c>
      <c r="AO151" s="22">
        <v>0</v>
      </c>
      <c r="AP151" s="22">
        <v>0</v>
      </c>
      <c r="AQ151" s="22">
        <v>2347467</v>
      </c>
      <c r="AR151" s="22">
        <v>42627</v>
      </c>
      <c r="AS151" s="22">
        <v>353811</v>
      </c>
      <c r="AT151" s="22">
        <v>0</v>
      </c>
      <c r="AU151" s="22">
        <v>0</v>
      </c>
      <c r="AV151" s="22">
        <v>134312</v>
      </c>
      <c r="AW151" s="22">
        <v>0</v>
      </c>
      <c r="AX151" s="22">
        <v>0</v>
      </c>
      <c r="AY151" s="22">
        <v>33180</v>
      </c>
      <c r="AZ151" s="22">
        <v>0</v>
      </c>
      <c r="BA151" s="22">
        <v>165923</v>
      </c>
      <c r="BB151" s="22">
        <v>811654</v>
      </c>
      <c r="BC151" s="22">
        <v>0</v>
      </c>
      <c r="BD151" s="22">
        <v>0</v>
      </c>
      <c r="BE151" s="22">
        <v>0</v>
      </c>
      <c r="BF151" s="22">
        <v>0</v>
      </c>
      <c r="BG151" s="22">
        <v>314112</v>
      </c>
      <c r="BH151" s="22">
        <v>110901</v>
      </c>
      <c r="BI151" s="22">
        <v>128247</v>
      </c>
      <c r="BJ151" s="22">
        <v>0</v>
      </c>
      <c r="BK151" s="22">
        <v>0</v>
      </c>
      <c r="BL151" s="22">
        <v>0</v>
      </c>
      <c r="BM151" s="22">
        <v>0</v>
      </c>
      <c r="BN151" s="22">
        <v>0</v>
      </c>
      <c r="BO151" s="22">
        <v>134789</v>
      </c>
      <c r="BP151" s="22">
        <v>0</v>
      </c>
      <c r="BQ151" s="22">
        <v>0</v>
      </c>
      <c r="BR151" s="22">
        <v>0</v>
      </c>
      <c r="BS151" s="22">
        <v>0</v>
      </c>
      <c r="BT151" s="22">
        <v>0</v>
      </c>
      <c r="BU151" s="22">
        <v>0</v>
      </c>
      <c r="BV151" s="22">
        <v>205732</v>
      </c>
      <c r="BW151" s="22">
        <v>16240</v>
      </c>
      <c r="BX151" s="22">
        <v>0</v>
      </c>
      <c r="BY151" s="22">
        <v>0</v>
      </c>
      <c r="BZ151" s="22">
        <v>0</v>
      </c>
      <c r="CA151" s="22">
        <v>0</v>
      </c>
      <c r="CB151" s="22">
        <v>0</v>
      </c>
      <c r="CC151" s="22">
        <v>2451528</v>
      </c>
      <c r="CD151" s="22">
        <v>-104061</v>
      </c>
    </row>
    <row r="152" spans="1:82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2724133</v>
      </c>
      <c r="F152" s="22">
        <v>0</v>
      </c>
      <c r="G152" s="22">
        <v>83572</v>
      </c>
      <c r="H152" s="22">
        <v>0</v>
      </c>
      <c r="I152" s="22">
        <v>0</v>
      </c>
      <c r="J152" s="22">
        <v>61883</v>
      </c>
      <c r="K152" s="22">
        <v>0</v>
      </c>
      <c r="L152" s="22">
        <v>0</v>
      </c>
      <c r="M152" s="22">
        <v>116174</v>
      </c>
      <c r="N152" s="22">
        <v>0</v>
      </c>
      <c r="O152" s="22">
        <v>13318</v>
      </c>
      <c r="P152" s="22">
        <v>502176</v>
      </c>
      <c r="Q152" s="22">
        <v>0</v>
      </c>
      <c r="R152" s="22">
        <v>0</v>
      </c>
      <c r="S152" s="22">
        <v>0</v>
      </c>
      <c r="T152" s="22">
        <v>0</v>
      </c>
      <c r="U152" s="22">
        <v>1765642</v>
      </c>
      <c r="V152" s="22">
        <v>901140</v>
      </c>
      <c r="W152" s="22">
        <v>114617</v>
      </c>
      <c r="X152" s="22">
        <v>102827</v>
      </c>
      <c r="Y152" s="22">
        <v>52590</v>
      </c>
      <c r="Z152" s="22">
        <v>0</v>
      </c>
      <c r="AA152" s="22">
        <v>16605</v>
      </c>
      <c r="AB152" s="22">
        <v>24285</v>
      </c>
      <c r="AC152" s="22">
        <v>329343</v>
      </c>
      <c r="AD152" s="22">
        <v>0</v>
      </c>
      <c r="AE152" s="22">
        <v>650527</v>
      </c>
      <c r="AF152" s="22">
        <v>0</v>
      </c>
      <c r="AG152" s="22">
        <v>2200</v>
      </c>
      <c r="AH152" s="22">
        <v>0</v>
      </c>
      <c r="AI152" s="22">
        <v>0</v>
      </c>
      <c r="AJ152" s="22">
        <v>383718</v>
      </c>
      <c r="AK152" s="22">
        <v>1100</v>
      </c>
      <c r="AL152" s="22">
        <v>0</v>
      </c>
      <c r="AM152" s="22">
        <v>0</v>
      </c>
      <c r="AN152" s="22">
        <v>0</v>
      </c>
      <c r="AO152" s="22">
        <v>0</v>
      </c>
      <c r="AP152" s="22">
        <v>9346</v>
      </c>
      <c r="AQ152" s="22">
        <v>7855196</v>
      </c>
      <c r="AR152" s="22">
        <v>128642</v>
      </c>
      <c r="AS152" s="22">
        <v>628175</v>
      </c>
      <c r="AT152" s="22">
        <v>0</v>
      </c>
      <c r="AU152" s="22">
        <v>0</v>
      </c>
      <c r="AV152" s="22">
        <v>202280</v>
      </c>
      <c r="AW152" s="22">
        <v>0</v>
      </c>
      <c r="AX152" s="22">
        <v>0</v>
      </c>
      <c r="AY152" s="22">
        <v>157650</v>
      </c>
      <c r="AZ152" s="22">
        <v>0</v>
      </c>
      <c r="BA152" s="22">
        <v>290402</v>
      </c>
      <c r="BB152" s="22">
        <v>425565</v>
      </c>
      <c r="BC152" s="22">
        <v>0</v>
      </c>
      <c r="BD152" s="22">
        <v>0</v>
      </c>
      <c r="BE152" s="22">
        <v>0</v>
      </c>
      <c r="BF152" s="22">
        <v>0</v>
      </c>
      <c r="BG152" s="22">
        <v>754566</v>
      </c>
      <c r="BH152" s="22">
        <v>1024603</v>
      </c>
      <c r="BI152" s="22">
        <v>0</v>
      </c>
      <c r="BJ152" s="22">
        <v>119332</v>
      </c>
      <c r="BK152" s="22">
        <v>68833</v>
      </c>
      <c r="BL152" s="22">
        <v>0</v>
      </c>
      <c r="BM152" s="22">
        <v>22439</v>
      </c>
      <c r="BN152" s="22">
        <v>22345</v>
      </c>
      <c r="BO152" s="22">
        <v>279847</v>
      </c>
      <c r="BP152" s="22">
        <v>0</v>
      </c>
      <c r="BQ152" s="22">
        <v>94380</v>
      </c>
      <c r="BR152" s="22">
        <v>0</v>
      </c>
      <c r="BS152" s="22">
        <v>0</v>
      </c>
      <c r="BT152" s="22">
        <v>0</v>
      </c>
      <c r="BU152" s="22">
        <v>0</v>
      </c>
      <c r="BV152" s="22">
        <v>768511</v>
      </c>
      <c r="BW152" s="22">
        <v>68991</v>
      </c>
      <c r="BX152" s="22">
        <v>0</v>
      </c>
      <c r="BY152" s="22">
        <v>0</v>
      </c>
      <c r="BZ152" s="22">
        <v>0</v>
      </c>
      <c r="CA152" s="22">
        <v>0</v>
      </c>
      <c r="CB152" s="22">
        <v>0</v>
      </c>
      <c r="CC152" s="22">
        <v>5056561</v>
      </c>
      <c r="CD152" s="22">
        <v>2798635</v>
      </c>
    </row>
    <row r="153" spans="1:82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27469010</v>
      </c>
      <c r="F153" s="22">
        <v>882</v>
      </c>
      <c r="G153" s="22">
        <v>8708356</v>
      </c>
      <c r="H153" s="22">
        <v>0</v>
      </c>
      <c r="I153" s="22">
        <v>969255</v>
      </c>
      <c r="J153" s="22">
        <v>815661</v>
      </c>
      <c r="K153" s="22">
        <v>1687094</v>
      </c>
      <c r="L153" s="22">
        <v>0</v>
      </c>
      <c r="M153" s="22">
        <v>515227</v>
      </c>
      <c r="N153" s="22">
        <v>1000436</v>
      </c>
      <c r="O153" s="22">
        <v>28283</v>
      </c>
      <c r="P153" s="22">
        <v>2009133</v>
      </c>
      <c r="Q153" s="22">
        <v>0</v>
      </c>
      <c r="R153" s="22">
        <v>0</v>
      </c>
      <c r="S153" s="22">
        <v>711803</v>
      </c>
      <c r="T153" s="22">
        <v>0</v>
      </c>
      <c r="U153" s="22">
        <v>6558463</v>
      </c>
      <c r="V153" s="22">
        <v>4898248</v>
      </c>
      <c r="W153" s="22">
        <v>923464</v>
      </c>
      <c r="X153" s="22">
        <v>1258804</v>
      </c>
      <c r="Y153" s="22">
        <v>657752</v>
      </c>
      <c r="Z153" s="22">
        <v>0</v>
      </c>
      <c r="AA153" s="22">
        <v>180624</v>
      </c>
      <c r="AB153" s="22">
        <v>0</v>
      </c>
      <c r="AC153" s="22">
        <v>476637</v>
      </c>
      <c r="AD153" s="22">
        <v>584839</v>
      </c>
      <c r="AE153" s="22">
        <v>1654000</v>
      </c>
      <c r="AF153" s="22">
        <v>0</v>
      </c>
      <c r="AG153" s="22">
        <v>0</v>
      </c>
      <c r="AH153" s="22">
        <v>0</v>
      </c>
      <c r="AI153" s="22">
        <v>0</v>
      </c>
      <c r="AJ153" s="22">
        <v>4475313</v>
      </c>
      <c r="AK153" s="22">
        <v>309334</v>
      </c>
      <c r="AL153" s="22">
        <v>0</v>
      </c>
      <c r="AM153" s="22">
        <v>0</v>
      </c>
      <c r="AN153" s="22">
        <v>0</v>
      </c>
      <c r="AO153" s="22">
        <v>0</v>
      </c>
      <c r="AP153" s="22">
        <v>0</v>
      </c>
      <c r="AQ153" s="22">
        <v>65892618</v>
      </c>
      <c r="AR153" s="22">
        <v>848603</v>
      </c>
      <c r="AS153" s="22">
        <v>6264348</v>
      </c>
      <c r="AT153" s="22">
        <v>0</v>
      </c>
      <c r="AU153" s="22">
        <v>3287486</v>
      </c>
      <c r="AV153" s="22">
        <v>3289048</v>
      </c>
      <c r="AW153" s="22">
        <v>1756097</v>
      </c>
      <c r="AX153" s="22">
        <v>0</v>
      </c>
      <c r="AY153" s="22">
        <v>949432</v>
      </c>
      <c r="AZ153" s="22">
        <v>737241</v>
      </c>
      <c r="BA153" s="22">
        <v>1455985</v>
      </c>
      <c r="BB153" s="22">
        <v>5437988</v>
      </c>
      <c r="BC153" s="22">
        <v>0</v>
      </c>
      <c r="BD153" s="22">
        <v>70195</v>
      </c>
      <c r="BE153" s="22">
        <v>790793</v>
      </c>
      <c r="BF153" s="22">
        <v>0</v>
      </c>
      <c r="BG153" s="22">
        <v>4339301</v>
      </c>
      <c r="BH153" s="22">
        <v>3722282</v>
      </c>
      <c r="BI153" s="22">
        <v>2012305</v>
      </c>
      <c r="BJ153" s="22">
        <v>0</v>
      </c>
      <c r="BK153" s="22">
        <v>638396</v>
      </c>
      <c r="BL153" s="22">
        <v>0</v>
      </c>
      <c r="BM153" s="22">
        <v>162361</v>
      </c>
      <c r="BN153" s="22">
        <v>0</v>
      </c>
      <c r="BO153" s="22">
        <v>1671442</v>
      </c>
      <c r="BP153" s="22">
        <v>667958</v>
      </c>
      <c r="BQ153" s="22">
        <v>558965</v>
      </c>
      <c r="BR153" s="22">
        <v>0</v>
      </c>
      <c r="BS153" s="22">
        <v>0</v>
      </c>
      <c r="BT153" s="22">
        <v>0</v>
      </c>
      <c r="BU153" s="22">
        <v>0</v>
      </c>
      <c r="BV153" s="22">
        <v>11267121</v>
      </c>
      <c r="BW153" s="22">
        <v>1030992</v>
      </c>
      <c r="BX153" s="22">
        <v>0</v>
      </c>
      <c r="BY153" s="22">
        <v>0</v>
      </c>
      <c r="BZ153" s="22">
        <v>0</v>
      </c>
      <c r="CA153" s="22">
        <v>0</v>
      </c>
      <c r="CB153" s="22">
        <v>0</v>
      </c>
      <c r="CC153" s="22">
        <v>50958339</v>
      </c>
      <c r="CD153" s="22">
        <v>14934279</v>
      </c>
    </row>
    <row r="154" spans="1:82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8122514</v>
      </c>
      <c r="F154" s="22">
        <v>0</v>
      </c>
      <c r="G154" s="22">
        <v>1766455</v>
      </c>
      <c r="H154" s="22">
        <v>0</v>
      </c>
      <c r="I154" s="22">
        <v>636524</v>
      </c>
      <c r="J154" s="22">
        <v>441675</v>
      </c>
      <c r="K154" s="22">
        <v>7139</v>
      </c>
      <c r="L154" s="22">
        <v>0</v>
      </c>
      <c r="M154" s="22">
        <v>33404</v>
      </c>
      <c r="N154" s="22">
        <v>0</v>
      </c>
      <c r="O154" s="22">
        <v>0</v>
      </c>
      <c r="P154" s="22">
        <v>1903118</v>
      </c>
      <c r="Q154" s="22">
        <v>0</v>
      </c>
      <c r="R154" s="22">
        <v>0</v>
      </c>
      <c r="S154" s="22">
        <v>0</v>
      </c>
      <c r="T154" s="22">
        <v>0</v>
      </c>
      <c r="U154" s="22">
        <v>3429467</v>
      </c>
      <c r="V154" s="22">
        <v>3160858</v>
      </c>
      <c r="W154" s="22">
        <v>1179493</v>
      </c>
      <c r="X154" s="22">
        <v>0</v>
      </c>
      <c r="Y154" s="22">
        <v>220907</v>
      </c>
      <c r="Z154" s="22">
        <v>0</v>
      </c>
      <c r="AA154" s="22">
        <v>35688</v>
      </c>
      <c r="AB154" s="22">
        <v>135405</v>
      </c>
      <c r="AC154" s="22">
        <v>267020</v>
      </c>
      <c r="AD154" s="22">
        <v>12816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2122568</v>
      </c>
      <c r="AK154" s="22">
        <v>32772</v>
      </c>
      <c r="AL154" s="22">
        <v>0</v>
      </c>
      <c r="AM154" s="22">
        <v>0</v>
      </c>
      <c r="AN154" s="22">
        <v>0</v>
      </c>
      <c r="AO154" s="22">
        <v>0</v>
      </c>
      <c r="AP154" s="22">
        <v>0</v>
      </c>
      <c r="AQ154" s="22">
        <v>23507823</v>
      </c>
      <c r="AR154" s="22">
        <v>298721</v>
      </c>
      <c r="AS154" s="22">
        <v>1653817</v>
      </c>
      <c r="AT154" s="22">
        <v>0</v>
      </c>
      <c r="AU154" s="22">
        <v>1272510</v>
      </c>
      <c r="AV154" s="22">
        <v>1033005</v>
      </c>
      <c r="AW154" s="22">
        <v>17185</v>
      </c>
      <c r="AX154" s="22">
        <v>0</v>
      </c>
      <c r="AY154" s="22">
        <v>0</v>
      </c>
      <c r="AZ154" s="22">
        <v>233162</v>
      </c>
      <c r="BA154" s="22">
        <v>0</v>
      </c>
      <c r="BB154" s="22">
        <v>2826148</v>
      </c>
      <c r="BC154" s="22">
        <v>0</v>
      </c>
      <c r="BD154" s="22">
        <v>0</v>
      </c>
      <c r="BE154" s="22">
        <v>0</v>
      </c>
      <c r="BF154" s="22">
        <v>0</v>
      </c>
      <c r="BG154" s="22">
        <v>3103590</v>
      </c>
      <c r="BH154" s="22">
        <v>3376585</v>
      </c>
      <c r="BI154" s="22">
        <v>1193752</v>
      </c>
      <c r="BJ154" s="22">
        <v>0</v>
      </c>
      <c r="BK154" s="22">
        <v>269137</v>
      </c>
      <c r="BL154" s="22">
        <v>0</v>
      </c>
      <c r="BM154" s="22">
        <v>104854</v>
      </c>
      <c r="BN154" s="22">
        <v>133484</v>
      </c>
      <c r="BO154" s="22">
        <v>0</v>
      </c>
      <c r="BP154" s="22">
        <v>440316</v>
      </c>
      <c r="BQ154" s="22">
        <v>0</v>
      </c>
      <c r="BR154" s="22">
        <v>0</v>
      </c>
      <c r="BS154" s="22">
        <v>0</v>
      </c>
      <c r="BT154" s="22">
        <v>706273</v>
      </c>
      <c r="BU154" s="22">
        <v>0</v>
      </c>
      <c r="BV154" s="22">
        <v>2788420</v>
      </c>
      <c r="BW154" s="22">
        <v>666423</v>
      </c>
      <c r="BX154" s="22">
        <v>772667</v>
      </c>
      <c r="BY154" s="22">
        <v>219785</v>
      </c>
      <c r="BZ154" s="22">
        <v>0</v>
      </c>
      <c r="CA154" s="22">
        <v>0</v>
      </c>
      <c r="CB154" s="22">
        <v>0</v>
      </c>
      <c r="CC154" s="22">
        <v>21109834</v>
      </c>
      <c r="CD154" s="22">
        <v>2397989</v>
      </c>
    </row>
    <row r="155" spans="1:82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1067056</v>
      </c>
      <c r="F155" s="22">
        <v>0</v>
      </c>
      <c r="G155" s="22">
        <v>71306</v>
      </c>
      <c r="H155" s="22">
        <v>0</v>
      </c>
      <c r="I155" s="22">
        <v>62641</v>
      </c>
      <c r="J155" s="22">
        <v>24000</v>
      </c>
      <c r="K155" s="22">
        <v>0</v>
      </c>
      <c r="L155" s="22">
        <v>2400</v>
      </c>
      <c r="M155" s="22">
        <v>700</v>
      </c>
      <c r="N155" s="22">
        <v>0</v>
      </c>
      <c r="O155" s="22">
        <v>274016</v>
      </c>
      <c r="P155" s="22">
        <v>122856</v>
      </c>
      <c r="Q155" s="22">
        <v>0</v>
      </c>
      <c r="R155" s="22">
        <v>0</v>
      </c>
      <c r="S155" s="22">
        <v>0</v>
      </c>
      <c r="T155" s="22">
        <v>0</v>
      </c>
      <c r="U155" s="22">
        <v>371732</v>
      </c>
      <c r="V155" s="22">
        <v>177542</v>
      </c>
      <c r="W155" s="22">
        <v>134101</v>
      </c>
      <c r="X155" s="22">
        <v>0</v>
      </c>
      <c r="Y155" s="22">
        <v>24618</v>
      </c>
      <c r="Z155" s="22">
        <v>0</v>
      </c>
      <c r="AA155" s="22">
        <v>0</v>
      </c>
      <c r="AB155" s="22">
        <v>0</v>
      </c>
      <c r="AC155" s="22">
        <v>140652</v>
      </c>
      <c r="AD155" s="22">
        <v>0</v>
      </c>
      <c r="AE155" s="22">
        <v>605294</v>
      </c>
      <c r="AF155" s="22">
        <v>0</v>
      </c>
      <c r="AG155" s="22">
        <v>0</v>
      </c>
      <c r="AH155" s="22">
        <v>0</v>
      </c>
      <c r="AI155" s="22">
        <v>0</v>
      </c>
      <c r="AJ155" s="22">
        <v>3950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0</v>
      </c>
      <c r="AQ155" s="22">
        <v>3082864</v>
      </c>
      <c r="AR155" s="22">
        <v>59648</v>
      </c>
      <c r="AS155" s="22">
        <v>540212</v>
      </c>
      <c r="AT155" s="22">
        <v>0</v>
      </c>
      <c r="AU155" s="22">
        <v>86937</v>
      </c>
      <c r="AV155" s="22">
        <v>43105</v>
      </c>
      <c r="AW155" s="22">
        <v>420</v>
      </c>
      <c r="AX155" s="22">
        <v>0</v>
      </c>
      <c r="AY155" s="22">
        <v>598</v>
      </c>
      <c r="AZ155" s="22">
        <v>0</v>
      </c>
      <c r="BA155" s="22">
        <v>222848</v>
      </c>
      <c r="BB155" s="22">
        <v>276973</v>
      </c>
      <c r="BC155" s="22">
        <v>0</v>
      </c>
      <c r="BD155" s="22">
        <v>0</v>
      </c>
      <c r="BE155" s="22">
        <v>1468</v>
      </c>
      <c r="BF155" s="22">
        <v>0</v>
      </c>
      <c r="BG155" s="22">
        <v>376174</v>
      </c>
      <c r="BH155" s="22">
        <v>246011</v>
      </c>
      <c r="BI155" s="22">
        <v>121565</v>
      </c>
      <c r="BJ155" s="22">
        <v>0</v>
      </c>
      <c r="BK155" s="22">
        <v>30488</v>
      </c>
      <c r="BL155" s="22">
        <v>0</v>
      </c>
      <c r="BM155" s="22">
        <v>0</v>
      </c>
      <c r="BN155" s="22">
        <v>0</v>
      </c>
      <c r="BO155" s="22">
        <v>119622</v>
      </c>
      <c r="BP155" s="22">
        <v>0</v>
      </c>
      <c r="BQ155" s="22">
        <v>137968</v>
      </c>
      <c r="BR155" s="22">
        <v>0</v>
      </c>
      <c r="BS155" s="22">
        <v>9952</v>
      </c>
      <c r="BT155" s="22">
        <v>0</v>
      </c>
      <c r="BU155" s="22">
        <v>12989</v>
      </c>
      <c r="BV155" s="22">
        <v>121726</v>
      </c>
      <c r="BW155" s="22">
        <v>13284</v>
      </c>
      <c r="BX155" s="22">
        <v>0</v>
      </c>
      <c r="BY155" s="22">
        <v>0</v>
      </c>
      <c r="BZ155" s="22">
        <v>0</v>
      </c>
      <c r="CA155" s="22">
        <v>0</v>
      </c>
      <c r="CB155" s="22">
        <v>3649</v>
      </c>
      <c r="CC155" s="22">
        <v>2425637</v>
      </c>
      <c r="CD155" s="22">
        <v>657227</v>
      </c>
    </row>
    <row r="156" spans="1:82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1230361</v>
      </c>
      <c r="F156" s="22">
        <v>0</v>
      </c>
      <c r="G156" s="22">
        <v>53702</v>
      </c>
      <c r="H156" s="22">
        <v>0</v>
      </c>
      <c r="I156" s="22">
        <v>0</v>
      </c>
      <c r="J156" s="22">
        <v>303573</v>
      </c>
      <c r="K156" s="22">
        <v>0</v>
      </c>
      <c r="L156" s="22">
        <v>0</v>
      </c>
      <c r="M156" s="22">
        <v>7780</v>
      </c>
      <c r="N156" s="22">
        <v>0</v>
      </c>
      <c r="O156" s="22">
        <v>0</v>
      </c>
      <c r="P156" s="22">
        <v>179059</v>
      </c>
      <c r="Q156" s="22">
        <v>4761</v>
      </c>
      <c r="R156" s="22">
        <v>0</v>
      </c>
      <c r="S156" s="22">
        <v>0</v>
      </c>
      <c r="T156" s="22">
        <v>0</v>
      </c>
      <c r="U156" s="22">
        <v>435213</v>
      </c>
      <c r="V156" s="22">
        <v>232200</v>
      </c>
      <c r="W156" s="22">
        <v>188357</v>
      </c>
      <c r="X156" s="22">
        <v>0</v>
      </c>
      <c r="Y156" s="22">
        <v>55006</v>
      </c>
      <c r="Z156" s="22">
        <v>0</v>
      </c>
      <c r="AA156" s="22">
        <v>4100</v>
      </c>
      <c r="AB156" s="22">
        <v>104567</v>
      </c>
      <c r="AC156" s="22">
        <v>0</v>
      </c>
      <c r="AD156" s="22">
        <v>28400</v>
      </c>
      <c r="AE156" s="22">
        <v>47233</v>
      </c>
      <c r="AF156" s="22">
        <v>0</v>
      </c>
      <c r="AG156" s="22">
        <v>0</v>
      </c>
      <c r="AH156" s="22">
        <v>0</v>
      </c>
      <c r="AI156" s="22">
        <v>0</v>
      </c>
      <c r="AJ156" s="22">
        <v>684351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0</v>
      </c>
      <c r="AQ156" s="22">
        <v>3558663</v>
      </c>
      <c r="AR156" s="22">
        <v>60777</v>
      </c>
      <c r="AS156" s="22">
        <v>472764</v>
      </c>
      <c r="AT156" s="22">
        <v>0</v>
      </c>
      <c r="AU156" s="22">
        <v>0</v>
      </c>
      <c r="AV156" s="22">
        <v>88951</v>
      </c>
      <c r="AW156" s="22">
        <v>0</v>
      </c>
      <c r="AX156" s="22">
        <v>459</v>
      </c>
      <c r="AY156" s="22">
        <v>1141</v>
      </c>
      <c r="AZ156" s="22">
        <v>0</v>
      </c>
      <c r="BA156" s="22">
        <v>109925</v>
      </c>
      <c r="BB156" s="22">
        <v>512601</v>
      </c>
      <c r="BC156" s="22">
        <v>32550</v>
      </c>
      <c r="BD156" s="22">
        <v>0</v>
      </c>
      <c r="BE156" s="22">
        <v>0</v>
      </c>
      <c r="BF156" s="22">
        <v>0</v>
      </c>
      <c r="BG156" s="22">
        <v>704937</v>
      </c>
      <c r="BH156" s="22">
        <v>249699</v>
      </c>
      <c r="BI156" s="22">
        <v>189541</v>
      </c>
      <c r="BJ156" s="22">
        <v>0</v>
      </c>
      <c r="BK156" s="22">
        <v>62578</v>
      </c>
      <c r="BL156" s="22">
        <v>0</v>
      </c>
      <c r="BM156" s="22">
        <v>10827</v>
      </c>
      <c r="BN156" s="22">
        <v>111991</v>
      </c>
      <c r="BO156" s="22">
        <v>0</v>
      </c>
      <c r="BP156" s="22">
        <v>56261</v>
      </c>
      <c r="BQ156" s="22">
        <v>1133</v>
      </c>
      <c r="BR156" s="22">
        <v>0</v>
      </c>
      <c r="BS156" s="22">
        <v>0</v>
      </c>
      <c r="BT156" s="22">
        <v>0</v>
      </c>
      <c r="BU156" s="22">
        <v>0</v>
      </c>
      <c r="BV156" s="22">
        <v>804304</v>
      </c>
      <c r="BW156" s="22">
        <v>27418</v>
      </c>
      <c r="BX156" s="22">
        <v>0</v>
      </c>
      <c r="BY156" s="22">
        <v>0</v>
      </c>
      <c r="BZ156" s="22">
        <v>0</v>
      </c>
      <c r="CA156" s="22">
        <v>0</v>
      </c>
      <c r="CB156" s="22">
        <v>0</v>
      </c>
      <c r="CC156" s="22">
        <v>3497857</v>
      </c>
      <c r="CD156" s="22">
        <v>60806</v>
      </c>
    </row>
    <row r="157" spans="1:82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11176905</v>
      </c>
      <c r="F157" s="22">
        <v>1179543</v>
      </c>
      <c r="G157" s="22">
        <v>126875</v>
      </c>
      <c r="H157" s="22">
        <v>60000</v>
      </c>
      <c r="I157" s="22">
        <v>469861</v>
      </c>
      <c r="J157" s="22">
        <v>490135</v>
      </c>
      <c r="K157" s="22">
        <v>2000</v>
      </c>
      <c r="L157" s="22">
        <v>0</v>
      </c>
      <c r="M157" s="22">
        <v>351779</v>
      </c>
      <c r="N157" s="22">
        <v>346465</v>
      </c>
      <c r="O157" s="22">
        <v>2007751</v>
      </c>
      <c r="P157" s="22">
        <v>522279</v>
      </c>
      <c r="Q157" s="22">
        <v>703573</v>
      </c>
      <c r="R157" s="22">
        <v>0</v>
      </c>
      <c r="S157" s="22">
        <v>0</v>
      </c>
      <c r="T157" s="22">
        <v>0</v>
      </c>
      <c r="U157" s="22">
        <v>5581651</v>
      </c>
      <c r="V157" s="22">
        <v>1674714</v>
      </c>
      <c r="W157" s="22">
        <v>415484</v>
      </c>
      <c r="X157" s="22">
        <v>2416509</v>
      </c>
      <c r="Y157" s="22">
        <v>253191</v>
      </c>
      <c r="Z157" s="22">
        <v>55778</v>
      </c>
      <c r="AA157" s="22">
        <v>24480</v>
      </c>
      <c r="AB157" s="22">
        <v>45319</v>
      </c>
      <c r="AC157" s="22">
        <v>0</v>
      </c>
      <c r="AD157" s="22">
        <v>83893</v>
      </c>
      <c r="AE157" s="22">
        <v>-87847</v>
      </c>
      <c r="AF157" s="22">
        <v>0</v>
      </c>
      <c r="AG157" s="22">
        <v>0</v>
      </c>
      <c r="AH157" s="22">
        <v>15149789</v>
      </c>
      <c r="AI157" s="22">
        <v>0</v>
      </c>
      <c r="AJ157" s="22">
        <v>1251230</v>
      </c>
      <c r="AK157" s="22">
        <v>118600</v>
      </c>
      <c r="AL157" s="22">
        <v>0</v>
      </c>
      <c r="AM157" s="22">
        <v>500427</v>
      </c>
      <c r="AN157" s="22">
        <v>0</v>
      </c>
      <c r="AO157" s="22">
        <v>0</v>
      </c>
      <c r="AP157" s="22">
        <v>0</v>
      </c>
      <c r="AQ157" s="22">
        <v>44920384</v>
      </c>
      <c r="AR157" s="22">
        <v>506230</v>
      </c>
      <c r="AS157" s="22">
        <v>1950960</v>
      </c>
      <c r="AT157" s="22">
        <v>73568</v>
      </c>
      <c r="AU157" s="22">
        <v>1911274</v>
      </c>
      <c r="AV157" s="22">
        <v>1018360</v>
      </c>
      <c r="AW157" s="22">
        <v>20599</v>
      </c>
      <c r="AX157" s="22">
        <v>0</v>
      </c>
      <c r="AY157" s="22">
        <v>289237</v>
      </c>
      <c r="AZ157" s="22">
        <v>281072</v>
      </c>
      <c r="BA157" s="22">
        <v>4354442</v>
      </c>
      <c r="BB157" s="22">
        <v>2898318</v>
      </c>
      <c r="BC157" s="22">
        <v>981542</v>
      </c>
      <c r="BD157" s="22">
        <v>0</v>
      </c>
      <c r="BE157" s="22">
        <v>0</v>
      </c>
      <c r="BF157" s="22">
        <v>0</v>
      </c>
      <c r="BG157" s="22">
        <v>2289859</v>
      </c>
      <c r="BH157" s="22">
        <v>710517</v>
      </c>
      <c r="BI157" s="22">
        <v>326225</v>
      </c>
      <c r="BJ157" s="22">
        <v>2927524</v>
      </c>
      <c r="BK157" s="22">
        <v>1527000</v>
      </c>
      <c r="BL157" s="22">
        <v>1862</v>
      </c>
      <c r="BM157" s="22">
        <v>4057</v>
      </c>
      <c r="BN157" s="22">
        <v>5085</v>
      </c>
      <c r="BO157" s="22">
        <v>0</v>
      </c>
      <c r="BP157" s="22">
        <v>0</v>
      </c>
      <c r="BQ157" s="22">
        <v>0</v>
      </c>
      <c r="BR157" s="22">
        <v>0</v>
      </c>
      <c r="BS157" s="22">
        <v>0</v>
      </c>
      <c r="BT157" s="22">
        <v>0</v>
      </c>
      <c r="BU157" s="22">
        <v>0</v>
      </c>
      <c r="BV157" s="22">
        <v>2562377</v>
      </c>
      <c r="BW157" s="22">
        <v>803056</v>
      </c>
      <c r="BX157" s="22">
        <v>0</v>
      </c>
      <c r="BY157" s="22">
        <v>569340</v>
      </c>
      <c r="BZ157" s="22">
        <v>0</v>
      </c>
      <c r="CA157" s="22">
        <v>0</v>
      </c>
      <c r="CB157" s="22">
        <v>0</v>
      </c>
      <c r="CC157" s="22">
        <v>26012504</v>
      </c>
      <c r="CD157" s="22">
        <v>18907880</v>
      </c>
    </row>
    <row r="158" spans="1:82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3811577</v>
      </c>
      <c r="F158" s="22">
        <v>0</v>
      </c>
      <c r="G158" s="22">
        <v>0</v>
      </c>
      <c r="H158" s="22">
        <v>0</v>
      </c>
      <c r="I158" s="22">
        <v>0</v>
      </c>
      <c r="J158" s="22">
        <v>76940</v>
      </c>
      <c r="K158" s="22">
        <v>0</v>
      </c>
      <c r="L158" s="22">
        <v>0</v>
      </c>
      <c r="M158" s="22">
        <v>80261</v>
      </c>
      <c r="N158" s="22">
        <v>0</v>
      </c>
      <c r="O158" s="22">
        <v>0</v>
      </c>
      <c r="P158" s="22">
        <v>3484654</v>
      </c>
      <c r="Q158" s="22">
        <v>0</v>
      </c>
      <c r="R158" s="22">
        <v>0</v>
      </c>
      <c r="S158" s="22">
        <v>0</v>
      </c>
      <c r="T158" s="22">
        <v>0</v>
      </c>
      <c r="U158" s="22">
        <v>1422103</v>
      </c>
      <c r="V158" s="22">
        <v>2307030</v>
      </c>
      <c r="W158" s="22">
        <v>293812</v>
      </c>
      <c r="X158" s="22">
        <v>0</v>
      </c>
      <c r="Y158" s="22">
        <v>224826</v>
      </c>
      <c r="Z158" s="22">
        <v>0</v>
      </c>
      <c r="AA158" s="22">
        <v>0</v>
      </c>
      <c r="AB158" s="22">
        <v>0</v>
      </c>
      <c r="AC158" s="22">
        <v>469673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0</v>
      </c>
      <c r="AJ158" s="22">
        <v>1433234</v>
      </c>
      <c r="AK158" s="22">
        <v>14510</v>
      </c>
      <c r="AL158" s="22">
        <v>0</v>
      </c>
      <c r="AM158" s="22">
        <v>0</v>
      </c>
      <c r="AN158" s="22">
        <v>0</v>
      </c>
      <c r="AO158" s="22">
        <v>0</v>
      </c>
      <c r="AP158" s="22">
        <v>0</v>
      </c>
      <c r="AQ158" s="22">
        <v>13618620</v>
      </c>
      <c r="AR158" s="22">
        <v>331046</v>
      </c>
      <c r="AS158" s="22">
        <v>684415</v>
      </c>
      <c r="AT158" s="22">
        <v>0</v>
      </c>
      <c r="AU158" s="22">
        <v>0</v>
      </c>
      <c r="AV158" s="22">
        <v>341735</v>
      </c>
      <c r="AW158" s="22">
        <v>1500</v>
      </c>
      <c r="AX158" s="22">
        <v>0</v>
      </c>
      <c r="AY158" s="22">
        <v>190688</v>
      </c>
      <c r="AZ158" s="22">
        <v>0</v>
      </c>
      <c r="BA158" s="22">
        <v>0</v>
      </c>
      <c r="BB158" s="22">
        <v>1100772</v>
      </c>
      <c r="BC158" s="22">
        <v>0</v>
      </c>
      <c r="BD158" s="22">
        <v>0</v>
      </c>
      <c r="BE158" s="22">
        <v>0</v>
      </c>
      <c r="BF158" s="22">
        <v>0</v>
      </c>
      <c r="BG158" s="22">
        <v>364469</v>
      </c>
      <c r="BH158" s="22">
        <v>748453</v>
      </c>
      <c r="BI158" s="22">
        <v>200169</v>
      </c>
      <c r="BJ158" s="22">
        <v>0</v>
      </c>
      <c r="BK158" s="22">
        <v>595082</v>
      </c>
      <c r="BL158" s="22">
        <v>0</v>
      </c>
      <c r="BM158" s="22">
        <v>0</v>
      </c>
      <c r="BN158" s="22">
        <v>0</v>
      </c>
      <c r="BO158" s="22">
        <v>477297</v>
      </c>
      <c r="BP158" s="22">
        <v>0</v>
      </c>
      <c r="BQ158" s="22">
        <v>0</v>
      </c>
      <c r="BR158" s="22">
        <v>0</v>
      </c>
      <c r="BS158" s="22">
        <v>0</v>
      </c>
      <c r="BT158" s="22">
        <v>0</v>
      </c>
      <c r="BU158" s="22">
        <v>0</v>
      </c>
      <c r="BV158" s="22">
        <v>1900014</v>
      </c>
      <c r="BW158" s="22">
        <v>416755</v>
      </c>
      <c r="BX158" s="22">
        <v>0</v>
      </c>
      <c r="BY158" s="22">
        <v>0</v>
      </c>
      <c r="BZ158" s="22">
        <v>0</v>
      </c>
      <c r="CA158" s="22">
        <v>0</v>
      </c>
      <c r="CB158" s="22">
        <v>0</v>
      </c>
      <c r="CC158" s="22">
        <v>7352395</v>
      </c>
      <c r="CD158" s="22">
        <v>6266225</v>
      </c>
    </row>
    <row r="159" spans="1:82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1170445</v>
      </c>
      <c r="F159" s="22">
        <v>0</v>
      </c>
      <c r="G159" s="22">
        <v>297594</v>
      </c>
      <c r="H159" s="22">
        <v>0</v>
      </c>
      <c r="I159" s="22">
        <v>0</v>
      </c>
      <c r="J159" s="22">
        <v>91824</v>
      </c>
      <c r="K159" s="22">
        <v>0</v>
      </c>
      <c r="L159" s="22">
        <v>385713</v>
      </c>
      <c r="M159" s="22">
        <v>0</v>
      </c>
      <c r="N159" s="22">
        <v>0</v>
      </c>
      <c r="O159" s="22">
        <v>247</v>
      </c>
      <c r="P159" s="22">
        <v>179651</v>
      </c>
      <c r="Q159" s="22">
        <v>0</v>
      </c>
      <c r="R159" s="22">
        <v>0</v>
      </c>
      <c r="S159" s="22">
        <v>350000</v>
      </c>
      <c r="T159" s="22">
        <v>0</v>
      </c>
      <c r="U159" s="22">
        <v>1065679</v>
      </c>
      <c r="V159" s="22">
        <v>529103</v>
      </c>
      <c r="W159" s="22">
        <v>135660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6799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300352</v>
      </c>
      <c r="AK159" s="22">
        <v>97768</v>
      </c>
      <c r="AL159" s="22">
        <v>0</v>
      </c>
      <c r="AM159" s="22">
        <v>0</v>
      </c>
      <c r="AN159" s="22">
        <v>0</v>
      </c>
      <c r="AO159" s="22">
        <v>0</v>
      </c>
      <c r="AP159" s="22">
        <v>0</v>
      </c>
      <c r="AQ159" s="22">
        <v>4610835</v>
      </c>
      <c r="AR159" s="22">
        <v>83050</v>
      </c>
      <c r="AS159" s="22">
        <v>463849</v>
      </c>
      <c r="AT159" s="22">
        <v>0</v>
      </c>
      <c r="AU159" s="22">
        <v>0</v>
      </c>
      <c r="AV159" s="22">
        <v>119090</v>
      </c>
      <c r="AW159" s="22">
        <v>0</v>
      </c>
      <c r="AX159" s="22">
        <v>256095</v>
      </c>
      <c r="AY159" s="22">
        <v>22789</v>
      </c>
      <c r="AZ159" s="22">
        <v>0</v>
      </c>
      <c r="BA159" s="22">
        <v>220559</v>
      </c>
      <c r="BB159" s="22">
        <v>552137</v>
      </c>
      <c r="BC159" s="22">
        <v>0</v>
      </c>
      <c r="BD159" s="22">
        <v>0</v>
      </c>
      <c r="BE159" s="22">
        <v>12981</v>
      </c>
      <c r="BF159" s="22">
        <v>0</v>
      </c>
      <c r="BG159" s="22">
        <v>699238</v>
      </c>
      <c r="BH159" s="22">
        <v>183731</v>
      </c>
      <c r="BI159" s="22">
        <v>153875</v>
      </c>
      <c r="BJ159" s="22">
        <v>0</v>
      </c>
      <c r="BK159" s="22">
        <v>0</v>
      </c>
      <c r="BL159" s="22">
        <v>0</v>
      </c>
      <c r="BM159" s="22">
        <v>0</v>
      </c>
      <c r="BN159" s="22">
        <v>0</v>
      </c>
      <c r="BO159" s="22">
        <v>38766</v>
      </c>
      <c r="BP159" s="22">
        <v>0</v>
      </c>
      <c r="BQ159" s="22">
        <v>1423</v>
      </c>
      <c r="BR159" s="22">
        <v>0</v>
      </c>
      <c r="BS159" s="22">
        <v>0</v>
      </c>
      <c r="BT159" s="22">
        <v>0</v>
      </c>
      <c r="BU159" s="22">
        <v>0</v>
      </c>
      <c r="BV159" s="22">
        <v>542946</v>
      </c>
      <c r="BW159" s="22">
        <v>159372</v>
      </c>
      <c r="BX159" s="22">
        <v>0</v>
      </c>
      <c r="BY159" s="22">
        <v>0</v>
      </c>
      <c r="BZ159" s="22">
        <v>0</v>
      </c>
      <c r="CA159" s="22">
        <v>0</v>
      </c>
      <c r="CB159" s="22">
        <v>0</v>
      </c>
      <c r="CC159" s="22">
        <v>3509901</v>
      </c>
      <c r="CD159" s="22">
        <v>1100934</v>
      </c>
    </row>
    <row r="160" spans="1:82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5141573</v>
      </c>
      <c r="F160" s="22">
        <v>0</v>
      </c>
      <c r="G160" s="22">
        <v>114426</v>
      </c>
      <c r="H160" s="22">
        <v>0</v>
      </c>
      <c r="I160" s="22">
        <v>259250</v>
      </c>
      <c r="J160" s="22">
        <v>0</v>
      </c>
      <c r="K160" s="22">
        <v>0</v>
      </c>
      <c r="L160" s="22">
        <v>0</v>
      </c>
      <c r="M160" s="22">
        <v>25384</v>
      </c>
      <c r="N160" s="22">
        <v>0</v>
      </c>
      <c r="O160" s="22">
        <v>10</v>
      </c>
      <c r="P160" s="22">
        <v>294685</v>
      </c>
      <c r="Q160" s="22">
        <v>0</v>
      </c>
      <c r="R160" s="22">
        <v>0</v>
      </c>
      <c r="S160" s="22">
        <v>0</v>
      </c>
      <c r="T160" s="22">
        <v>0</v>
      </c>
      <c r="U160" s="22">
        <v>2845918</v>
      </c>
      <c r="V160" s="22">
        <v>411456</v>
      </c>
      <c r="W160" s="22">
        <v>462762</v>
      </c>
      <c r="X160" s="22">
        <v>0</v>
      </c>
      <c r="Y160" s="22">
        <v>163977</v>
      </c>
      <c r="Z160" s="22">
        <v>0</v>
      </c>
      <c r="AA160" s="22">
        <v>73767</v>
      </c>
      <c r="AB160" s="22">
        <v>0</v>
      </c>
      <c r="AC160" s="22">
        <v>107385</v>
      </c>
      <c r="AD160" s="22">
        <v>500</v>
      </c>
      <c r="AE160" s="22">
        <v>13781</v>
      </c>
      <c r="AF160" s="22">
        <v>0</v>
      </c>
      <c r="AG160" s="22">
        <v>0</v>
      </c>
      <c r="AH160" s="22">
        <v>52210</v>
      </c>
      <c r="AI160" s="22">
        <v>913841</v>
      </c>
      <c r="AJ160" s="22">
        <v>32000</v>
      </c>
      <c r="AK160" s="22">
        <v>181755</v>
      </c>
      <c r="AL160" s="22">
        <v>0</v>
      </c>
      <c r="AM160" s="22">
        <v>0</v>
      </c>
      <c r="AN160" s="22">
        <v>0</v>
      </c>
      <c r="AO160" s="22">
        <v>0</v>
      </c>
      <c r="AP160" s="22">
        <v>0</v>
      </c>
      <c r="AQ160" s="22">
        <v>11094680</v>
      </c>
      <c r="AR160" s="22">
        <v>187900</v>
      </c>
      <c r="AS160" s="22">
        <v>895201</v>
      </c>
      <c r="AT160" s="22">
        <v>0</v>
      </c>
      <c r="AU160" s="22">
        <v>410667</v>
      </c>
      <c r="AV160" s="22">
        <v>157676</v>
      </c>
      <c r="AW160" s="22">
        <v>15046</v>
      </c>
      <c r="AX160" s="22">
        <v>0</v>
      </c>
      <c r="AY160" s="22">
        <v>231382</v>
      </c>
      <c r="AZ160" s="22">
        <v>0</v>
      </c>
      <c r="BA160" s="22">
        <v>145991</v>
      </c>
      <c r="BB160" s="22">
        <v>1133821</v>
      </c>
      <c r="BC160" s="22">
        <v>0</v>
      </c>
      <c r="BD160" s="22">
        <v>0</v>
      </c>
      <c r="BE160" s="22">
        <v>0</v>
      </c>
      <c r="BF160" s="22">
        <v>0</v>
      </c>
      <c r="BG160" s="22">
        <v>833620</v>
      </c>
      <c r="BH160" s="22">
        <v>543177</v>
      </c>
      <c r="BI160" s="22">
        <v>372095</v>
      </c>
      <c r="BJ160" s="22">
        <v>39132</v>
      </c>
      <c r="BK160" s="22">
        <v>187780</v>
      </c>
      <c r="BL160" s="22">
        <v>0</v>
      </c>
      <c r="BM160" s="22">
        <v>101500</v>
      </c>
      <c r="BN160" s="22">
        <v>0</v>
      </c>
      <c r="BO160" s="22">
        <v>206926</v>
      </c>
      <c r="BP160" s="22">
        <v>60570</v>
      </c>
      <c r="BQ160" s="22">
        <v>62509</v>
      </c>
      <c r="BR160" s="22">
        <v>0</v>
      </c>
      <c r="BS160" s="22">
        <v>0</v>
      </c>
      <c r="BT160" s="22">
        <v>11604</v>
      </c>
      <c r="BU160" s="22">
        <v>1893615</v>
      </c>
      <c r="BV160" s="22">
        <v>29397</v>
      </c>
      <c r="BW160" s="22">
        <v>603278</v>
      </c>
      <c r="BX160" s="22">
        <v>0</v>
      </c>
      <c r="BY160" s="22">
        <v>0</v>
      </c>
      <c r="BZ160" s="22">
        <v>0</v>
      </c>
      <c r="CA160" s="22">
        <v>0</v>
      </c>
      <c r="CB160" s="22">
        <v>0</v>
      </c>
      <c r="CC160" s="22">
        <v>8122887</v>
      </c>
      <c r="CD160" s="22">
        <v>2971793</v>
      </c>
    </row>
    <row r="161" spans="1:82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6331334</v>
      </c>
      <c r="F161" s="22">
        <v>0</v>
      </c>
      <c r="G161" s="22">
        <v>174484</v>
      </c>
      <c r="H161" s="22">
        <v>0</v>
      </c>
      <c r="I161" s="22">
        <v>517767</v>
      </c>
      <c r="J161" s="22">
        <v>277416</v>
      </c>
      <c r="K161" s="22">
        <v>0</v>
      </c>
      <c r="L161" s="22">
        <v>0</v>
      </c>
      <c r="M161" s="22">
        <v>12515</v>
      </c>
      <c r="N161" s="22">
        <v>0</v>
      </c>
      <c r="O161" s="22">
        <v>0</v>
      </c>
      <c r="P161" s="22">
        <v>1172462</v>
      </c>
      <c r="Q161" s="22">
        <v>131265</v>
      </c>
      <c r="R161" s="22">
        <v>0</v>
      </c>
      <c r="S161" s="22">
        <v>468535</v>
      </c>
      <c r="T161" s="22">
        <v>0</v>
      </c>
      <c r="U161" s="22">
        <v>3028983</v>
      </c>
      <c r="V161" s="22">
        <v>1189719</v>
      </c>
      <c r="W161" s="22">
        <v>747237</v>
      </c>
      <c r="X161" s="22">
        <v>8551</v>
      </c>
      <c r="Y161" s="22">
        <v>287446</v>
      </c>
      <c r="Z161" s="22">
        <v>0</v>
      </c>
      <c r="AA161" s="22">
        <v>121249</v>
      </c>
      <c r="AB161" s="22">
        <v>0</v>
      </c>
      <c r="AC161" s="22">
        <v>152168</v>
      </c>
      <c r="AD161" s="22">
        <v>0</v>
      </c>
      <c r="AE161" s="22">
        <v>0</v>
      </c>
      <c r="AF161" s="22">
        <v>0</v>
      </c>
      <c r="AG161" s="22">
        <v>13734</v>
      </c>
      <c r="AH161" s="22">
        <v>928</v>
      </c>
      <c r="AI161" s="22">
        <v>0</v>
      </c>
      <c r="AJ161" s="22">
        <v>866401</v>
      </c>
      <c r="AK161" s="22">
        <v>64896</v>
      </c>
      <c r="AL161" s="22">
        <v>0</v>
      </c>
      <c r="AM161" s="22">
        <v>0</v>
      </c>
      <c r="AN161" s="22">
        <v>0</v>
      </c>
      <c r="AO161" s="22">
        <v>3311463</v>
      </c>
      <c r="AP161" s="22">
        <v>0</v>
      </c>
      <c r="AQ161" s="22">
        <v>18878553</v>
      </c>
      <c r="AR161" s="22">
        <v>209956</v>
      </c>
      <c r="AS161" s="22">
        <v>1897479</v>
      </c>
      <c r="AT161" s="22">
        <v>0</v>
      </c>
      <c r="AU161" s="22">
        <v>1630309</v>
      </c>
      <c r="AV161" s="22">
        <v>502421</v>
      </c>
      <c r="AW161" s="22">
        <v>11735</v>
      </c>
      <c r="AX161" s="22">
        <v>0</v>
      </c>
      <c r="AY161" s="22">
        <v>124848</v>
      </c>
      <c r="AZ161" s="22">
        <v>12647</v>
      </c>
      <c r="BA161" s="22">
        <v>240854</v>
      </c>
      <c r="BB161" s="22">
        <v>2441298</v>
      </c>
      <c r="BC161" s="22">
        <v>334211</v>
      </c>
      <c r="BD161" s="22">
        <v>0</v>
      </c>
      <c r="BE161" s="22">
        <v>85698</v>
      </c>
      <c r="BF161" s="22">
        <v>126286</v>
      </c>
      <c r="BG161" s="22">
        <v>2306122</v>
      </c>
      <c r="BH161" s="22">
        <v>665438</v>
      </c>
      <c r="BI161" s="22">
        <v>592157</v>
      </c>
      <c r="BJ161" s="22">
        <v>276270</v>
      </c>
      <c r="BK161" s="22">
        <v>320870</v>
      </c>
      <c r="BL161" s="22">
        <v>0</v>
      </c>
      <c r="BM161" s="22">
        <v>42829</v>
      </c>
      <c r="BN161" s="22">
        <v>19000</v>
      </c>
      <c r="BO161" s="22">
        <v>561335</v>
      </c>
      <c r="BP161" s="22">
        <v>174885</v>
      </c>
      <c r="BQ161" s="22">
        <v>0</v>
      </c>
      <c r="BR161" s="22">
        <v>12755</v>
      </c>
      <c r="BS161" s="22">
        <v>0</v>
      </c>
      <c r="BT161" s="22">
        <v>0</v>
      </c>
      <c r="BU161" s="22">
        <v>349442</v>
      </c>
      <c r="BV161" s="22">
        <v>2054860</v>
      </c>
      <c r="BW161" s="22">
        <v>320220</v>
      </c>
      <c r="BX161" s="22">
        <v>0</v>
      </c>
      <c r="BY161" s="22">
        <v>0</v>
      </c>
      <c r="BZ161" s="22">
        <v>0</v>
      </c>
      <c r="CA161" s="22">
        <v>2227964</v>
      </c>
      <c r="CB161" s="22">
        <v>0</v>
      </c>
      <c r="CC161" s="22">
        <v>17541889</v>
      </c>
      <c r="CD161" s="22">
        <v>1336664</v>
      </c>
    </row>
    <row r="162" spans="1:82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3136516</v>
      </c>
      <c r="F162" s="22">
        <v>0</v>
      </c>
      <c r="G162" s="22">
        <v>19613</v>
      </c>
      <c r="H162" s="22">
        <v>2125</v>
      </c>
      <c r="I162" s="22">
        <v>4573</v>
      </c>
      <c r="J162" s="22">
        <v>129324</v>
      </c>
      <c r="K162" s="22">
        <v>5000</v>
      </c>
      <c r="L162" s="22">
        <v>206639</v>
      </c>
      <c r="M162" s="22">
        <v>9555</v>
      </c>
      <c r="N162" s="22">
        <v>14351</v>
      </c>
      <c r="O162" s="22">
        <v>0</v>
      </c>
      <c r="P162" s="22">
        <v>202919</v>
      </c>
      <c r="Q162" s="22">
        <v>0</v>
      </c>
      <c r="R162" s="22">
        <v>0</v>
      </c>
      <c r="S162" s="22">
        <v>0</v>
      </c>
      <c r="T162" s="22">
        <v>0</v>
      </c>
      <c r="U162" s="22">
        <v>650201</v>
      </c>
      <c r="V162" s="22">
        <v>235195</v>
      </c>
      <c r="W162" s="22">
        <v>79558</v>
      </c>
      <c r="X162" s="22">
        <v>0</v>
      </c>
      <c r="Y162" s="22">
        <v>141178</v>
      </c>
      <c r="Z162" s="22">
        <v>0</v>
      </c>
      <c r="AA162" s="22">
        <v>20823</v>
      </c>
      <c r="AB162" s="22">
        <v>0</v>
      </c>
      <c r="AC162" s="22">
        <v>10781</v>
      </c>
      <c r="AD162" s="22">
        <v>14594</v>
      </c>
      <c r="AE162" s="22">
        <v>107182</v>
      </c>
      <c r="AF162" s="22">
        <v>0</v>
      </c>
      <c r="AG162" s="22">
        <v>0</v>
      </c>
      <c r="AH162" s="22">
        <v>0</v>
      </c>
      <c r="AI162" s="22">
        <v>22191</v>
      </c>
      <c r="AJ162" s="22">
        <v>993709</v>
      </c>
      <c r="AK162" s="22">
        <v>66428</v>
      </c>
      <c r="AL162" s="22">
        <v>0</v>
      </c>
      <c r="AM162" s="22">
        <v>0</v>
      </c>
      <c r="AN162" s="22">
        <v>0</v>
      </c>
      <c r="AO162" s="22">
        <v>0</v>
      </c>
      <c r="AP162" s="22">
        <v>0</v>
      </c>
      <c r="AQ162" s="22">
        <v>6072455</v>
      </c>
      <c r="AR162" s="22">
        <v>93926</v>
      </c>
      <c r="AS162" s="22">
        <v>571299</v>
      </c>
      <c r="AT162" s="22">
        <v>93583</v>
      </c>
      <c r="AU162" s="22">
        <v>42614</v>
      </c>
      <c r="AV162" s="22">
        <v>207958</v>
      </c>
      <c r="AW162" s="22">
        <v>12845</v>
      </c>
      <c r="AX162" s="22">
        <v>257384</v>
      </c>
      <c r="AY162" s="22">
        <v>37867</v>
      </c>
      <c r="AZ162" s="22">
        <v>0</v>
      </c>
      <c r="BA162" s="22">
        <v>0</v>
      </c>
      <c r="BB162" s="22">
        <v>1475151</v>
      </c>
      <c r="BC162" s="22">
        <v>48993</v>
      </c>
      <c r="BD162" s="22">
        <v>0</v>
      </c>
      <c r="BE162" s="22">
        <v>41398</v>
      </c>
      <c r="BF162" s="22">
        <v>13500</v>
      </c>
      <c r="BG162" s="22">
        <v>425242</v>
      </c>
      <c r="BH162" s="22">
        <v>128754</v>
      </c>
      <c r="BI162" s="22">
        <v>243871</v>
      </c>
      <c r="BJ162" s="22">
        <v>0</v>
      </c>
      <c r="BK162" s="22">
        <v>155274</v>
      </c>
      <c r="BL162" s="22">
        <v>0</v>
      </c>
      <c r="BM162" s="22">
        <v>30958</v>
      </c>
      <c r="BN162" s="22">
        <v>0</v>
      </c>
      <c r="BO162" s="22">
        <v>819</v>
      </c>
      <c r="BP162" s="22">
        <v>94800</v>
      </c>
      <c r="BQ162" s="22">
        <v>83354</v>
      </c>
      <c r="BR162" s="22">
        <v>0</v>
      </c>
      <c r="BS162" s="22">
        <v>0</v>
      </c>
      <c r="BT162" s="22">
        <v>0</v>
      </c>
      <c r="BU162" s="22">
        <v>441510</v>
      </c>
      <c r="BV162" s="22">
        <v>762909</v>
      </c>
      <c r="BW162" s="22">
        <v>157807</v>
      </c>
      <c r="BX162" s="22">
        <v>0</v>
      </c>
      <c r="BY162" s="22">
        <v>0</v>
      </c>
      <c r="BZ162" s="22">
        <v>0</v>
      </c>
      <c r="CA162" s="22">
        <v>0</v>
      </c>
      <c r="CB162" s="22">
        <v>0</v>
      </c>
      <c r="CC162" s="22">
        <v>5421816</v>
      </c>
      <c r="CD162" s="22">
        <v>650639</v>
      </c>
    </row>
    <row r="163" spans="1:82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169456</v>
      </c>
      <c r="H163" s="22">
        <v>2522548</v>
      </c>
      <c r="I163" s="22">
        <v>0</v>
      </c>
      <c r="J163" s="22">
        <v>19614</v>
      </c>
      <c r="K163" s="22">
        <v>0</v>
      </c>
      <c r="L163" s="22">
        <v>0</v>
      </c>
      <c r="M163" s="22">
        <v>232963</v>
      </c>
      <c r="N163" s="22">
        <v>0</v>
      </c>
      <c r="O163" s="22">
        <v>154836</v>
      </c>
      <c r="P163" s="22">
        <v>127731</v>
      </c>
      <c r="Q163" s="22">
        <v>8506259</v>
      </c>
      <c r="R163" s="22">
        <v>0</v>
      </c>
      <c r="S163" s="22">
        <v>0</v>
      </c>
      <c r="T163" s="22">
        <v>0</v>
      </c>
      <c r="U163" s="22">
        <v>691499</v>
      </c>
      <c r="V163" s="22">
        <v>229459</v>
      </c>
      <c r="W163" s="22">
        <v>135731</v>
      </c>
      <c r="X163" s="22">
        <v>0</v>
      </c>
      <c r="Y163" s="22">
        <v>38836</v>
      </c>
      <c r="Z163" s="22">
        <v>0</v>
      </c>
      <c r="AA163" s="22">
        <v>0</v>
      </c>
      <c r="AB163" s="22">
        <v>0</v>
      </c>
      <c r="AC163" s="22">
        <v>64974</v>
      </c>
      <c r="AD163" s="22">
        <v>0</v>
      </c>
      <c r="AE163" s="22">
        <v>0</v>
      </c>
      <c r="AF163" s="22">
        <v>0</v>
      </c>
      <c r="AG163" s="22">
        <v>3425</v>
      </c>
      <c r="AH163" s="22">
        <v>0</v>
      </c>
      <c r="AI163" s="22">
        <v>0</v>
      </c>
      <c r="AJ163" s="22">
        <v>59415</v>
      </c>
      <c r="AK163" s="22">
        <v>20579</v>
      </c>
      <c r="AL163" s="22">
        <v>0</v>
      </c>
      <c r="AM163" s="22">
        <v>0</v>
      </c>
      <c r="AN163" s="22">
        <v>657769</v>
      </c>
      <c r="AO163" s="22">
        <v>0</v>
      </c>
      <c r="AP163" s="22">
        <v>106296</v>
      </c>
      <c r="AQ163" s="22">
        <v>13741390</v>
      </c>
      <c r="AR163" s="22">
        <v>57968</v>
      </c>
      <c r="AS163" s="22">
        <v>939436</v>
      </c>
      <c r="AT163" s="22">
        <v>0</v>
      </c>
      <c r="AU163" s="22">
        <v>0</v>
      </c>
      <c r="AV163" s="22">
        <v>70614</v>
      </c>
      <c r="AW163" s="22">
        <v>0</v>
      </c>
      <c r="AX163" s="22">
        <v>0</v>
      </c>
      <c r="AY163" s="22">
        <v>195057</v>
      </c>
      <c r="AZ163" s="22">
        <v>0</v>
      </c>
      <c r="BA163" s="22">
        <v>234674</v>
      </c>
      <c r="BB163" s="22">
        <v>500316</v>
      </c>
      <c r="BC163" s="22">
        <v>475068</v>
      </c>
      <c r="BD163" s="22">
        <v>0</v>
      </c>
      <c r="BE163" s="22">
        <v>0</v>
      </c>
      <c r="BF163" s="22">
        <v>0</v>
      </c>
      <c r="BG163" s="22">
        <v>979915</v>
      </c>
      <c r="BH163" s="22">
        <v>71759</v>
      </c>
      <c r="BI163" s="22">
        <v>125714</v>
      </c>
      <c r="BJ163" s="22">
        <v>0</v>
      </c>
      <c r="BK163" s="22">
        <v>64135</v>
      </c>
      <c r="BL163" s="22">
        <v>0</v>
      </c>
      <c r="BM163" s="22">
        <v>0</v>
      </c>
      <c r="BN163" s="22">
        <v>0</v>
      </c>
      <c r="BO163" s="22">
        <v>68978</v>
      </c>
      <c r="BP163" s="22">
        <v>191518</v>
      </c>
      <c r="BQ163" s="22">
        <v>0</v>
      </c>
      <c r="BR163" s="22">
        <v>0</v>
      </c>
      <c r="BS163" s="22">
        <v>132038</v>
      </c>
      <c r="BT163" s="22">
        <v>0</v>
      </c>
      <c r="BU163" s="22">
        <v>0</v>
      </c>
      <c r="BV163" s="22">
        <v>593718</v>
      </c>
      <c r="BW163" s="22">
        <v>9754</v>
      </c>
      <c r="BX163" s="22">
        <v>0</v>
      </c>
      <c r="BY163" s="22">
        <v>0</v>
      </c>
      <c r="BZ163" s="22">
        <v>462427</v>
      </c>
      <c r="CA163" s="22">
        <v>0</v>
      </c>
      <c r="CB163" s="22">
        <v>149356</v>
      </c>
      <c r="CC163" s="22">
        <v>5322445</v>
      </c>
      <c r="CD163" s="22">
        <v>8418945</v>
      </c>
    </row>
    <row r="164" spans="1:82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2588521</v>
      </c>
      <c r="F164" s="22">
        <v>0</v>
      </c>
      <c r="G164" s="22">
        <v>750259</v>
      </c>
      <c r="H164" s="22">
        <v>0</v>
      </c>
      <c r="I164" s="22">
        <v>360947</v>
      </c>
      <c r="J164" s="22">
        <v>5000</v>
      </c>
      <c r="K164" s="22">
        <v>0</v>
      </c>
      <c r="L164" s="22">
        <v>0</v>
      </c>
      <c r="M164" s="22">
        <v>21632</v>
      </c>
      <c r="N164" s="22">
        <v>2280</v>
      </c>
      <c r="O164" s="22">
        <v>1952</v>
      </c>
      <c r="P164" s="22">
        <v>0</v>
      </c>
      <c r="Q164" s="22">
        <v>0</v>
      </c>
      <c r="R164" s="22">
        <v>0</v>
      </c>
      <c r="S164" s="22">
        <v>0</v>
      </c>
      <c r="T164" s="22">
        <v>0</v>
      </c>
      <c r="U164" s="22">
        <v>1065691</v>
      </c>
      <c r="V164" s="22">
        <v>381917</v>
      </c>
      <c r="W164" s="22">
        <v>328832</v>
      </c>
      <c r="X164" s="22">
        <v>0</v>
      </c>
      <c r="Y164" s="22">
        <v>28000</v>
      </c>
      <c r="Z164" s="22">
        <v>0</v>
      </c>
      <c r="AA164" s="22">
        <v>46185</v>
      </c>
      <c r="AB164" s="22">
        <v>0</v>
      </c>
      <c r="AC164" s="22">
        <v>74493</v>
      </c>
      <c r="AD164" s="22">
        <v>0</v>
      </c>
      <c r="AE164" s="22">
        <v>38250</v>
      </c>
      <c r="AF164" s="22">
        <v>0</v>
      </c>
      <c r="AG164" s="22">
        <v>0</v>
      </c>
      <c r="AH164" s="22">
        <v>0</v>
      </c>
      <c r="AI164" s="22">
        <v>0</v>
      </c>
      <c r="AJ164" s="22">
        <v>4498780</v>
      </c>
      <c r="AK164" s="22">
        <v>131944</v>
      </c>
      <c r="AL164" s="22">
        <v>0</v>
      </c>
      <c r="AM164" s="22">
        <v>0</v>
      </c>
      <c r="AN164" s="22">
        <v>0</v>
      </c>
      <c r="AO164" s="22">
        <v>0</v>
      </c>
      <c r="AP164" s="22">
        <v>0</v>
      </c>
      <c r="AQ164" s="22">
        <v>10324683</v>
      </c>
      <c r="AR164" s="22">
        <v>271015</v>
      </c>
      <c r="AS164" s="22">
        <v>1020283</v>
      </c>
      <c r="AT164" s="22">
        <v>0</v>
      </c>
      <c r="AU164" s="22">
        <v>411834</v>
      </c>
      <c r="AV164" s="22">
        <v>153896</v>
      </c>
      <c r="AW164" s="22">
        <v>12152</v>
      </c>
      <c r="AX164" s="22">
        <v>0</v>
      </c>
      <c r="AY164" s="22">
        <v>49241</v>
      </c>
      <c r="AZ164" s="22">
        <v>11234</v>
      </c>
      <c r="BA164" s="22">
        <v>672904</v>
      </c>
      <c r="BB164" s="22">
        <v>764321</v>
      </c>
      <c r="BC164" s="22">
        <v>0</v>
      </c>
      <c r="BD164" s="22">
        <v>0</v>
      </c>
      <c r="BE164" s="22">
        <v>23444</v>
      </c>
      <c r="BF164" s="22">
        <v>0</v>
      </c>
      <c r="BG164" s="22">
        <v>1079180</v>
      </c>
      <c r="BH164" s="22">
        <v>178604</v>
      </c>
      <c r="BI164" s="22">
        <v>339924</v>
      </c>
      <c r="BJ164" s="22">
        <v>0</v>
      </c>
      <c r="BK164" s="22">
        <v>28689</v>
      </c>
      <c r="BL164" s="22">
        <v>0</v>
      </c>
      <c r="BM164" s="22">
        <v>37704</v>
      </c>
      <c r="BN164" s="22">
        <v>0</v>
      </c>
      <c r="BO164" s="22">
        <v>219866</v>
      </c>
      <c r="BP164" s="22">
        <v>0</v>
      </c>
      <c r="BQ164" s="22">
        <v>4397</v>
      </c>
      <c r="BR164" s="22">
        <v>0</v>
      </c>
      <c r="BS164" s="22">
        <v>0</v>
      </c>
      <c r="BT164" s="22">
        <v>0</v>
      </c>
      <c r="BU164" s="22">
        <v>0</v>
      </c>
      <c r="BV164" s="22">
        <v>1828718</v>
      </c>
      <c r="BW164" s="22">
        <v>394255</v>
      </c>
      <c r="BX164" s="22">
        <v>0</v>
      </c>
      <c r="BY164" s="22">
        <v>0</v>
      </c>
      <c r="BZ164" s="22">
        <v>0</v>
      </c>
      <c r="CA164" s="22">
        <v>0</v>
      </c>
      <c r="CB164" s="22">
        <v>0</v>
      </c>
      <c r="CC164" s="22">
        <v>7501661</v>
      </c>
      <c r="CD164" s="22">
        <v>2823022</v>
      </c>
    </row>
    <row r="165" spans="1:82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5031992</v>
      </c>
      <c r="F165" s="22">
        <v>0</v>
      </c>
      <c r="G165" s="22">
        <v>292034</v>
      </c>
      <c r="H165" s="22">
        <v>0</v>
      </c>
      <c r="I165" s="22">
        <v>510817</v>
      </c>
      <c r="J165" s="22">
        <v>30</v>
      </c>
      <c r="K165" s="22">
        <v>0</v>
      </c>
      <c r="L165" s="22">
        <v>0</v>
      </c>
      <c r="M165" s="22">
        <v>87136</v>
      </c>
      <c r="N165" s="22">
        <v>0</v>
      </c>
      <c r="O165" s="22">
        <v>660</v>
      </c>
      <c r="P165" s="22">
        <v>260867</v>
      </c>
      <c r="Q165" s="22">
        <v>0</v>
      </c>
      <c r="R165" s="22">
        <v>0</v>
      </c>
      <c r="S165" s="22">
        <v>1607778</v>
      </c>
      <c r="T165" s="22">
        <v>0</v>
      </c>
      <c r="U165" s="22">
        <v>3932074</v>
      </c>
      <c r="V165" s="22">
        <v>1296541</v>
      </c>
      <c r="W165" s="22">
        <v>526150</v>
      </c>
      <c r="X165" s="22">
        <v>0</v>
      </c>
      <c r="Y165" s="22">
        <v>127837</v>
      </c>
      <c r="Z165" s="22">
        <v>0</v>
      </c>
      <c r="AA165" s="22">
        <v>29231</v>
      </c>
      <c r="AB165" s="22">
        <v>0</v>
      </c>
      <c r="AC165" s="22">
        <v>13563</v>
      </c>
      <c r="AD165" s="22">
        <v>0</v>
      </c>
      <c r="AE165" s="22">
        <v>700287</v>
      </c>
      <c r="AF165" s="22">
        <v>0</v>
      </c>
      <c r="AG165" s="22">
        <v>30534</v>
      </c>
      <c r="AH165" s="22">
        <v>0</v>
      </c>
      <c r="AI165" s="22">
        <v>0</v>
      </c>
      <c r="AJ165" s="22">
        <v>211304</v>
      </c>
      <c r="AK165" s="22">
        <v>56963</v>
      </c>
      <c r="AL165" s="22">
        <v>0</v>
      </c>
      <c r="AM165" s="22">
        <v>0</v>
      </c>
      <c r="AN165" s="22">
        <v>0</v>
      </c>
      <c r="AO165" s="22">
        <v>0</v>
      </c>
      <c r="AP165" s="22">
        <v>0</v>
      </c>
      <c r="AQ165" s="22">
        <v>14715798</v>
      </c>
      <c r="AR165" s="22">
        <v>143389</v>
      </c>
      <c r="AS165" s="22">
        <v>3749067</v>
      </c>
      <c r="AT165" s="22">
        <v>0</v>
      </c>
      <c r="AU165" s="22">
        <v>961981</v>
      </c>
      <c r="AV165" s="22">
        <v>147630</v>
      </c>
      <c r="AW165" s="22">
        <v>70019</v>
      </c>
      <c r="AX165" s="22">
        <v>0</v>
      </c>
      <c r="AY165" s="22">
        <v>240005</v>
      </c>
      <c r="AZ165" s="22">
        <v>0</v>
      </c>
      <c r="BA165" s="22">
        <v>381154</v>
      </c>
      <c r="BB165" s="22">
        <v>760282</v>
      </c>
      <c r="BC165" s="22">
        <v>0</v>
      </c>
      <c r="BD165" s="22">
        <v>0</v>
      </c>
      <c r="BE165" s="22">
        <v>81356</v>
      </c>
      <c r="BF165" s="22">
        <v>0</v>
      </c>
      <c r="BG165" s="22">
        <v>1107409</v>
      </c>
      <c r="BH165" s="22">
        <v>902350</v>
      </c>
      <c r="BI165" s="22">
        <v>322206</v>
      </c>
      <c r="BJ165" s="22">
        <v>0</v>
      </c>
      <c r="BK165" s="22">
        <v>160221</v>
      </c>
      <c r="BL165" s="22">
        <v>0</v>
      </c>
      <c r="BM165" s="22">
        <v>21980</v>
      </c>
      <c r="BN165" s="22">
        <v>59900</v>
      </c>
      <c r="BO165" s="22">
        <v>307296</v>
      </c>
      <c r="BP165" s="22">
        <v>0</v>
      </c>
      <c r="BQ165" s="22">
        <v>414123</v>
      </c>
      <c r="BR165" s="22">
        <v>0</v>
      </c>
      <c r="BS165" s="22">
        <v>0</v>
      </c>
      <c r="BT165" s="22">
        <v>0</v>
      </c>
      <c r="BU165" s="22">
        <v>739179</v>
      </c>
      <c r="BV165" s="22">
        <v>279328</v>
      </c>
      <c r="BW165" s="22">
        <v>0</v>
      </c>
      <c r="BX165" s="22">
        <v>0</v>
      </c>
      <c r="BY165" s="22">
        <v>0</v>
      </c>
      <c r="BZ165" s="22">
        <v>0</v>
      </c>
      <c r="CA165" s="22">
        <v>0</v>
      </c>
      <c r="CB165" s="22">
        <v>0</v>
      </c>
      <c r="CC165" s="22">
        <v>10848875</v>
      </c>
      <c r="CD165" s="22">
        <v>3866923</v>
      </c>
    </row>
    <row r="166" spans="1:82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2727129</v>
      </c>
      <c r="F166" s="22">
        <v>0</v>
      </c>
      <c r="G166" s="22">
        <v>141752</v>
      </c>
      <c r="H166" s="22">
        <v>0</v>
      </c>
      <c r="I166" s="22">
        <v>0</v>
      </c>
      <c r="J166" s="22">
        <v>57729</v>
      </c>
      <c r="K166" s="22">
        <v>0</v>
      </c>
      <c r="L166" s="22">
        <v>0</v>
      </c>
      <c r="M166" s="22">
        <v>40288</v>
      </c>
      <c r="N166" s="22">
        <v>0</v>
      </c>
      <c r="O166" s="22">
        <v>0</v>
      </c>
      <c r="P166" s="22">
        <v>565185</v>
      </c>
      <c r="Q166" s="22">
        <v>0</v>
      </c>
      <c r="R166" s="22">
        <v>0</v>
      </c>
      <c r="S166" s="22">
        <v>0</v>
      </c>
      <c r="T166" s="22">
        <v>0</v>
      </c>
      <c r="U166" s="22">
        <v>684099</v>
      </c>
      <c r="V166" s="22">
        <v>478171</v>
      </c>
      <c r="W166" s="22">
        <v>246668</v>
      </c>
      <c r="X166" s="22">
        <v>0</v>
      </c>
      <c r="Y166" s="22">
        <v>69644</v>
      </c>
      <c r="Z166" s="22">
        <v>0</v>
      </c>
      <c r="AA166" s="22">
        <v>0</v>
      </c>
      <c r="AB166" s="22">
        <v>0</v>
      </c>
      <c r="AC166" s="22">
        <v>216688</v>
      </c>
      <c r="AD166" s="22">
        <v>24491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660401</v>
      </c>
      <c r="AK166" s="22">
        <v>0</v>
      </c>
      <c r="AL166" s="22">
        <v>0</v>
      </c>
      <c r="AM166" s="22">
        <v>0</v>
      </c>
      <c r="AN166" s="22">
        <v>1278927</v>
      </c>
      <c r="AO166" s="22">
        <v>0</v>
      </c>
      <c r="AP166" s="22">
        <v>0</v>
      </c>
      <c r="AQ166" s="22">
        <v>7191172</v>
      </c>
      <c r="AR166" s="22">
        <v>227261</v>
      </c>
      <c r="AS166" s="22">
        <v>550430</v>
      </c>
      <c r="AT166" s="22">
        <v>0</v>
      </c>
      <c r="AU166" s="22">
        <v>0</v>
      </c>
      <c r="AV166" s="22">
        <v>167667</v>
      </c>
      <c r="AW166" s="22">
        <v>0</v>
      </c>
      <c r="AX166" s="22">
        <v>0</v>
      </c>
      <c r="AY166" s="22">
        <v>63426</v>
      </c>
      <c r="AZ166" s="22">
        <v>0</v>
      </c>
      <c r="BA166" s="22">
        <v>0</v>
      </c>
      <c r="BB166" s="22">
        <v>997888</v>
      </c>
      <c r="BC166" s="22">
        <v>0</v>
      </c>
      <c r="BD166" s="22">
        <v>0</v>
      </c>
      <c r="BE166" s="22">
        <v>0</v>
      </c>
      <c r="BF166" s="22">
        <v>0</v>
      </c>
      <c r="BG166" s="22">
        <v>626107</v>
      </c>
      <c r="BH166" s="22">
        <v>353306</v>
      </c>
      <c r="BI166" s="22">
        <v>297201</v>
      </c>
      <c r="BJ166" s="22">
        <v>0</v>
      </c>
      <c r="BK166" s="22">
        <v>311049</v>
      </c>
      <c r="BL166" s="22">
        <v>0</v>
      </c>
      <c r="BM166" s="22">
        <v>0</v>
      </c>
      <c r="BN166" s="22">
        <v>0</v>
      </c>
      <c r="BO166" s="22">
        <v>206802</v>
      </c>
      <c r="BP166" s="22">
        <v>210312</v>
      </c>
      <c r="BQ166" s="22">
        <v>0</v>
      </c>
      <c r="BR166" s="22">
        <v>0</v>
      </c>
      <c r="BS166" s="22">
        <v>0</v>
      </c>
      <c r="BT166" s="22">
        <v>0</v>
      </c>
      <c r="BU166" s="22">
        <v>0</v>
      </c>
      <c r="BV166" s="22">
        <v>1510664</v>
      </c>
      <c r="BW166" s="22">
        <v>0</v>
      </c>
      <c r="BX166" s="22">
        <v>0</v>
      </c>
      <c r="BY166" s="22">
        <v>0</v>
      </c>
      <c r="BZ166" s="22">
        <v>972166</v>
      </c>
      <c r="CA166" s="22">
        <v>0</v>
      </c>
      <c r="CB166" s="22">
        <v>0</v>
      </c>
      <c r="CC166" s="22">
        <v>6494279</v>
      </c>
      <c r="CD166" s="22">
        <v>696893</v>
      </c>
    </row>
    <row r="167" spans="1:82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2465470</v>
      </c>
      <c r="F167" s="22">
        <v>0</v>
      </c>
      <c r="G167" s="22">
        <v>743593</v>
      </c>
      <c r="H167" s="22">
        <v>0</v>
      </c>
      <c r="I167" s="22">
        <v>36790</v>
      </c>
      <c r="J167" s="22">
        <v>30107</v>
      </c>
      <c r="K167" s="22">
        <v>0</v>
      </c>
      <c r="L167" s="22">
        <v>0</v>
      </c>
      <c r="M167" s="22">
        <v>198179</v>
      </c>
      <c r="N167" s="22">
        <v>0</v>
      </c>
      <c r="O167" s="22">
        <v>0</v>
      </c>
      <c r="P167" s="22">
        <v>3660</v>
      </c>
      <c r="Q167" s="22">
        <v>760</v>
      </c>
      <c r="R167" s="22">
        <v>0</v>
      </c>
      <c r="S167" s="22">
        <v>0</v>
      </c>
      <c r="T167" s="22">
        <v>0</v>
      </c>
      <c r="U167" s="22">
        <v>503614</v>
      </c>
      <c r="V167" s="22">
        <v>413763</v>
      </c>
      <c r="W167" s="22">
        <v>204206</v>
      </c>
      <c r="X167" s="22">
        <v>42008</v>
      </c>
      <c r="Y167" s="22">
        <v>213588</v>
      </c>
      <c r="Z167" s="22">
        <v>0</v>
      </c>
      <c r="AA167" s="22">
        <v>18337</v>
      </c>
      <c r="AB167" s="22">
        <v>0</v>
      </c>
      <c r="AC167" s="22">
        <v>97083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0</v>
      </c>
      <c r="AJ167" s="22">
        <v>359678</v>
      </c>
      <c r="AK167" s="22">
        <v>143989</v>
      </c>
      <c r="AL167" s="22">
        <v>0</v>
      </c>
      <c r="AM167" s="22">
        <v>0</v>
      </c>
      <c r="AN167" s="22">
        <v>0</v>
      </c>
      <c r="AO167" s="22">
        <v>0</v>
      </c>
      <c r="AP167" s="22">
        <v>0</v>
      </c>
      <c r="AQ167" s="22">
        <v>5474825</v>
      </c>
      <c r="AR167" s="22">
        <v>183960</v>
      </c>
      <c r="AS167" s="22">
        <v>654905</v>
      </c>
      <c r="AT167" s="22">
        <v>0</v>
      </c>
      <c r="AU167" s="22">
        <v>49489</v>
      </c>
      <c r="AV167" s="22">
        <v>75952</v>
      </c>
      <c r="AW167" s="22">
        <v>991</v>
      </c>
      <c r="AX167" s="22">
        <v>0</v>
      </c>
      <c r="AY167" s="22">
        <v>249447</v>
      </c>
      <c r="AZ167" s="22">
        <v>0</v>
      </c>
      <c r="BA167" s="22">
        <v>0</v>
      </c>
      <c r="BB167" s="22">
        <v>1203937</v>
      </c>
      <c r="BC167" s="22">
        <v>6242</v>
      </c>
      <c r="BD167" s="22">
        <v>0</v>
      </c>
      <c r="BE167" s="22">
        <v>31225</v>
      </c>
      <c r="BF167" s="22">
        <v>0</v>
      </c>
      <c r="BG167" s="22">
        <v>481629</v>
      </c>
      <c r="BH167" s="22">
        <v>530324</v>
      </c>
      <c r="BI167" s="22">
        <v>167397</v>
      </c>
      <c r="BJ167" s="22">
        <v>95004</v>
      </c>
      <c r="BK167" s="22">
        <v>222924</v>
      </c>
      <c r="BL167" s="22">
        <v>0</v>
      </c>
      <c r="BM167" s="22">
        <v>35360</v>
      </c>
      <c r="BN167" s="22">
        <v>0</v>
      </c>
      <c r="BO167" s="22">
        <v>223554</v>
      </c>
      <c r="BP167" s="22">
        <v>25030</v>
      </c>
      <c r="BQ167" s="22">
        <v>0</v>
      </c>
      <c r="BR167" s="22">
        <v>0</v>
      </c>
      <c r="BS167" s="22">
        <v>0</v>
      </c>
      <c r="BT167" s="22">
        <v>12895</v>
      </c>
      <c r="BU167" s="22">
        <v>0</v>
      </c>
      <c r="BV167" s="22">
        <v>837511</v>
      </c>
      <c r="BW167" s="22">
        <v>544991</v>
      </c>
      <c r="BX167" s="22">
        <v>0</v>
      </c>
      <c r="BY167" s="22">
        <v>0</v>
      </c>
      <c r="BZ167" s="22">
        <v>0</v>
      </c>
      <c r="CA167" s="22">
        <v>0</v>
      </c>
      <c r="CB167" s="22">
        <v>0</v>
      </c>
      <c r="CC167" s="22">
        <v>5632767</v>
      </c>
      <c r="CD167" s="22">
        <v>-157942</v>
      </c>
    </row>
    <row r="168" spans="1:82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8708119</v>
      </c>
      <c r="F168" s="22">
        <v>0</v>
      </c>
      <c r="G168" s="22">
        <v>43956</v>
      </c>
      <c r="H168" s="22">
        <v>0</v>
      </c>
      <c r="I168" s="22">
        <v>756896</v>
      </c>
      <c r="J168" s="22">
        <v>50884</v>
      </c>
      <c r="K168" s="22">
        <v>0</v>
      </c>
      <c r="L168" s="22">
        <v>0</v>
      </c>
      <c r="M168" s="22">
        <v>112315</v>
      </c>
      <c r="N168" s="22">
        <v>0</v>
      </c>
      <c r="O168" s="22">
        <v>1561</v>
      </c>
      <c r="P168" s="22">
        <v>3536397</v>
      </c>
      <c r="Q168" s="22">
        <v>131114</v>
      </c>
      <c r="R168" s="22">
        <v>0</v>
      </c>
      <c r="S168" s="22">
        <v>0</v>
      </c>
      <c r="T168" s="22">
        <v>0</v>
      </c>
      <c r="U168" s="22">
        <v>1673350</v>
      </c>
      <c r="V168" s="22">
        <v>874675</v>
      </c>
      <c r="W168" s="22">
        <v>992628</v>
      </c>
      <c r="X168" s="22">
        <v>0</v>
      </c>
      <c r="Y168" s="22">
        <v>809562</v>
      </c>
      <c r="Z168" s="22">
        <v>0</v>
      </c>
      <c r="AA168" s="22">
        <v>34654</v>
      </c>
      <c r="AB168" s="22">
        <v>0</v>
      </c>
      <c r="AC168" s="22">
        <v>254335</v>
      </c>
      <c r="AD168" s="22">
        <v>0</v>
      </c>
      <c r="AE168" s="22">
        <v>141662</v>
      </c>
      <c r="AF168" s="22">
        <v>0</v>
      </c>
      <c r="AG168" s="22">
        <v>0</v>
      </c>
      <c r="AH168" s="22">
        <v>0</v>
      </c>
      <c r="AI168" s="22">
        <v>85021</v>
      </c>
      <c r="AJ168" s="22">
        <v>5209271</v>
      </c>
      <c r="AK168" s="22">
        <v>0</v>
      </c>
      <c r="AL168" s="22">
        <v>227776</v>
      </c>
      <c r="AM168" s="22">
        <v>0</v>
      </c>
      <c r="AN168" s="22">
        <v>584753</v>
      </c>
      <c r="AO168" s="22">
        <v>471793</v>
      </c>
      <c r="AP168" s="22">
        <v>0</v>
      </c>
      <c r="AQ168" s="22">
        <v>24700722</v>
      </c>
      <c r="AR168" s="22">
        <v>217114</v>
      </c>
      <c r="AS168" s="22">
        <v>1314224</v>
      </c>
      <c r="AT168" s="22">
        <v>0</v>
      </c>
      <c r="AU168" s="22">
        <v>1770391</v>
      </c>
      <c r="AV168" s="22">
        <v>699897</v>
      </c>
      <c r="AW168" s="22">
        <v>37647</v>
      </c>
      <c r="AX168" s="22">
        <v>0</v>
      </c>
      <c r="AY168" s="22">
        <v>323641</v>
      </c>
      <c r="AZ168" s="22">
        <v>0</v>
      </c>
      <c r="BA168" s="22">
        <v>685873</v>
      </c>
      <c r="BB168" s="22">
        <v>1914356</v>
      </c>
      <c r="BC168" s="22">
        <v>208292</v>
      </c>
      <c r="BD168" s="22">
        <v>0</v>
      </c>
      <c r="BE168" s="22">
        <v>103975</v>
      </c>
      <c r="BF168" s="22">
        <v>0</v>
      </c>
      <c r="BG168" s="22">
        <v>1593963</v>
      </c>
      <c r="BH168" s="22">
        <v>778351</v>
      </c>
      <c r="BI168" s="22">
        <v>940677</v>
      </c>
      <c r="BJ168" s="22">
        <v>0</v>
      </c>
      <c r="BK168" s="22">
        <v>725489</v>
      </c>
      <c r="BL168" s="22">
        <v>0</v>
      </c>
      <c r="BM168" s="22">
        <v>43826</v>
      </c>
      <c r="BN168" s="22">
        <v>0</v>
      </c>
      <c r="BO168" s="22">
        <v>502405</v>
      </c>
      <c r="BP168" s="22">
        <v>0</v>
      </c>
      <c r="BQ168" s="22">
        <v>499171</v>
      </c>
      <c r="BR168" s="22">
        <v>0</v>
      </c>
      <c r="BS168" s="22">
        <v>0</v>
      </c>
      <c r="BT168" s="22">
        <v>0</v>
      </c>
      <c r="BU168" s="22">
        <v>257082</v>
      </c>
      <c r="BV168" s="22">
        <v>2583224</v>
      </c>
      <c r="BW168" s="22">
        <v>0</v>
      </c>
      <c r="BX168" s="22">
        <v>535942</v>
      </c>
      <c r="BY168" s="22">
        <v>0</v>
      </c>
      <c r="BZ168" s="22">
        <v>0</v>
      </c>
      <c r="CA168" s="22">
        <v>0</v>
      </c>
      <c r="CB168" s="22">
        <v>-30519</v>
      </c>
      <c r="CC168" s="22">
        <v>15705021</v>
      </c>
      <c r="CD168" s="22">
        <v>8995701</v>
      </c>
    </row>
    <row r="169" spans="1:82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883425</v>
      </c>
      <c r="F169" s="22">
        <v>0</v>
      </c>
      <c r="G169" s="22">
        <v>5813</v>
      </c>
      <c r="H169" s="22">
        <v>0</v>
      </c>
      <c r="I169" s="22">
        <v>0</v>
      </c>
      <c r="J169" s="22">
        <v>50591</v>
      </c>
      <c r="K169" s="22">
        <v>0</v>
      </c>
      <c r="L169" s="22">
        <v>0</v>
      </c>
      <c r="M169" s="22">
        <v>2108</v>
      </c>
      <c r="N169" s="22">
        <v>0</v>
      </c>
      <c r="O169" s="22">
        <v>0</v>
      </c>
      <c r="P169" s="22">
        <v>5279</v>
      </c>
      <c r="Q169" s="22">
        <v>0</v>
      </c>
      <c r="R169" s="22">
        <v>0</v>
      </c>
      <c r="S169" s="22">
        <v>0</v>
      </c>
      <c r="T169" s="22">
        <v>0</v>
      </c>
      <c r="U169" s="22">
        <v>199964</v>
      </c>
      <c r="V169" s="22">
        <v>173225</v>
      </c>
      <c r="W169" s="22">
        <v>138259</v>
      </c>
      <c r="X169" s="22">
        <v>0</v>
      </c>
      <c r="Y169" s="22">
        <v>0</v>
      </c>
      <c r="Z169" s="22">
        <v>0</v>
      </c>
      <c r="AA169" s="22">
        <v>2550</v>
      </c>
      <c r="AB169" s="22">
        <v>0</v>
      </c>
      <c r="AC169" s="22">
        <v>3598</v>
      </c>
      <c r="AD169" s="22">
        <v>0</v>
      </c>
      <c r="AE169" s="22">
        <v>2343</v>
      </c>
      <c r="AF169" s="22">
        <v>0</v>
      </c>
      <c r="AG169" s="22">
        <v>0</v>
      </c>
      <c r="AH169" s="22">
        <v>0</v>
      </c>
      <c r="AI169" s="22">
        <v>0</v>
      </c>
      <c r="AJ169" s="22">
        <v>1959</v>
      </c>
      <c r="AK169" s="22">
        <v>0</v>
      </c>
      <c r="AL169" s="22">
        <v>0</v>
      </c>
      <c r="AM169" s="22">
        <v>0</v>
      </c>
      <c r="AN169" s="22">
        <v>447237</v>
      </c>
      <c r="AO169" s="22">
        <v>0</v>
      </c>
      <c r="AP169" s="22">
        <v>0</v>
      </c>
      <c r="AQ169" s="22">
        <v>1916351</v>
      </c>
      <c r="AR169" s="22">
        <v>39694</v>
      </c>
      <c r="AS169" s="22">
        <v>308358</v>
      </c>
      <c r="AT169" s="22">
        <v>0</v>
      </c>
      <c r="AU169" s="22">
        <v>0</v>
      </c>
      <c r="AV169" s="22">
        <v>76383</v>
      </c>
      <c r="AW169" s="22">
        <v>0</v>
      </c>
      <c r="AX169" s="22">
        <v>0</v>
      </c>
      <c r="AY169" s="22">
        <v>6041</v>
      </c>
      <c r="AZ169" s="22">
        <v>0</v>
      </c>
      <c r="BA169" s="22">
        <v>0</v>
      </c>
      <c r="BB169" s="22">
        <v>371315</v>
      </c>
      <c r="BC169" s="22">
        <v>0</v>
      </c>
      <c r="BD169" s="22">
        <v>0</v>
      </c>
      <c r="BE169" s="22">
        <v>2054</v>
      </c>
      <c r="BF169" s="22">
        <v>0</v>
      </c>
      <c r="BG169" s="22">
        <v>208708</v>
      </c>
      <c r="BH169" s="22">
        <v>95950</v>
      </c>
      <c r="BI169" s="22">
        <v>132135</v>
      </c>
      <c r="BJ169" s="22">
        <v>0</v>
      </c>
      <c r="BK169" s="22">
        <v>11570</v>
      </c>
      <c r="BL169" s="22">
        <v>0</v>
      </c>
      <c r="BM169" s="22">
        <v>4024</v>
      </c>
      <c r="BN169" s="22">
        <v>0</v>
      </c>
      <c r="BO169" s="22">
        <v>11577</v>
      </c>
      <c r="BP169" s="22">
        <v>0</v>
      </c>
      <c r="BQ169" s="22">
        <v>250</v>
      </c>
      <c r="BR169" s="22">
        <v>0</v>
      </c>
      <c r="BS169" s="22">
        <v>0</v>
      </c>
      <c r="BT169" s="22">
        <v>0</v>
      </c>
      <c r="BU169" s="22">
        <v>0</v>
      </c>
      <c r="BV169" s="22">
        <v>153764</v>
      </c>
      <c r="BW169" s="22">
        <v>27513</v>
      </c>
      <c r="BX169" s="22">
        <v>0</v>
      </c>
      <c r="BY169" s="22">
        <v>0</v>
      </c>
      <c r="BZ169" s="22">
        <v>359399</v>
      </c>
      <c r="CA169" s="22">
        <v>0</v>
      </c>
      <c r="CB169" s="22">
        <v>0</v>
      </c>
      <c r="CC169" s="22">
        <v>1808735</v>
      </c>
      <c r="CD169" s="22">
        <v>107616</v>
      </c>
    </row>
    <row r="170" spans="1:82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2915935</v>
      </c>
      <c r="G170" s="22">
        <v>133943</v>
      </c>
      <c r="H170" s="22">
        <v>289217</v>
      </c>
      <c r="I170" s="22">
        <v>0</v>
      </c>
      <c r="J170" s="22">
        <v>145477</v>
      </c>
      <c r="K170" s="22">
        <v>0</v>
      </c>
      <c r="L170" s="22">
        <v>0</v>
      </c>
      <c r="M170" s="22">
        <v>47458</v>
      </c>
      <c r="N170" s="22">
        <v>28497</v>
      </c>
      <c r="O170" s="22">
        <v>0</v>
      </c>
      <c r="P170" s="22">
        <v>732624</v>
      </c>
      <c r="Q170" s="22">
        <v>0</v>
      </c>
      <c r="R170" s="22">
        <v>0</v>
      </c>
      <c r="S170" s="22">
        <v>0</v>
      </c>
      <c r="T170" s="22">
        <v>25762</v>
      </c>
      <c r="U170" s="22">
        <v>997827</v>
      </c>
      <c r="V170" s="22">
        <v>36741</v>
      </c>
      <c r="W170" s="22">
        <v>263452</v>
      </c>
      <c r="X170" s="22">
        <v>0</v>
      </c>
      <c r="Y170" s="22">
        <v>66648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5850</v>
      </c>
      <c r="AF170" s="22">
        <v>0</v>
      </c>
      <c r="AG170" s="22">
        <v>0</v>
      </c>
      <c r="AH170" s="22">
        <v>73020</v>
      </c>
      <c r="AI170" s="22">
        <v>0</v>
      </c>
      <c r="AJ170" s="22">
        <v>24500</v>
      </c>
      <c r="AK170" s="22">
        <v>160897</v>
      </c>
      <c r="AL170" s="22">
        <v>0</v>
      </c>
      <c r="AM170" s="22">
        <v>49796</v>
      </c>
      <c r="AN170" s="22">
        <v>0</v>
      </c>
      <c r="AO170" s="22">
        <v>0</v>
      </c>
      <c r="AP170" s="22">
        <v>38136</v>
      </c>
      <c r="AQ170" s="22">
        <v>6035780</v>
      </c>
      <c r="AR170" s="22">
        <v>0</v>
      </c>
      <c r="AS170" s="22">
        <v>951802</v>
      </c>
      <c r="AT170" s="22">
        <v>32752</v>
      </c>
      <c r="AU170" s="22">
        <v>0</v>
      </c>
      <c r="AV170" s="22">
        <v>276961</v>
      </c>
      <c r="AW170" s="22">
        <v>0</v>
      </c>
      <c r="AX170" s="22">
        <v>0</v>
      </c>
      <c r="AY170" s="22">
        <v>0</v>
      </c>
      <c r="AZ170" s="22">
        <v>0</v>
      </c>
      <c r="BA170" s="22">
        <v>0</v>
      </c>
      <c r="BB170" s="22">
        <v>1068062</v>
      </c>
      <c r="BC170" s="22">
        <v>0</v>
      </c>
      <c r="BD170" s="22">
        <v>0</v>
      </c>
      <c r="BE170" s="22">
        <v>0</v>
      </c>
      <c r="BF170" s="22">
        <v>912378</v>
      </c>
      <c r="BG170" s="22">
        <v>94430</v>
      </c>
      <c r="BH170" s="22">
        <v>31955</v>
      </c>
      <c r="BI170" s="22">
        <v>152659</v>
      </c>
      <c r="BJ170" s="22">
        <v>0</v>
      </c>
      <c r="BK170" s="22">
        <v>210893</v>
      </c>
      <c r="BL170" s="22">
        <v>0</v>
      </c>
      <c r="BM170" s="22">
        <v>0</v>
      </c>
      <c r="BN170" s="22">
        <v>130274</v>
      </c>
      <c r="BO170" s="22">
        <v>0</v>
      </c>
      <c r="BP170" s="22">
        <v>0</v>
      </c>
      <c r="BQ170" s="22">
        <v>5180</v>
      </c>
      <c r="BR170" s="22">
        <v>0</v>
      </c>
      <c r="BS170" s="22">
        <v>0</v>
      </c>
      <c r="BT170" s="22">
        <v>116218</v>
      </c>
      <c r="BU170" s="22">
        <v>0</v>
      </c>
      <c r="BV170" s="22">
        <v>190360</v>
      </c>
      <c r="BW170" s="22">
        <v>308637</v>
      </c>
      <c r="BX170" s="22">
        <v>0</v>
      </c>
      <c r="BY170" s="22">
        <v>0</v>
      </c>
      <c r="BZ170" s="22">
        <v>0</v>
      </c>
      <c r="CA170" s="22">
        <v>0</v>
      </c>
      <c r="CB170" s="22">
        <v>0</v>
      </c>
      <c r="CC170" s="22">
        <v>4482561</v>
      </c>
      <c r="CD170" s="22">
        <v>1553219</v>
      </c>
    </row>
    <row r="171" spans="1:82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9390967</v>
      </c>
      <c r="F171" s="22">
        <v>0</v>
      </c>
      <c r="G171" s="22">
        <v>442951</v>
      </c>
      <c r="H171" s="22">
        <v>0</v>
      </c>
      <c r="I171" s="22">
        <v>482301</v>
      </c>
      <c r="J171" s="22">
        <v>856653</v>
      </c>
      <c r="K171" s="22">
        <v>9255070</v>
      </c>
      <c r="L171" s="22">
        <v>0</v>
      </c>
      <c r="M171" s="22">
        <v>0</v>
      </c>
      <c r="N171" s="22">
        <v>0</v>
      </c>
      <c r="O171" s="22">
        <v>0</v>
      </c>
      <c r="P171" s="22">
        <v>1983467</v>
      </c>
      <c r="Q171" s="22">
        <v>0</v>
      </c>
      <c r="R171" s="22">
        <v>0</v>
      </c>
      <c r="S171" s="22">
        <v>0</v>
      </c>
      <c r="T171" s="22">
        <v>0</v>
      </c>
      <c r="U171" s="22">
        <v>2182410</v>
      </c>
      <c r="V171" s="22">
        <v>1189126</v>
      </c>
      <c r="W171" s="22">
        <v>588279</v>
      </c>
      <c r="X171" s="22">
        <v>0</v>
      </c>
      <c r="Y171" s="22">
        <v>370855</v>
      </c>
      <c r="Z171" s="22">
        <v>3512</v>
      </c>
      <c r="AA171" s="22">
        <v>119426</v>
      </c>
      <c r="AB171" s="22">
        <v>0</v>
      </c>
      <c r="AC171" s="22">
        <v>60605</v>
      </c>
      <c r="AD171" s="22">
        <v>0</v>
      </c>
      <c r="AE171" s="22">
        <v>2972276</v>
      </c>
      <c r="AF171" s="22">
        <v>0</v>
      </c>
      <c r="AG171" s="22">
        <v>0</v>
      </c>
      <c r="AH171" s="22">
        <v>112648</v>
      </c>
      <c r="AI171" s="22">
        <v>0</v>
      </c>
      <c r="AJ171" s="22">
        <v>1353887</v>
      </c>
      <c r="AK171" s="22">
        <v>61051</v>
      </c>
      <c r="AL171" s="22">
        <v>0</v>
      </c>
      <c r="AM171" s="22">
        <v>0</v>
      </c>
      <c r="AN171" s="22">
        <v>0</v>
      </c>
      <c r="AO171" s="22">
        <v>0</v>
      </c>
      <c r="AP171" s="22">
        <v>10374828</v>
      </c>
      <c r="AQ171" s="22">
        <v>41800312</v>
      </c>
      <c r="AR171" s="22">
        <v>247347</v>
      </c>
      <c r="AS171" s="22">
        <v>3182007</v>
      </c>
      <c r="AT171" s="22">
        <v>549151</v>
      </c>
      <c r="AU171" s="22">
        <v>1945081</v>
      </c>
      <c r="AV171" s="22">
        <v>1187490</v>
      </c>
      <c r="AW171" s="22">
        <v>1140927</v>
      </c>
      <c r="AX171" s="22">
        <v>6187</v>
      </c>
      <c r="AY171" s="22">
        <v>430363</v>
      </c>
      <c r="AZ171" s="22">
        <v>0</v>
      </c>
      <c r="BA171" s="22">
        <v>0</v>
      </c>
      <c r="BB171" s="22">
        <v>3403327</v>
      </c>
      <c r="BC171" s="22">
        <v>100000</v>
      </c>
      <c r="BD171" s="22">
        <v>0</v>
      </c>
      <c r="BE171" s="22">
        <v>0</v>
      </c>
      <c r="BF171" s="22">
        <v>0</v>
      </c>
      <c r="BG171" s="22">
        <v>2367759</v>
      </c>
      <c r="BH171" s="22">
        <v>898723</v>
      </c>
      <c r="BI171" s="22">
        <v>484885</v>
      </c>
      <c r="BJ171" s="22">
        <v>0</v>
      </c>
      <c r="BK171" s="22">
        <v>449292</v>
      </c>
      <c r="BL171" s="22">
        <v>4903</v>
      </c>
      <c r="BM171" s="22">
        <v>34019</v>
      </c>
      <c r="BN171" s="22">
        <v>0</v>
      </c>
      <c r="BO171" s="22">
        <v>4462</v>
      </c>
      <c r="BP171" s="22">
        <v>0</v>
      </c>
      <c r="BQ171" s="22">
        <v>2003322</v>
      </c>
      <c r="BR171" s="22">
        <v>0</v>
      </c>
      <c r="BS171" s="22">
        <v>0</v>
      </c>
      <c r="BT171" s="22">
        <v>112648</v>
      </c>
      <c r="BU171" s="22">
        <v>0</v>
      </c>
      <c r="BV171" s="22">
        <v>3243523</v>
      </c>
      <c r="BW171" s="22">
        <v>292915</v>
      </c>
      <c r="BX171" s="22">
        <v>0</v>
      </c>
      <c r="BY171" s="22">
        <v>0</v>
      </c>
      <c r="BZ171" s="22">
        <v>0</v>
      </c>
      <c r="CA171" s="22">
        <v>0</v>
      </c>
      <c r="CB171" s="22">
        <v>10374828</v>
      </c>
      <c r="CC171" s="22">
        <v>32463159</v>
      </c>
      <c r="CD171" s="22">
        <v>9337153</v>
      </c>
    </row>
    <row r="172" spans="1:82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981588</v>
      </c>
      <c r="F172" s="22">
        <v>0</v>
      </c>
      <c r="G172" s="22">
        <v>153151</v>
      </c>
      <c r="H172" s="22">
        <v>0</v>
      </c>
      <c r="I172" s="22">
        <v>0</v>
      </c>
      <c r="J172" s="22">
        <v>9000</v>
      </c>
      <c r="K172" s="22">
        <v>0</v>
      </c>
      <c r="L172" s="22">
        <v>10824</v>
      </c>
      <c r="M172" s="22">
        <v>860</v>
      </c>
      <c r="N172" s="22">
        <v>0</v>
      </c>
      <c r="O172" s="22">
        <v>0</v>
      </c>
      <c r="P172" s="22">
        <v>636406</v>
      </c>
      <c r="Q172" s="22">
        <v>0</v>
      </c>
      <c r="R172" s="22">
        <v>0</v>
      </c>
      <c r="S172" s="22">
        <v>0</v>
      </c>
      <c r="T172" s="22">
        <v>0</v>
      </c>
      <c r="U172" s="22">
        <v>733908</v>
      </c>
      <c r="V172" s="22">
        <v>156865</v>
      </c>
      <c r="W172" s="22">
        <v>322411</v>
      </c>
      <c r="X172" s="22">
        <v>0</v>
      </c>
      <c r="Y172" s="22">
        <v>79006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44000</v>
      </c>
      <c r="AF172" s="22">
        <v>0</v>
      </c>
      <c r="AG172" s="22">
        <v>0</v>
      </c>
      <c r="AH172" s="22">
        <v>0</v>
      </c>
      <c r="AI172" s="22">
        <v>0</v>
      </c>
      <c r="AJ172" s="22">
        <v>19829</v>
      </c>
      <c r="AK172" s="22">
        <v>0</v>
      </c>
      <c r="AL172" s="22">
        <v>0</v>
      </c>
      <c r="AM172" s="22">
        <v>0</v>
      </c>
      <c r="AN172" s="22">
        <v>755955</v>
      </c>
      <c r="AO172" s="22">
        <v>0</v>
      </c>
      <c r="AP172" s="22">
        <v>0</v>
      </c>
      <c r="AQ172" s="22">
        <v>3903803</v>
      </c>
      <c r="AR172" s="22">
        <v>122609</v>
      </c>
      <c r="AS172" s="22">
        <v>408893</v>
      </c>
      <c r="AT172" s="22">
        <v>0</v>
      </c>
      <c r="AU172" s="22">
        <v>0</v>
      </c>
      <c r="AV172" s="22">
        <v>75155</v>
      </c>
      <c r="AW172" s="22">
        <v>3609</v>
      </c>
      <c r="AX172" s="22">
        <v>0</v>
      </c>
      <c r="AY172" s="22">
        <v>1846</v>
      </c>
      <c r="AZ172" s="22">
        <v>0</v>
      </c>
      <c r="BA172" s="22">
        <v>0</v>
      </c>
      <c r="BB172" s="22">
        <v>800990</v>
      </c>
      <c r="BC172" s="22">
        <v>0</v>
      </c>
      <c r="BD172" s="22">
        <v>0</v>
      </c>
      <c r="BE172" s="22">
        <v>7950</v>
      </c>
      <c r="BF172" s="22">
        <v>0</v>
      </c>
      <c r="BG172" s="22">
        <v>620000</v>
      </c>
      <c r="BH172" s="22">
        <v>91280</v>
      </c>
      <c r="BI172" s="22">
        <v>277034</v>
      </c>
      <c r="BJ172" s="22">
        <v>0</v>
      </c>
      <c r="BK172" s="22">
        <v>104225</v>
      </c>
      <c r="BL172" s="22">
        <v>0</v>
      </c>
      <c r="BM172" s="22">
        <v>0</v>
      </c>
      <c r="BN172" s="22">
        <v>0</v>
      </c>
      <c r="BO172" s="22">
        <v>37923</v>
      </c>
      <c r="BP172" s="22">
        <v>0</v>
      </c>
      <c r="BQ172" s="22">
        <v>0</v>
      </c>
      <c r="BR172" s="22">
        <v>0</v>
      </c>
      <c r="BS172" s="22">
        <v>0</v>
      </c>
      <c r="BT172" s="22">
        <v>668</v>
      </c>
      <c r="BU172" s="22">
        <v>0</v>
      </c>
      <c r="BV172" s="22">
        <v>138690</v>
      </c>
      <c r="BW172" s="22">
        <v>32621</v>
      </c>
      <c r="BX172" s="22">
        <v>0</v>
      </c>
      <c r="BY172" s="22">
        <v>0</v>
      </c>
      <c r="BZ172" s="22">
        <v>552040</v>
      </c>
      <c r="CA172" s="22">
        <v>0</v>
      </c>
      <c r="CB172" s="22">
        <v>0</v>
      </c>
      <c r="CC172" s="22">
        <v>3275533</v>
      </c>
      <c r="CD172" s="22">
        <v>628270</v>
      </c>
    </row>
    <row r="173" spans="1:82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2038118</v>
      </c>
      <c r="F173" s="22">
        <v>0</v>
      </c>
      <c r="G173" s="22">
        <v>44157</v>
      </c>
      <c r="H173" s="22">
        <v>0</v>
      </c>
      <c r="I173" s="22">
        <v>0</v>
      </c>
      <c r="J173" s="22">
        <v>11142</v>
      </c>
      <c r="K173" s="22">
        <v>0</v>
      </c>
      <c r="L173" s="22">
        <v>0</v>
      </c>
      <c r="M173" s="22">
        <v>718</v>
      </c>
      <c r="N173" s="22">
        <v>0</v>
      </c>
      <c r="O173" s="22">
        <v>0</v>
      </c>
      <c r="P173" s="22">
        <v>395420</v>
      </c>
      <c r="Q173" s="22">
        <v>8000</v>
      </c>
      <c r="R173" s="22">
        <v>0</v>
      </c>
      <c r="S173" s="22">
        <v>0</v>
      </c>
      <c r="T173" s="22">
        <v>0</v>
      </c>
      <c r="U173" s="22">
        <v>630558</v>
      </c>
      <c r="V173" s="22">
        <v>123334</v>
      </c>
      <c r="W173" s="22">
        <v>130879</v>
      </c>
      <c r="X173" s="22">
        <v>0</v>
      </c>
      <c r="Y173" s="22">
        <v>28551</v>
      </c>
      <c r="Z173" s="22">
        <v>0</v>
      </c>
      <c r="AA173" s="22">
        <v>0</v>
      </c>
      <c r="AB173" s="22">
        <v>83361</v>
      </c>
      <c r="AC173" s="22">
        <v>501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244633</v>
      </c>
      <c r="AK173" s="22">
        <v>5906</v>
      </c>
      <c r="AL173" s="22">
        <v>0</v>
      </c>
      <c r="AM173" s="22">
        <v>0</v>
      </c>
      <c r="AN173" s="22">
        <v>0</v>
      </c>
      <c r="AO173" s="22">
        <v>0</v>
      </c>
      <c r="AP173" s="22">
        <v>0</v>
      </c>
      <c r="AQ173" s="22">
        <v>3745278</v>
      </c>
      <c r="AR173" s="22">
        <v>77050</v>
      </c>
      <c r="AS173" s="22">
        <v>513859</v>
      </c>
      <c r="AT173" s="22">
        <v>0</v>
      </c>
      <c r="AU173" s="22">
        <v>0</v>
      </c>
      <c r="AV173" s="22">
        <v>59115</v>
      </c>
      <c r="AW173" s="22">
        <v>16125</v>
      </c>
      <c r="AX173" s="22">
        <v>0</v>
      </c>
      <c r="AY173" s="22">
        <v>0</v>
      </c>
      <c r="AZ173" s="22">
        <v>0</v>
      </c>
      <c r="BA173" s="22">
        <v>0</v>
      </c>
      <c r="BB173" s="22">
        <v>691298</v>
      </c>
      <c r="BC173" s="22">
        <v>39540</v>
      </c>
      <c r="BD173" s="22">
        <v>0</v>
      </c>
      <c r="BE173" s="22">
        <v>0</v>
      </c>
      <c r="BF173" s="22">
        <v>0</v>
      </c>
      <c r="BG173" s="22">
        <v>428454</v>
      </c>
      <c r="BH173" s="22">
        <v>61981</v>
      </c>
      <c r="BI173" s="22">
        <v>98483</v>
      </c>
      <c r="BJ173" s="22">
        <v>0</v>
      </c>
      <c r="BK173" s="22">
        <v>45329</v>
      </c>
      <c r="BL173" s="22">
        <v>0</v>
      </c>
      <c r="BM173" s="22">
        <v>3268</v>
      </c>
      <c r="BN173" s="22">
        <v>101793</v>
      </c>
      <c r="BO173" s="22">
        <v>6144</v>
      </c>
      <c r="BP173" s="22">
        <v>0</v>
      </c>
      <c r="BQ173" s="22">
        <v>26082</v>
      </c>
      <c r="BR173" s="22">
        <v>0</v>
      </c>
      <c r="BS173" s="22">
        <v>0</v>
      </c>
      <c r="BT173" s="22">
        <v>0</v>
      </c>
      <c r="BU173" s="22">
        <v>0</v>
      </c>
      <c r="BV173" s="22">
        <v>450335</v>
      </c>
      <c r="BW173" s="22">
        <v>86784</v>
      </c>
      <c r="BX173" s="22">
        <v>0</v>
      </c>
      <c r="BY173" s="22">
        <v>0</v>
      </c>
      <c r="BZ173" s="22">
        <v>0</v>
      </c>
      <c r="CA173" s="22">
        <v>0</v>
      </c>
      <c r="CB173" s="22">
        <v>0</v>
      </c>
      <c r="CC173" s="22">
        <v>2705640</v>
      </c>
      <c r="CD173" s="22">
        <v>1039638</v>
      </c>
    </row>
    <row r="174" spans="1:82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7330812</v>
      </c>
      <c r="F174" s="22">
        <v>0</v>
      </c>
      <c r="G174" s="22">
        <v>105365</v>
      </c>
      <c r="H174" s="22">
        <v>0</v>
      </c>
      <c r="I174" s="22">
        <v>818017</v>
      </c>
      <c r="J174" s="22">
        <v>235529</v>
      </c>
      <c r="K174" s="22">
        <v>0</v>
      </c>
      <c r="L174" s="22">
        <v>0</v>
      </c>
      <c r="M174" s="22">
        <v>105526</v>
      </c>
      <c r="N174" s="22">
        <v>17239</v>
      </c>
      <c r="O174" s="22">
        <v>0</v>
      </c>
      <c r="P174" s="22">
        <v>709366</v>
      </c>
      <c r="Q174" s="22">
        <v>17285</v>
      </c>
      <c r="R174" s="22">
        <v>49777</v>
      </c>
      <c r="S174" s="22">
        <v>0</v>
      </c>
      <c r="T174" s="22">
        <v>0</v>
      </c>
      <c r="U174" s="22">
        <v>1572723</v>
      </c>
      <c r="V174" s="22">
        <v>551277</v>
      </c>
      <c r="W174" s="22">
        <v>455816</v>
      </c>
      <c r="X174" s="22">
        <v>0</v>
      </c>
      <c r="Y174" s="22">
        <v>309382</v>
      </c>
      <c r="Z174" s="22">
        <v>0</v>
      </c>
      <c r="AA174" s="22">
        <v>0</v>
      </c>
      <c r="AB174" s="22">
        <v>1300206</v>
      </c>
      <c r="AC174" s="22">
        <v>0</v>
      </c>
      <c r="AD174" s="22">
        <v>0</v>
      </c>
      <c r="AE174" s="22">
        <v>179260</v>
      </c>
      <c r="AF174" s="22">
        <v>0</v>
      </c>
      <c r="AG174" s="22">
        <v>0</v>
      </c>
      <c r="AH174" s="22">
        <v>0</v>
      </c>
      <c r="AI174" s="22">
        <v>0</v>
      </c>
      <c r="AJ174" s="22">
        <v>1143631</v>
      </c>
      <c r="AK174" s="22">
        <v>133401</v>
      </c>
      <c r="AL174" s="22">
        <v>0</v>
      </c>
      <c r="AM174" s="22">
        <v>0</v>
      </c>
      <c r="AN174" s="22">
        <v>0</v>
      </c>
      <c r="AO174" s="22">
        <v>0</v>
      </c>
      <c r="AP174" s="22">
        <v>0</v>
      </c>
      <c r="AQ174" s="22">
        <v>15034612</v>
      </c>
      <c r="AR174" s="22">
        <v>278345</v>
      </c>
      <c r="AS174" s="22">
        <v>1250084</v>
      </c>
      <c r="AT174" s="22">
        <v>0</v>
      </c>
      <c r="AU174" s="22">
        <v>1956412</v>
      </c>
      <c r="AV174" s="22">
        <v>412051</v>
      </c>
      <c r="AW174" s="22">
        <v>0</v>
      </c>
      <c r="AX174" s="22">
        <v>0</v>
      </c>
      <c r="AY174" s="22">
        <v>218464</v>
      </c>
      <c r="AZ174" s="22">
        <v>164349</v>
      </c>
      <c r="BA174" s="22">
        <v>0</v>
      </c>
      <c r="BB174" s="22">
        <v>3390287</v>
      </c>
      <c r="BC174" s="22">
        <v>35021</v>
      </c>
      <c r="BD174" s="22">
        <v>102792</v>
      </c>
      <c r="BE174" s="22">
        <v>22665</v>
      </c>
      <c r="BF174" s="22">
        <v>0</v>
      </c>
      <c r="BG174" s="22">
        <v>1044415</v>
      </c>
      <c r="BH174" s="22">
        <v>368272</v>
      </c>
      <c r="BI174" s="22">
        <v>498783</v>
      </c>
      <c r="BJ174" s="22">
        <v>0</v>
      </c>
      <c r="BK174" s="22">
        <v>347573</v>
      </c>
      <c r="BL174" s="22">
        <v>0</v>
      </c>
      <c r="BM174" s="22">
        <v>0</v>
      </c>
      <c r="BN174" s="22">
        <v>236932</v>
      </c>
      <c r="BO174" s="22">
        <v>0</v>
      </c>
      <c r="BP174" s="22">
        <v>0</v>
      </c>
      <c r="BQ174" s="22">
        <v>40852</v>
      </c>
      <c r="BR174" s="22">
        <v>0</v>
      </c>
      <c r="BS174" s="22">
        <v>0</v>
      </c>
      <c r="BT174" s="22">
        <v>0</v>
      </c>
      <c r="BU174" s="22">
        <v>0</v>
      </c>
      <c r="BV174" s="22">
        <v>2910913</v>
      </c>
      <c r="BW174" s="22">
        <v>421358</v>
      </c>
      <c r="BX174" s="22">
        <v>0</v>
      </c>
      <c r="BY174" s="22">
        <v>0</v>
      </c>
      <c r="BZ174" s="22">
        <v>0</v>
      </c>
      <c r="CA174" s="22">
        <v>0</v>
      </c>
      <c r="CB174" s="22">
        <v>0</v>
      </c>
      <c r="CC174" s="22">
        <v>13699568</v>
      </c>
      <c r="CD174" s="22">
        <v>1335044</v>
      </c>
    </row>
    <row r="175" spans="1:82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343013</v>
      </c>
      <c r="F175" s="22">
        <v>0</v>
      </c>
      <c r="G175" s="22">
        <v>103192</v>
      </c>
      <c r="H175" s="22">
        <v>0</v>
      </c>
      <c r="I175" s="22">
        <v>63387</v>
      </c>
      <c r="J175" s="22">
        <v>0</v>
      </c>
      <c r="K175" s="22">
        <v>0</v>
      </c>
      <c r="L175" s="22">
        <v>0</v>
      </c>
      <c r="M175" s="22">
        <v>1655</v>
      </c>
      <c r="N175" s="22">
        <v>0</v>
      </c>
      <c r="O175" s="22">
        <v>0</v>
      </c>
      <c r="P175" s="22">
        <v>39029</v>
      </c>
      <c r="Q175" s="22">
        <v>0</v>
      </c>
      <c r="R175" s="22">
        <v>0</v>
      </c>
      <c r="S175" s="22">
        <v>0</v>
      </c>
      <c r="T175" s="22">
        <v>0</v>
      </c>
      <c r="U175" s="22">
        <v>115450</v>
      </c>
      <c r="V175" s="22">
        <v>41759</v>
      </c>
      <c r="W175" s="22">
        <v>61070</v>
      </c>
      <c r="X175" s="22">
        <v>0</v>
      </c>
      <c r="Y175" s="22">
        <v>70066</v>
      </c>
      <c r="Z175" s="22">
        <v>0</v>
      </c>
      <c r="AA175" s="22">
        <v>0</v>
      </c>
      <c r="AB175" s="22">
        <v>0</v>
      </c>
      <c r="AC175" s="22">
        <v>2054</v>
      </c>
      <c r="AD175" s="22">
        <v>0</v>
      </c>
      <c r="AE175" s="22">
        <v>0</v>
      </c>
      <c r="AF175" s="22">
        <v>0</v>
      </c>
      <c r="AG175" s="22">
        <v>13721</v>
      </c>
      <c r="AH175" s="22">
        <v>0</v>
      </c>
      <c r="AI175" s="22">
        <v>0</v>
      </c>
      <c r="AJ175" s="22">
        <v>9524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0</v>
      </c>
      <c r="AQ175" s="22">
        <v>863920</v>
      </c>
      <c r="AR175" s="22">
        <v>16344</v>
      </c>
      <c r="AS175" s="22">
        <v>173729</v>
      </c>
      <c r="AT175" s="22">
        <v>3017</v>
      </c>
      <c r="AU175" s="22">
        <v>0</v>
      </c>
      <c r="AV175" s="22">
        <v>29120</v>
      </c>
      <c r="AW175" s="22">
        <v>0</v>
      </c>
      <c r="AX175" s="22">
        <v>0</v>
      </c>
      <c r="AY175" s="22">
        <v>3755</v>
      </c>
      <c r="AZ175" s="22">
        <v>0</v>
      </c>
      <c r="BA175" s="22">
        <v>88097</v>
      </c>
      <c r="BB175" s="22">
        <v>217858</v>
      </c>
      <c r="BC175" s="22">
        <v>0</v>
      </c>
      <c r="BD175" s="22">
        <v>0</v>
      </c>
      <c r="BE175" s="22">
        <v>0</v>
      </c>
      <c r="BF175" s="22">
        <v>0</v>
      </c>
      <c r="BG175" s="22">
        <v>149396</v>
      </c>
      <c r="BH175" s="22">
        <v>31029</v>
      </c>
      <c r="BI175" s="22">
        <v>65935</v>
      </c>
      <c r="BJ175" s="22">
        <v>0</v>
      </c>
      <c r="BK175" s="22">
        <v>76873</v>
      </c>
      <c r="BL175" s="22">
        <v>0</v>
      </c>
      <c r="BM175" s="22">
        <v>500</v>
      </c>
      <c r="BN175" s="22">
        <v>0</v>
      </c>
      <c r="BO175" s="22">
        <v>8713</v>
      </c>
      <c r="BP175" s="22">
        <v>0</v>
      </c>
      <c r="BQ175" s="22">
        <v>20724</v>
      </c>
      <c r="BR175" s="22">
        <v>0</v>
      </c>
      <c r="BS175" s="22">
        <v>0</v>
      </c>
      <c r="BT175" s="22">
        <v>0</v>
      </c>
      <c r="BU175" s="22">
        <v>0</v>
      </c>
      <c r="BV175" s="22">
        <v>35289</v>
      </c>
      <c r="BW175" s="22">
        <v>8646</v>
      </c>
      <c r="BX175" s="22">
        <v>0</v>
      </c>
      <c r="BY175" s="22">
        <v>0</v>
      </c>
      <c r="BZ175" s="22">
        <v>0</v>
      </c>
      <c r="CA175" s="22">
        <v>0</v>
      </c>
      <c r="CB175" s="22">
        <v>0</v>
      </c>
      <c r="CC175" s="22">
        <v>929025</v>
      </c>
      <c r="CD175" s="22">
        <v>-65105</v>
      </c>
    </row>
    <row r="176" spans="1:82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6204207</v>
      </c>
      <c r="F176" s="22">
        <v>65622</v>
      </c>
      <c r="G176" s="22">
        <v>557572</v>
      </c>
      <c r="H176" s="22">
        <v>0</v>
      </c>
      <c r="I176" s="22">
        <v>0</v>
      </c>
      <c r="J176" s="22">
        <v>738250</v>
      </c>
      <c r="K176" s="22">
        <v>0</v>
      </c>
      <c r="L176" s="22">
        <v>0</v>
      </c>
      <c r="M176" s="22">
        <v>107192</v>
      </c>
      <c r="N176" s="22">
        <v>0</v>
      </c>
      <c r="O176" s="22">
        <v>0</v>
      </c>
      <c r="P176" s="22">
        <v>875603</v>
      </c>
      <c r="Q176" s="22">
        <v>11146</v>
      </c>
      <c r="R176" s="22">
        <v>0</v>
      </c>
      <c r="S176" s="22">
        <v>0</v>
      </c>
      <c r="T176" s="22">
        <v>0</v>
      </c>
      <c r="U176" s="22">
        <v>3764211</v>
      </c>
      <c r="V176" s="22">
        <v>1103053</v>
      </c>
      <c r="W176" s="22">
        <v>719779</v>
      </c>
      <c r="X176" s="22">
        <v>0</v>
      </c>
      <c r="Y176" s="22">
        <v>140778</v>
      </c>
      <c r="Z176" s="22">
        <v>0</v>
      </c>
      <c r="AA176" s="22">
        <v>16220</v>
      </c>
      <c r="AB176" s="22">
        <v>0</v>
      </c>
      <c r="AC176" s="22">
        <v>61458</v>
      </c>
      <c r="AD176" s="22">
        <v>262494</v>
      </c>
      <c r="AE176" s="22">
        <v>14471</v>
      </c>
      <c r="AF176" s="22">
        <v>0</v>
      </c>
      <c r="AG176" s="22">
        <v>324732</v>
      </c>
      <c r="AH176" s="22">
        <v>0</v>
      </c>
      <c r="AI176" s="22">
        <v>0</v>
      </c>
      <c r="AJ176" s="22">
        <v>1497623</v>
      </c>
      <c r="AK176" s="22">
        <v>57514</v>
      </c>
      <c r="AL176" s="22">
        <v>0</v>
      </c>
      <c r="AM176" s="22">
        <v>0</v>
      </c>
      <c r="AN176" s="22">
        <v>0</v>
      </c>
      <c r="AO176" s="22">
        <v>0</v>
      </c>
      <c r="AP176" s="22">
        <v>0</v>
      </c>
      <c r="AQ176" s="22">
        <v>16521925</v>
      </c>
      <c r="AR176" s="22">
        <v>182127</v>
      </c>
      <c r="AS176" s="22">
        <v>1117538</v>
      </c>
      <c r="AT176" s="22">
        <v>0</v>
      </c>
      <c r="AU176" s="22">
        <v>837865</v>
      </c>
      <c r="AV176" s="22">
        <v>754471</v>
      </c>
      <c r="AW176" s="22">
        <v>20303</v>
      </c>
      <c r="AX176" s="22">
        <v>0</v>
      </c>
      <c r="AY176" s="22">
        <v>132582</v>
      </c>
      <c r="AZ176" s="22">
        <v>0</v>
      </c>
      <c r="BA176" s="22">
        <v>337232</v>
      </c>
      <c r="BB176" s="22">
        <v>5597739</v>
      </c>
      <c r="BC176" s="22">
        <v>43326</v>
      </c>
      <c r="BD176" s="22">
        <v>0</v>
      </c>
      <c r="BE176" s="22">
        <v>162020</v>
      </c>
      <c r="BF176" s="22">
        <v>0</v>
      </c>
      <c r="BG176" s="22">
        <v>2832655</v>
      </c>
      <c r="BH176" s="22">
        <v>709550</v>
      </c>
      <c r="BI176" s="22">
        <v>581898</v>
      </c>
      <c r="BJ176" s="22">
        <v>0</v>
      </c>
      <c r="BK176" s="22">
        <v>173517</v>
      </c>
      <c r="BL176" s="22">
        <v>0</v>
      </c>
      <c r="BM176" s="22">
        <v>47258</v>
      </c>
      <c r="BN176" s="22">
        <v>0</v>
      </c>
      <c r="BO176" s="22">
        <v>260897</v>
      </c>
      <c r="BP176" s="22">
        <v>609437</v>
      </c>
      <c r="BQ176" s="22">
        <v>34660</v>
      </c>
      <c r="BR176" s="22">
        <v>85967</v>
      </c>
      <c r="BS176" s="22">
        <v>59622</v>
      </c>
      <c r="BT176" s="22">
        <v>0</v>
      </c>
      <c r="BU176" s="22">
        <v>0</v>
      </c>
      <c r="BV176" s="22">
        <v>3044622</v>
      </c>
      <c r="BW176" s="22">
        <v>445660</v>
      </c>
      <c r="BX176" s="22">
        <v>0</v>
      </c>
      <c r="BY176" s="22">
        <v>0</v>
      </c>
      <c r="BZ176" s="22">
        <v>0</v>
      </c>
      <c r="CA176" s="22">
        <v>0</v>
      </c>
      <c r="CB176" s="22">
        <v>0</v>
      </c>
      <c r="CC176" s="22">
        <v>18070946</v>
      </c>
      <c r="CD176" s="22">
        <v>-1549021</v>
      </c>
    </row>
    <row r="177" spans="1:82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17407951</v>
      </c>
      <c r="F177" s="22">
        <v>0</v>
      </c>
      <c r="G177" s="22">
        <v>29627</v>
      </c>
      <c r="H177" s="22">
        <v>1554020</v>
      </c>
      <c r="I177" s="22">
        <v>1686658</v>
      </c>
      <c r="J177" s="22">
        <v>287734</v>
      </c>
      <c r="K177" s="22">
        <v>0</v>
      </c>
      <c r="L177" s="22">
        <v>0</v>
      </c>
      <c r="M177" s="22">
        <v>413885</v>
      </c>
      <c r="N177" s="22">
        <v>0</v>
      </c>
      <c r="O177" s="22">
        <v>17500</v>
      </c>
      <c r="P177" s="22">
        <v>3896773</v>
      </c>
      <c r="Q177" s="22">
        <v>0</v>
      </c>
      <c r="R177" s="22">
        <v>0</v>
      </c>
      <c r="S177" s="22">
        <v>1020257</v>
      </c>
      <c r="T177" s="22">
        <v>16822</v>
      </c>
      <c r="U177" s="22">
        <v>4641424</v>
      </c>
      <c r="V177" s="22">
        <v>3912123</v>
      </c>
      <c r="W177" s="22">
        <v>1331763</v>
      </c>
      <c r="X177" s="22">
        <v>0</v>
      </c>
      <c r="Y177" s="22">
        <v>430524</v>
      </c>
      <c r="Z177" s="22">
        <v>0</v>
      </c>
      <c r="AA177" s="22">
        <v>0</v>
      </c>
      <c r="AB177" s="22">
        <v>0</v>
      </c>
      <c r="AC177" s="22">
        <v>520539</v>
      </c>
      <c r="AD177" s="22">
        <v>0</v>
      </c>
      <c r="AE177" s="22">
        <v>2010</v>
      </c>
      <c r="AF177" s="22">
        <v>0</v>
      </c>
      <c r="AG177" s="22">
        <v>0</v>
      </c>
      <c r="AH177" s="22">
        <v>157368</v>
      </c>
      <c r="AI177" s="22">
        <v>0</v>
      </c>
      <c r="AJ177" s="22">
        <v>6648573</v>
      </c>
      <c r="AK177" s="22">
        <v>1589912</v>
      </c>
      <c r="AL177" s="22">
        <v>0</v>
      </c>
      <c r="AM177" s="22">
        <v>0</v>
      </c>
      <c r="AN177" s="22">
        <v>0</v>
      </c>
      <c r="AO177" s="22">
        <v>0</v>
      </c>
      <c r="AP177" s="22">
        <v>0</v>
      </c>
      <c r="AQ177" s="22">
        <v>45565463</v>
      </c>
      <c r="AR177" s="22">
        <v>449389</v>
      </c>
      <c r="AS177" s="22">
        <v>4559057</v>
      </c>
      <c r="AT177" s="22">
        <v>0</v>
      </c>
      <c r="AU177" s="22">
        <v>3491879</v>
      </c>
      <c r="AV177" s="22">
        <v>1416541</v>
      </c>
      <c r="AW177" s="22">
        <v>77</v>
      </c>
      <c r="AX177" s="22">
        <v>0</v>
      </c>
      <c r="AY177" s="22">
        <v>565504</v>
      </c>
      <c r="AZ177" s="22">
        <v>0</v>
      </c>
      <c r="BA177" s="22">
        <v>527695</v>
      </c>
      <c r="BB177" s="22">
        <v>3781585</v>
      </c>
      <c r="BC177" s="22">
        <v>0</v>
      </c>
      <c r="BD177" s="22">
        <v>0</v>
      </c>
      <c r="BE177" s="22">
        <v>353880</v>
      </c>
      <c r="BF177" s="22">
        <v>71534</v>
      </c>
      <c r="BG177" s="22">
        <v>3634685</v>
      </c>
      <c r="BH177" s="22">
        <v>2595290</v>
      </c>
      <c r="BI177" s="22">
        <v>1483336</v>
      </c>
      <c r="BJ177" s="22">
        <v>0</v>
      </c>
      <c r="BK177" s="22">
        <v>638262</v>
      </c>
      <c r="BL177" s="22">
        <v>0</v>
      </c>
      <c r="BM177" s="22">
        <v>0</v>
      </c>
      <c r="BN177" s="22">
        <v>0</v>
      </c>
      <c r="BO177" s="22">
        <v>1665333</v>
      </c>
      <c r="BP177" s="22">
        <v>0</v>
      </c>
      <c r="BQ177" s="22">
        <v>0</v>
      </c>
      <c r="BR177" s="22">
        <v>0</v>
      </c>
      <c r="BS177" s="22">
        <v>0</v>
      </c>
      <c r="BT177" s="22">
        <v>293316</v>
      </c>
      <c r="BU177" s="22">
        <v>0</v>
      </c>
      <c r="BV177" s="22">
        <v>6455585</v>
      </c>
      <c r="BW177" s="22">
        <v>1206166</v>
      </c>
      <c r="BX177" s="22">
        <v>0</v>
      </c>
      <c r="BY177" s="22">
        <v>1783794</v>
      </c>
      <c r="BZ177" s="22">
        <v>0</v>
      </c>
      <c r="CA177" s="22">
        <v>0</v>
      </c>
      <c r="CB177" s="22">
        <v>0</v>
      </c>
      <c r="CC177" s="22">
        <v>34972908</v>
      </c>
      <c r="CD177" s="22">
        <v>10592555</v>
      </c>
    </row>
    <row r="178" spans="1:82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10269638</v>
      </c>
      <c r="F178" s="22">
        <v>0</v>
      </c>
      <c r="G178" s="22">
        <v>1708632</v>
      </c>
      <c r="H178" s="22">
        <v>0</v>
      </c>
      <c r="I178" s="22">
        <v>564652</v>
      </c>
      <c r="J178" s="22">
        <v>77861</v>
      </c>
      <c r="K178" s="22">
        <v>0</v>
      </c>
      <c r="L178" s="22">
        <v>0</v>
      </c>
      <c r="M178" s="22">
        <v>639652</v>
      </c>
      <c r="N178" s="22">
        <v>0</v>
      </c>
      <c r="O178" s="22">
        <v>18241</v>
      </c>
      <c r="P178" s="22">
        <v>4434122</v>
      </c>
      <c r="Q178" s="22">
        <v>0</v>
      </c>
      <c r="R178" s="22">
        <v>0</v>
      </c>
      <c r="S178" s="22">
        <v>272890</v>
      </c>
      <c r="T178" s="22">
        <v>0</v>
      </c>
      <c r="U178" s="22">
        <v>4175211</v>
      </c>
      <c r="V178" s="22">
        <v>4220065</v>
      </c>
      <c r="W178" s="22">
        <v>803161</v>
      </c>
      <c r="X178" s="22">
        <v>0</v>
      </c>
      <c r="Y178" s="22">
        <v>507536</v>
      </c>
      <c r="Z178" s="22">
        <v>0</v>
      </c>
      <c r="AA178" s="22">
        <v>20882</v>
      </c>
      <c r="AB178" s="22">
        <v>0</v>
      </c>
      <c r="AC178" s="22">
        <v>98065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0</v>
      </c>
      <c r="AJ178" s="22">
        <v>1200660</v>
      </c>
      <c r="AK178" s="22">
        <v>158683</v>
      </c>
      <c r="AL178" s="22">
        <v>0</v>
      </c>
      <c r="AM178" s="22">
        <v>0</v>
      </c>
      <c r="AN178" s="22">
        <v>0</v>
      </c>
      <c r="AO178" s="22">
        <v>0</v>
      </c>
      <c r="AP178" s="22">
        <v>0</v>
      </c>
      <c r="AQ178" s="22">
        <v>29169951</v>
      </c>
      <c r="AR178" s="22">
        <v>289147</v>
      </c>
      <c r="AS178" s="22">
        <v>2675863</v>
      </c>
      <c r="AT178" s="22">
        <v>0</v>
      </c>
      <c r="AU178" s="22">
        <v>2116686</v>
      </c>
      <c r="AV178" s="22">
        <v>756094</v>
      </c>
      <c r="AW178" s="22">
        <v>52822</v>
      </c>
      <c r="AX178" s="22">
        <v>0</v>
      </c>
      <c r="AY178" s="22">
        <v>748354</v>
      </c>
      <c r="AZ178" s="22">
        <v>0</v>
      </c>
      <c r="BA178" s="22">
        <v>704088</v>
      </c>
      <c r="BB178" s="22">
        <v>3118006</v>
      </c>
      <c r="BC178" s="22">
        <v>0</v>
      </c>
      <c r="BD178" s="22">
        <v>0</v>
      </c>
      <c r="BE178" s="22">
        <v>0</v>
      </c>
      <c r="BF178" s="22">
        <v>0</v>
      </c>
      <c r="BG178" s="22">
        <v>4072279</v>
      </c>
      <c r="BH178" s="22">
        <v>3487250</v>
      </c>
      <c r="BI178" s="22">
        <v>896711</v>
      </c>
      <c r="BJ178" s="22">
        <v>0</v>
      </c>
      <c r="BK178" s="22">
        <v>718102</v>
      </c>
      <c r="BL178" s="22">
        <v>0</v>
      </c>
      <c r="BM178" s="22">
        <v>29526</v>
      </c>
      <c r="BN178" s="22">
        <v>0</v>
      </c>
      <c r="BO178" s="22">
        <v>1398284</v>
      </c>
      <c r="BP178" s="22">
        <v>0</v>
      </c>
      <c r="BQ178" s="22">
        <v>0</v>
      </c>
      <c r="BR178" s="22">
        <v>0</v>
      </c>
      <c r="BS178" s="22">
        <v>0</v>
      </c>
      <c r="BT178" s="22">
        <v>0</v>
      </c>
      <c r="BU178" s="22">
        <v>0</v>
      </c>
      <c r="BV178" s="22">
        <v>4120508</v>
      </c>
      <c r="BW178" s="22">
        <v>793964</v>
      </c>
      <c r="BX178" s="22">
        <v>0</v>
      </c>
      <c r="BY178" s="22">
        <v>0</v>
      </c>
      <c r="BZ178" s="22">
        <v>0</v>
      </c>
      <c r="CA178" s="22">
        <v>0</v>
      </c>
      <c r="CB178" s="22">
        <v>0</v>
      </c>
      <c r="CC178" s="22">
        <v>25977684</v>
      </c>
      <c r="CD178" s="22">
        <v>3192267</v>
      </c>
    </row>
    <row r="179" spans="1:82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3101500</v>
      </c>
      <c r="F179" s="22">
        <v>0</v>
      </c>
      <c r="G179" s="22">
        <v>329565</v>
      </c>
      <c r="H179" s="22">
        <v>0</v>
      </c>
      <c r="I179" s="22">
        <v>0</v>
      </c>
      <c r="J179" s="22">
        <v>531220</v>
      </c>
      <c r="K179" s="22">
        <v>96753</v>
      </c>
      <c r="L179" s="22">
        <v>0</v>
      </c>
      <c r="M179" s="22">
        <v>12046</v>
      </c>
      <c r="N179" s="22">
        <v>6186</v>
      </c>
      <c r="O179" s="22">
        <v>0</v>
      </c>
      <c r="P179" s="22">
        <v>1713806</v>
      </c>
      <c r="Q179" s="22">
        <v>0</v>
      </c>
      <c r="R179" s="22">
        <v>0</v>
      </c>
      <c r="S179" s="22">
        <v>0</v>
      </c>
      <c r="T179" s="22">
        <v>0</v>
      </c>
      <c r="U179" s="22">
        <v>898083</v>
      </c>
      <c r="V179" s="22">
        <v>1165598</v>
      </c>
      <c r="W179" s="22">
        <v>312589</v>
      </c>
      <c r="X179" s="22">
        <v>0</v>
      </c>
      <c r="Y179" s="22">
        <v>119806</v>
      </c>
      <c r="Z179" s="22">
        <v>0</v>
      </c>
      <c r="AA179" s="22">
        <v>0</v>
      </c>
      <c r="AB179" s="22">
        <v>0</v>
      </c>
      <c r="AC179" s="22">
        <v>107998</v>
      </c>
      <c r="AD179" s="22">
        <v>58419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731982</v>
      </c>
      <c r="AK179" s="22">
        <v>161171</v>
      </c>
      <c r="AL179" s="22">
        <v>0</v>
      </c>
      <c r="AM179" s="22">
        <v>0</v>
      </c>
      <c r="AN179" s="22">
        <v>1340488</v>
      </c>
      <c r="AO179" s="22">
        <v>0</v>
      </c>
      <c r="AP179" s="22">
        <v>0</v>
      </c>
      <c r="AQ179" s="22">
        <v>10687210</v>
      </c>
      <c r="AR179" s="22">
        <v>338406</v>
      </c>
      <c r="AS179" s="22">
        <v>653279</v>
      </c>
      <c r="AT179" s="22">
        <v>0</v>
      </c>
      <c r="AU179" s="22">
        <v>0</v>
      </c>
      <c r="AV179" s="22">
        <v>402732</v>
      </c>
      <c r="AW179" s="22">
        <v>13804</v>
      </c>
      <c r="AX179" s="22">
        <v>0</v>
      </c>
      <c r="AY179" s="22">
        <v>127016</v>
      </c>
      <c r="AZ179" s="22">
        <v>26586</v>
      </c>
      <c r="BA179" s="22">
        <v>0</v>
      </c>
      <c r="BB179" s="22">
        <v>1170064</v>
      </c>
      <c r="BC179" s="22">
        <v>0</v>
      </c>
      <c r="BD179" s="22">
        <v>0</v>
      </c>
      <c r="BE179" s="22">
        <v>0</v>
      </c>
      <c r="BF179" s="22">
        <v>0</v>
      </c>
      <c r="BG179" s="22">
        <v>1205615</v>
      </c>
      <c r="BH179" s="22">
        <v>690789</v>
      </c>
      <c r="BI179" s="22">
        <v>335799</v>
      </c>
      <c r="BJ179" s="22">
        <v>0</v>
      </c>
      <c r="BK179" s="22">
        <v>149060</v>
      </c>
      <c r="BL179" s="22">
        <v>0</v>
      </c>
      <c r="BM179" s="22">
        <v>0</v>
      </c>
      <c r="BN179" s="22">
        <v>0</v>
      </c>
      <c r="BO179" s="22">
        <v>332122</v>
      </c>
      <c r="BP179" s="22">
        <v>309651</v>
      </c>
      <c r="BQ179" s="22">
        <v>0</v>
      </c>
      <c r="BR179" s="22">
        <v>0</v>
      </c>
      <c r="BS179" s="22">
        <v>0</v>
      </c>
      <c r="BT179" s="22">
        <v>0</v>
      </c>
      <c r="BU179" s="22">
        <v>0</v>
      </c>
      <c r="BV179" s="22">
        <v>1347450</v>
      </c>
      <c r="BW179" s="22">
        <v>284946</v>
      </c>
      <c r="BX179" s="22">
        <v>0</v>
      </c>
      <c r="BY179" s="22">
        <v>0</v>
      </c>
      <c r="BZ179" s="22">
        <v>1079388</v>
      </c>
      <c r="CA179" s="22">
        <v>0</v>
      </c>
      <c r="CB179" s="22">
        <v>0</v>
      </c>
      <c r="CC179" s="22">
        <v>8466707</v>
      </c>
      <c r="CD179" s="22">
        <v>2220503</v>
      </c>
    </row>
    <row r="180" spans="1:82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2727119</v>
      </c>
      <c r="F180" s="22">
        <v>0</v>
      </c>
      <c r="G180" s="22">
        <v>23531</v>
      </c>
      <c r="H180" s="22">
        <v>0</v>
      </c>
      <c r="I180" s="22">
        <v>0</v>
      </c>
      <c r="J180" s="22">
        <v>45844</v>
      </c>
      <c r="K180" s="22">
        <v>0</v>
      </c>
      <c r="L180" s="22">
        <v>0</v>
      </c>
      <c r="M180" s="22">
        <v>5307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686582</v>
      </c>
      <c r="V180" s="22">
        <v>553474</v>
      </c>
      <c r="W180" s="22">
        <v>172649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7623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85752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0</v>
      </c>
      <c r="AQ180" s="22">
        <v>4307881</v>
      </c>
      <c r="AR180" s="22">
        <v>150936</v>
      </c>
      <c r="AS180" s="22">
        <v>948803</v>
      </c>
      <c r="AT180" s="22">
        <v>0</v>
      </c>
      <c r="AU180" s="22">
        <v>0</v>
      </c>
      <c r="AV180" s="22">
        <v>156563</v>
      </c>
      <c r="AW180" s="22">
        <v>0</v>
      </c>
      <c r="AX180" s="22">
        <v>0</v>
      </c>
      <c r="AY180" s="22">
        <v>71882</v>
      </c>
      <c r="AZ180" s="22">
        <v>0</v>
      </c>
      <c r="BA180" s="22">
        <v>666146</v>
      </c>
      <c r="BB180" s="22">
        <v>319107</v>
      </c>
      <c r="BC180" s="22">
        <v>10000</v>
      </c>
      <c r="BD180" s="22">
        <v>0</v>
      </c>
      <c r="BE180" s="22">
        <v>100775</v>
      </c>
      <c r="BF180" s="22">
        <v>0</v>
      </c>
      <c r="BG180" s="22">
        <v>866803</v>
      </c>
      <c r="BH180" s="22">
        <v>100111</v>
      </c>
      <c r="BI180" s="22">
        <v>189827</v>
      </c>
      <c r="BJ180" s="22">
        <v>0</v>
      </c>
      <c r="BK180" s="22">
        <v>4410</v>
      </c>
      <c r="BL180" s="22">
        <v>0</v>
      </c>
      <c r="BM180" s="22">
        <v>1497</v>
      </c>
      <c r="BN180" s="22">
        <v>0</v>
      </c>
      <c r="BO180" s="22">
        <v>16640</v>
      </c>
      <c r="BP180" s="22">
        <v>22113</v>
      </c>
      <c r="BQ180" s="22">
        <v>0</v>
      </c>
      <c r="BR180" s="22">
        <v>0</v>
      </c>
      <c r="BS180" s="22">
        <v>0</v>
      </c>
      <c r="BT180" s="22">
        <v>0</v>
      </c>
      <c r="BU180" s="22">
        <v>0</v>
      </c>
      <c r="BV180" s="22">
        <v>697110</v>
      </c>
      <c r="BW180" s="22">
        <v>208416</v>
      </c>
      <c r="BX180" s="22">
        <v>0</v>
      </c>
      <c r="BY180" s="22">
        <v>0</v>
      </c>
      <c r="BZ180" s="22">
        <v>0</v>
      </c>
      <c r="CA180" s="22">
        <v>0</v>
      </c>
      <c r="CB180" s="22">
        <v>0</v>
      </c>
      <c r="CC180" s="22">
        <v>4531139</v>
      </c>
      <c r="CD180" s="22">
        <v>-223258</v>
      </c>
    </row>
    <row r="181" spans="1:82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16898638</v>
      </c>
      <c r="F181" s="22">
        <v>683821</v>
      </c>
      <c r="G181" s="22">
        <v>76221</v>
      </c>
      <c r="H181" s="22">
        <v>0</v>
      </c>
      <c r="I181" s="22">
        <v>683821</v>
      </c>
      <c r="J181" s="22">
        <v>189461</v>
      </c>
      <c r="K181" s="22">
        <v>0</v>
      </c>
      <c r="L181" s="22">
        <v>0</v>
      </c>
      <c r="M181" s="22">
        <v>174317</v>
      </c>
      <c r="N181" s="22">
        <v>0</v>
      </c>
      <c r="O181" s="22">
        <v>0</v>
      </c>
      <c r="P181" s="22">
        <v>7838382</v>
      </c>
      <c r="Q181" s="22">
        <v>0</v>
      </c>
      <c r="R181" s="22">
        <v>0</v>
      </c>
      <c r="S181" s="22">
        <v>237</v>
      </c>
      <c r="T181" s="22">
        <v>0</v>
      </c>
      <c r="U181" s="22">
        <v>2796657</v>
      </c>
      <c r="V181" s="22">
        <v>2125256</v>
      </c>
      <c r="W181" s="22">
        <v>1613515</v>
      </c>
      <c r="X181" s="22">
        <v>0</v>
      </c>
      <c r="Y181" s="22">
        <v>727051</v>
      </c>
      <c r="Z181" s="22">
        <v>0</v>
      </c>
      <c r="AA181" s="22">
        <v>16250</v>
      </c>
      <c r="AB181" s="22">
        <v>0</v>
      </c>
      <c r="AC181" s="22">
        <v>1039971</v>
      </c>
      <c r="AD181" s="22">
        <v>4007</v>
      </c>
      <c r="AE181" s="22">
        <v>0</v>
      </c>
      <c r="AF181" s="22">
        <v>0</v>
      </c>
      <c r="AG181" s="22">
        <v>0</v>
      </c>
      <c r="AH181" s="22">
        <v>0</v>
      </c>
      <c r="AI181" s="22">
        <v>0</v>
      </c>
      <c r="AJ181" s="22">
        <v>5485281</v>
      </c>
      <c r="AK181" s="22">
        <v>246317</v>
      </c>
      <c r="AL181" s="22">
        <v>0</v>
      </c>
      <c r="AM181" s="22">
        <v>0</v>
      </c>
      <c r="AN181" s="22">
        <v>0</v>
      </c>
      <c r="AO181" s="22">
        <v>0</v>
      </c>
      <c r="AP181" s="22">
        <v>0</v>
      </c>
      <c r="AQ181" s="22">
        <v>40599203</v>
      </c>
      <c r="AR181" s="22">
        <v>337725</v>
      </c>
      <c r="AS181" s="22">
        <v>3008747</v>
      </c>
      <c r="AT181" s="22">
        <v>0</v>
      </c>
      <c r="AU181" s="22">
        <v>2372149</v>
      </c>
      <c r="AV181" s="22">
        <v>813591</v>
      </c>
      <c r="AW181" s="22">
        <v>7171</v>
      </c>
      <c r="AX181" s="22">
        <v>0</v>
      </c>
      <c r="AY181" s="22">
        <v>602034</v>
      </c>
      <c r="AZ181" s="22">
        <v>33996</v>
      </c>
      <c r="BA181" s="22">
        <v>0</v>
      </c>
      <c r="BB181" s="22">
        <v>7289233</v>
      </c>
      <c r="BC181" s="22">
        <v>0</v>
      </c>
      <c r="BD181" s="22">
        <v>0</v>
      </c>
      <c r="BE181" s="22">
        <v>0</v>
      </c>
      <c r="BF181" s="22">
        <v>0</v>
      </c>
      <c r="BG181" s="22">
        <v>1697949</v>
      </c>
      <c r="BH181" s="22">
        <v>1214315</v>
      </c>
      <c r="BI181" s="22">
        <v>1642134</v>
      </c>
      <c r="BJ181" s="22">
        <v>0</v>
      </c>
      <c r="BK181" s="22">
        <v>1191414</v>
      </c>
      <c r="BL181" s="22">
        <v>0</v>
      </c>
      <c r="BM181" s="22">
        <v>21244</v>
      </c>
      <c r="BN181" s="22">
        <v>0</v>
      </c>
      <c r="BO181" s="22">
        <v>1342975</v>
      </c>
      <c r="BP181" s="22">
        <v>0</v>
      </c>
      <c r="BQ181" s="22">
        <v>0</v>
      </c>
      <c r="BR181" s="22">
        <v>0</v>
      </c>
      <c r="BS181" s="22">
        <v>0</v>
      </c>
      <c r="BT181" s="22">
        <v>0</v>
      </c>
      <c r="BU181" s="22">
        <v>0</v>
      </c>
      <c r="BV181" s="22">
        <v>3939807</v>
      </c>
      <c r="BW181" s="22">
        <v>711733</v>
      </c>
      <c r="BX181" s="22">
        <v>0</v>
      </c>
      <c r="BY181" s="22">
        <v>0</v>
      </c>
      <c r="BZ181" s="22">
        <v>0</v>
      </c>
      <c r="CA181" s="22">
        <v>0</v>
      </c>
      <c r="CB181" s="22">
        <v>0</v>
      </c>
      <c r="CC181" s="22">
        <v>26226217</v>
      </c>
      <c r="CD181" s="22">
        <v>14372986</v>
      </c>
    </row>
    <row r="182" spans="1:82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10168618</v>
      </c>
      <c r="F182" s="22">
        <v>0</v>
      </c>
      <c r="G182" s="22">
        <v>190496</v>
      </c>
      <c r="H182" s="22">
        <v>0</v>
      </c>
      <c r="I182" s="22">
        <v>1386503</v>
      </c>
      <c r="J182" s="22">
        <v>511062</v>
      </c>
      <c r="K182" s="22">
        <v>0</v>
      </c>
      <c r="L182" s="22">
        <v>0</v>
      </c>
      <c r="M182" s="22">
        <v>9805</v>
      </c>
      <c r="N182" s="22">
        <v>0</v>
      </c>
      <c r="O182" s="22">
        <v>0</v>
      </c>
      <c r="P182" s="22">
        <v>3387488</v>
      </c>
      <c r="Q182" s="22">
        <v>0</v>
      </c>
      <c r="R182" s="22">
        <v>0</v>
      </c>
      <c r="S182" s="22">
        <v>375204</v>
      </c>
      <c r="T182" s="22">
        <v>0</v>
      </c>
      <c r="U182" s="22">
        <v>3507518</v>
      </c>
      <c r="V182" s="22">
        <v>2145114</v>
      </c>
      <c r="W182" s="22">
        <v>1352153</v>
      </c>
      <c r="X182" s="22">
        <v>0</v>
      </c>
      <c r="Y182" s="22">
        <v>0</v>
      </c>
      <c r="Z182" s="22">
        <v>0</v>
      </c>
      <c r="AA182" s="22">
        <v>65523</v>
      </c>
      <c r="AB182" s="22">
        <v>0</v>
      </c>
      <c r="AC182" s="22">
        <v>156835</v>
      </c>
      <c r="AD182" s="22">
        <v>0</v>
      </c>
      <c r="AE182" s="22">
        <v>630702</v>
      </c>
      <c r="AF182" s="22">
        <v>1085</v>
      </c>
      <c r="AG182" s="22">
        <v>822320</v>
      </c>
      <c r="AH182" s="22">
        <v>0</v>
      </c>
      <c r="AI182" s="22">
        <v>0</v>
      </c>
      <c r="AJ182" s="22">
        <v>804920</v>
      </c>
      <c r="AK182" s="22">
        <v>206747</v>
      </c>
      <c r="AL182" s="22">
        <v>0</v>
      </c>
      <c r="AM182" s="22">
        <v>0</v>
      </c>
      <c r="AN182" s="22">
        <v>0</v>
      </c>
      <c r="AO182" s="22">
        <v>0</v>
      </c>
      <c r="AP182" s="22">
        <v>0</v>
      </c>
      <c r="AQ182" s="22">
        <v>25722093</v>
      </c>
      <c r="AR182" s="22">
        <v>316842</v>
      </c>
      <c r="AS182" s="22">
        <v>1925215</v>
      </c>
      <c r="AT182" s="22">
        <v>0</v>
      </c>
      <c r="AU182" s="22">
        <v>3212741</v>
      </c>
      <c r="AV182" s="22">
        <v>741357</v>
      </c>
      <c r="AW182" s="22">
        <v>14398</v>
      </c>
      <c r="AX182" s="22">
        <v>0</v>
      </c>
      <c r="AY182" s="22">
        <v>166193</v>
      </c>
      <c r="AZ182" s="22">
        <v>0</v>
      </c>
      <c r="BA182" s="22">
        <v>0</v>
      </c>
      <c r="BB182" s="22">
        <v>3783572</v>
      </c>
      <c r="BC182" s="22">
        <v>0</v>
      </c>
      <c r="BD182" s="22">
        <v>0</v>
      </c>
      <c r="BE182" s="22">
        <v>562130</v>
      </c>
      <c r="BF182" s="22">
        <v>52400</v>
      </c>
      <c r="BG182" s="22">
        <v>2076241</v>
      </c>
      <c r="BH182" s="22">
        <v>3345356</v>
      </c>
      <c r="BI182" s="22">
        <v>1180296</v>
      </c>
      <c r="BJ182" s="22">
        <v>0</v>
      </c>
      <c r="BK182" s="22">
        <v>56971</v>
      </c>
      <c r="BL182" s="22">
        <v>0</v>
      </c>
      <c r="BM182" s="22">
        <v>181941</v>
      </c>
      <c r="BN182" s="22">
        <v>0</v>
      </c>
      <c r="BO182" s="22">
        <v>567358</v>
      </c>
      <c r="BP182" s="22">
        <v>0</v>
      </c>
      <c r="BQ182" s="22">
        <v>230073</v>
      </c>
      <c r="BR182" s="22">
        <v>1085</v>
      </c>
      <c r="BS182" s="22">
        <v>676128</v>
      </c>
      <c r="BT182" s="22">
        <v>0</v>
      </c>
      <c r="BU182" s="22">
        <v>0</v>
      </c>
      <c r="BV182" s="22">
        <v>2885007</v>
      </c>
      <c r="BW182" s="22">
        <v>756011</v>
      </c>
      <c r="BX182" s="22">
        <v>0</v>
      </c>
      <c r="BY182" s="22">
        <v>0</v>
      </c>
      <c r="BZ182" s="22">
        <v>0</v>
      </c>
      <c r="CA182" s="22">
        <v>0</v>
      </c>
      <c r="CB182" s="22">
        <v>0</v>
      </c>
      <c r="CC182" s="22">
        <v>22731315</v>
      </c>
      <c r="CD182" s="22">
        <v>2990778</v>
      </c>
    </row>
    <row r="183" spans="1:82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3921871</v>
      </c>
      <c r="F183" s="22">
        <v>7876</v>
      </c>
      <c r="G183" s="22">
        <v>296302</v>
      </c>
      <c r="H183" s="22">
        <v>0</v>
      </c>
      <c r="I183" s="22">
        <v>11194</v>
      </c>
      <c r="J183" s="22">
        <v>93877</v>
      </c>
      <c r="K183" s="22">
        <v>0</v>
      </c>
      <c r="L183" s="22">
        <v>0</v>
      </c>
      <c r="M183" s="22">
        <v>23288</v>
      </c>
      <c r="N183" s="22">
        <v>0</v>
      </c>
      <c r="O183" s="22">
        <v>2852</v>
      </c>
      <c r="P183" s="22">
        <v>74338</v>
      </c>
      <c r="Q183" s="22">
        <v>119371</v>
      </c>
      <c r="R183" s="22">
        <v>0</v>
      </c>
      <c r="S183" s="22">
        <v>0</v>
      </c>
      <c r="T183" s="22">
        <v>0</v>
      </c>
      <c r="U183" s="22">
        <v>1388967</v>
      </c>
      <c r="V183" s="22">
        <v>546569</v>
      </c>
      <c r="W183" s="22">
        <v>470032</v>
      </c>
      <c r="X183" s="22">
        <v>86086</v>
      </c>
      <c r="Y183" s="22">
        <v>0</v>
      </c>
      <c r="Z183" s="22">
        <v>0</v>
      </c>
      <c r="AA183" s="22">
        <v>17575</v>
      </c>
      <c r="AB183" s="22">
        <v>0</v>
      </c>
      <c r="AC183" s="22">
        <v>70196</v>
      </c>
      <c r="AD183" s="22">
        <v>5031</v>
      </c>
      <c r="AE183" s="22">
        <v>16724</v>
      </c>
      <c r="AF183" s="22">
        <v>0</v>
      </c>
      <c r="AG183" s="22">
        <v>0</v>
      </c>
      <c r="AH183" s="22">
        <v>0</v>
      </c>
      <c r="AI183" s="22">
        <v>0</v>
      </c>
      <c r="AJ183" s="22">
        <v>538333</v>
      </c>
      <c r="AK183" s="22">
        <v>23692</v>
      </c>
      <c r="AL183" s="22">
        <v>0</v>
      </c>
      <c r="AM183" s="22">
        <v>0</v>
      </c>
      <c r="AN183" s="22">
        <v>0</v>
      </c>
      <c r="AO183" s="22">
        <v>0</v>
      </c>
      <c r="AP183" s="22">
        <v>0</v>
      </c>
      <c r="AQ183" s="22">
        <v>7714174</v>
      </c>
      <c r="AR183" s="22">
        <v>235964</v>
      </c>
      <c r="AS183" s="22">
        <v>839447</v>
      </c>
      <c r="AT183" s="22">
        <v>0</v>
      </c>
      <c r="AU183" s="22">
        <v>30500</v>
      </c>
      <c r="AV183" s="22">
        <v>198274</v>
      </c>
      <c r="AW183" s="22">
        <v>4443</v>
      </c>
      <c r="AX183" s="22">
        <v>0</v>
      </c>
      <c r="AY183" s="22">
        <v>88545</v>
      </c>
      <c r="AZ183" s="22">
        <v>0</v>
      </c>
      <c r="BA183" s="22">
        <v>220927</v>
      </c>
      <c r="BB183" s="22">
        <v>1049161</v>
      </c>
      <c r="BC183" s="22">
        <v>147798</v>
      </c>
      <c r="BD183" s="22">
        <v>0</v>
      </c>
      <c r="BE183" s="22">
        <v>38577</v>
      </c>
      <c r="BF183" s="22">
        <v>0</v>
      </c>
      <c r="BG183" s="22">
        <v>1328529</v>
      </c>
      <c r="BH183" s="22">
        <v>434403</v>
      </c>
      <c r="BI183" s="22">
        <v>615649</v>
      </c>
      <c r="BJ183" s="22">
        <v>129358</v>
      </c>
      <c r="BK183" s="22">
        <v>34100</v>
      </c>
      <c r="BL183" s="22">
        <v>0</v>
      </c>
      <c r="BM183" s="22">
        <v>32917</v>
      </c>
      <c r="BN183" s="22">
        <v>10836</v>
      </c>
      <c r="BO183" s="22">
        <v>133693</v>
      </c>
      <c r="BP183" s="22">
        <v>117342</v>
      </c>
      <c r="BQ183" s="22">
        <v>16808</v>
      </c>
      <c r="BR183" s="22">
        <v>0</v>
      </c>
      <c r="BS183" s="22">
        <v>0</v>
      </c>
      <c r="BT183" s="22">
        <v>0</v>
      </c>
      <c r="BU183" s="22">
        <v>0</v>
      </c>
      <c r="BV183" s="22">
        <v>1735607</v>
      </c>
      <c r="BW183" s="22">
        <v>212237</v>
      </c>
      <c r="BX183" s="22">
        <v>0</v>
      </c>
      <c r="BY183" s="22">
        <v>0</v>
      </c>
      <c r="BZ183" s="22">
        <v>0</v>
      </c>
      <c r="CA183" s="22">
        <v>0</v>
      </c>
      <c r="CB183" s="22">
        <v>0</v>
      </c>
      <c r="CC183" s="22">
        <v>7655115</v>
      </c>
      <c r="CD183" s="22">
        <v>59059</v>
      </c>
    </row>
    <row r="184" spans="1:82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2466383</v>
      </c>
      <c r="F184" s="22">
        <v>0</v>
      </c>
      <c r="G184" s="22">
        <v>46573</v>
      </c>
      <c r="H184" s="22">
        <v>12000</v>
      </c>
      <c r="I184" s="22">
        <v>0</v>
      </c>
      <c r="J184" s="22">
        <v>0</v>
      </c>
      <c r="K184" s="22">
        <v>0</v>
      </c>
      <c r="L184" s="22">
        <v>0</v>
      </c>
      <c r="M184" s="22">
        <v>2038</v>
      </c>
      <c r="N184" s="22">
        <v>0</v>
      </c>
      <c r="O184" s="22">
        <v>0</v>
      </c>
      <c r="P184" s="22">
        <v>884685</v>
      </c>
      <c r="Q184" s="22">
        <v>13282</v>
      </c>
      <c r="R184" s="22">
        <v>0</v>
      </c>
      <c r="S184" s="22">
        <v>0</v>
      </c>
      <c r="T184" s="22">
        <v>0</v>
      </c>
      <c r="U184" s="22">
        <v>977683</v>
      </c>
      <c r="V184" s="22">
        <v>142077</v>
      </c>
      <c r="W184" s="22">
        <v>832091</v>
      </c>
      <c r="X184" s="22">
        <v>0</v>
      </c>
      <c r="Y184" s="22">
        <v>286822</v>
      </c>
      <c r="Z184" s="22">
        <v>0</v>
      </c>
      <c r="AA184" s="22">
        <v>26200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107906</v>
      </c>
      <c r="AI184" s="22">
        <v>0</v>
      </c>
      <c r="AJ184" s="22">
        <v>479403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0</v>
      </c>
      <c r="AQ184" s="22">
        <v>6277143</v>
      </c>
      <c r="AR184" s="22">
        <v>61113</v>
      </c>
      <c r="AS184" s="22">
        <v>844542</v>
      </c>
      <c r="AT184" s="22">
        <v>0</v>
      </c>
      <c r="AU184" s="22">
        <v>0</v>
      </c>
      <c r="AV184" s="22">
        <v>159335</v>
      </c>
      <c r="AW184" s="22">
        <v>0</v>
      </c>
      <c r="AX184" s="22">
        <v>0</v>
      </c>
      <c r="AY184" s="22">
        <v>18923</v>
      </c>
      <c r="AZ184" s="22">
        <v>0</v>
      </c>
      <c r="BA184" s="22">
        <v>0</v>
      </c>
      <c r="BB184" s="22">
        <v>671671</v>
      </c>
      <c r="BC184" s="22">
        <v>16718</v>
      </c>
      <c r="BD184" s="22">
        <v>0</v>
      </c>
      <c r="BE184" s="22">
        <v>0</v>
      </c>
      <c r="BF184" s="22">
        <v>0</v>
      </c>
      <c r="BG184" s="22">
        <v>932635</v>
      </c>
      <c r="BH184" s="22">
        <v>91247</v>
      </c>
      <c r="BI184" s="22">
        <v>99966</v>
      </c>
      <c r="BJ184" s="22">
        <v>0</v>
      </c>
      <c r="BK184" s="22">
        <v>246863</v>
      </c>
      <c r="BL184" s="22">
        <v>0</v>
      </c>
      <c r="BM184" s="22">
        <v>16639</v>
      </c>
      <c r="BN184" s="22">
        <v>0</v>
      </c>
      <c r="BO184" s="22">
        <v>0</v>
      </c>
      <c r="BP184" s="22">
        <v>0</v>
      </c>
      <c r="BQ184" s="22">
        <v>0</v>
      </c>
      <c r="BR184" s="22">
        <v>0</v>
      </c>
      <c r="BS184" s="22">
        <v>0</v>
      </c>
      <c r="BT184" s="22">
        <v>0</v>
      </c>
      <c r="BU184" s="22">
        <v>0</v>
      </c>
      <c r="BV184" s="22">
        <v>850557</v>
      </c>
      <c r="BW184" s="22">
        <v>0</v>
      </c>
      <c r="BX184" s="22">
        <v>0</v>
      </c>
      <c r="BY184" s="22">
        <v>0</v>
      </c>
      <c r="BZ184" s="22">
        <v>0</v>
      </c>
      <c r="CA184" s="22">
        <v>0</v>
      </c>
      <c r="CB184" s="22">
        <v>1121786</v>
      </c>
      <c r="CC184" s="22">
        <v>5131995</v>
      </c>
      <c r="CD184" s="22">
        <v>1145148</v>
      </c>
    </row>
    <row r="185" spans="1:82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1168478</v>
      </c>
      <c r="F185" s="22">
        <v>0</v>
      </c>
      <c r="G185" s="22">
        <v>68731</v>
      </c>
      <c r="H185" s="22">
        <v>0</v>
      </c>
      <c r="I185" s="22">
        <v>2656</v>
      </c>
      <c r="J185" s="22">
        <v>34079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130973</v>
      </c>
      <c r="Q185" s="22">
        <v>0</v>
      </c>
      <c r="R185" s="22">
        <v>0</v>
      </c>
      <c r="S185" s="22">
        <v>0</v>
      </c>
      <c r="T185" s="22">
        <v>0</v>
      </c>
      <c r="U185" s="22">
        <v>575684</v>
      </c>
      <c r="V185" s="22">
        <v>119678</v>
      </c>
      <c r="W185" s="22">
        <v>143399</v>
      </c>
      <c r="X185" s="22">
        <v>0</v>
      </c>
      <c r="Y185" s="22">
        <v>147437</v>
      </c>
      <c r="Z185" s="22">
        <v>0</v>
      </c>
      <c r="AA185" s="22">
        <v>6794</v>
      </c>
      <c r="AB185" s="22">
        <v>0</v>
      </c>
      <c r="AC185" s="22">
        <v>0</v>
      </c>
      <c r="AD185" s="22">
        <v>0</v>
      </c>
      <c r="AE185" s="22">
        <v>441473</v>
      </c>
      <c r="AF185" s="22">
        <v>0</v>
      </c>
      <c r="AG185" s="22">
        <v>0</v>
      </c>
      <c r="AH185" s="22">
        <v>0</v>
      </c>
      <c r="AI185" s="22">
        <v>0</v>
      </c>
      <c r="AJ185" s="22">
        <v>348273</v>
      </c>
      <c r="AK185" s="22">
        <v>31664</v>
      </c>
      <c r="AL185" s="22">
        <v>0</v>
      </c>
      <c r="AM185" s="22">
        <v>0</v>
      </c>
      <c r="AN185" s="22">
        <v>0</v>
      </c>
      <c r="AO185" s="22">
        <v>0</v>
      </c>
      <c r="AP185" s="22">
        <v>0</v>
      </c>
      <c r="AQ185" s="22">
        <v>3219319</v>
      </c>
      <c r="AR185" s="22">
        <v>89021</v>
      </c>
      <c r="AS185" s="22">
        <v>407187</v>
      </c>
      <c r="AT185" s="22">
        <v>0</v>
      </c>
      <c r="AU185" s="22">
        <v>0</v>
      </c>
      <c r="AV185" s="22">
        <v>64334</v>
      </c>
      <c r="AW185" s="22">
        <v>2990</v>
      </c>
      <c r="AX185" s="22">
        <v>0</v>
      </c>
      <c r="AY185" s="22">
        <v>0</v>
      </c>
      <c r="AZ185" s="22">
        <v>0</v>
      </c>
      <c r="BA185" s="22">
        <v>0</v>
      </c>
      <c r="BB185" s="22">
        <v>484717</v>
      </c>
      <c r="BC185" s="22">
        <v>0</v>
      </c>
      <c r="BD185" s="22">
        <v>0</v>
      </c>
      <c r="BE185" s="22">
        <v>5321</v>
      </c>
      <c r="BF185" s="22">
        <v>0</v>
      </c>
      <c r="BG185" s="22">
        <v>583395</v>
      </c>
      <c r="BH185" s="22">
        <v>94108</v>
      </c>
      <c r="BI185" s="22">
        <v>156363</v>
      </c>
      <c r="BJ185" s="22">
        <v>0</v>
      </c>
      <c r="BK185" s="22">
        <v>207424</v>
      </c>
      <c r="BL185" s="22">
        <v>0</v>
      </c>
      <c r="BM185" s="22">
        <v>8314</v>
      </c>
      <c r="BN185" s="22">
        <v>0</v>
      </c>
      <c r="BO185" s="22">
        <v>329323</v>
      </c>
      <c r="BP185" s="22">
        <v>0</v>
      </c>
      <c r="BQ185" s="22">
        <v>50968</v>
      </c>
      <c r="BR185" s="22">
        <v>0</v>
      </c>
      <c r="BS185" s="22">
        <v>0</v>
      </c>
      <c r="BT185" s="22">
        <v>0</v>
      </c>
      <c r="BU185" s="22">
        <v>0</v>
      </c>
      <c r="BV185" s="22">
        <v>309108</v>
      </c>
      <c r="BW185" s="22">
        <v>166488</v>
      </c>
      <c r="BX185" s="22">
        <v>0</v>
      </c>
      <c r="BY185" s="22">
        <v>0</v>
      </c>
      <c r="BZ185" s="22">
        <v>0</v>
      </c>
      <c r="CA185" s="22">
        <v>0</v>
      </c>
      <c r="CB185" s="22">
        <v>0</v>
      </c>
      <c r="CC185" s="22">
        <v>2959061</v>
      </c>
      <c r="CD185" s="22">
        <v>260258</v>
      </c>
    </row>
    <row r="186" spans="1:82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1345423</v>
      </c>
      <c r="F186" s="22">
        <v>0</v>
      </c>
      <c r="G186" s="22">
        <v>67801</v>
      </c>
      <c r="H186" s="22">
        <v>0</v>
      </c>
      <c r="I186" s="22">
        <v>0</v>
      </c>
      <c r="J186" s="22">
        <v>34701</v>
      </c>
      <c r="K186" s="22">
        <v>0</v>
      </c>
      <c r="L186" s="22">
        <v>0</v>
      </c>
      <c r="M186" s="22">
        <v>10374</v>
      </c>
      <c r="N186" s="22">
        <v>0</v>
      </c>
      <c r="O186" s="22">
        <v>0</v>
      </c>
      <c r="P186" s="22">
        <v>1244635</v>
      </c>
      <c r="Q186" s="22">
        <v>0</v>
      </c>
      <c r="R186" s="22">
        <v>0</v>
      </c>
      <c r="S186" s="22">
        <v>0</v>
      </c>
      <c r="T186" s="22">
        <v>0</v>
      </c>
      <c r="U186" s="22">
        <v>583292</v>
      </c>
      <c r="V186" s="22">
        <v>115980</v>
      </c>
      <c r="W186" s="22">
        <v>169666</v>
      </c>
      <c r="X186" s="22">
        <v>0</v>
      </c>
      <c r="Y186" s="22">
        <v>70387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54368</v>
      </c>
      <c r="AF186" s="22">
        <v>0</v>
      </c>
      <c r="AG186" s="22">
        <v>0</v>
      </c>
      <c r="AH186" s="22">
        <v>74173</v>
      </c>
      <c r="AI186" s="22">
        <v>0</v>
      </c>
      <c r="AJ186" s="22">
        <v>810706</v>
      </c>
      <c r="AK186" s="22">
        <v>2075</v>
      </c>
      <c r="AL186" s="22">
        <v>0</v>
      </c>
      <c r="AM186" s="22">
        <v>0</v>
      </c>
      <c r="AN186" s="22">
        <v>0</v>
      </c>
      <c r="AO186" s="22">
        <v>0</v>
      </c>
      <c r="AP186" s="22">
        <v>0</v>
      </c>
      <c r="AQ186" s="22">
        <v>4583581</v>
      </c>
      <c r="AR186" s="22">
        <v>102028</v>
      </c>
      <c r="AS186" s="22">
        <v>547288</v>
      </c>
      <c r="AT186" s="22">
        <v>0</v>
      </c>
      <c r="AU186" s="22">
        <v>0</v>
      </c>
      <c r="AV186" s="22">
        <v>36551</v>
      </c>
      <c r="AW186" s="22">
        <v>6540</v>
      </c>
      <c r="AX186" s="22">
        <v>0</v>
      </c>
      <c r="AY186" s="22">
        <v>17016</v>
      </c>
      <c r="AZ186" s="22">
        <v>0</v>
      </c>
      <c r="BA186" s="22">
        <v>0</v>
      </c>
      <c r="BB186" s="22">
        <v>754077</v>
      </c>
      <c r="BC186" s="22">
        <v>0</v>
      </c>
      <c r="BD186" s="22">
        <v>0</v>
      </c>
      <c r="BE186" s="22">
        <v>23322</v>
      </c>
      <c r="BF186" s="22">
        <v>0</v>
      </c>
      <c r="BG186" s="22">
        <v>634584</v>
      </c>
      <c r="BH186" s="22">
        <v>98800</v>
      </c>
      <c r="BI186" s="22">
        <v>138197</v>
      </c>
      <c r="BJ186" s="22">
        <v>0</v>
      </c>
      <c r="BK186" s="22">
        <v>84465</v>
      </c>
      <c r="BL186" s="22">
        <v>0</v>
      </c>
      <c r="BM186" s="22">
        <v>0</v>
      </c>
      <c r="BN186" s="22">
        <v>0</v>
      </c>
      <c r="BO186" s="22">
        <v>0</v>
      </c>
      <c r="BP186" s="22">
        <v>0</v>
      </c>
      <c r="BQ186" s="22">
        <v>4940</v>
      </c>
      <c r="BR186" s="22">
        <v>0</v>
      </c>
      <c r="BS186" s="22">
        <v>0</v>
      </c>
      <c r="BT186" s="22">
        <v>279997</v>
      </c>
      <c r="BU186" s="22">
        <v>0</v>
      </c>
      <c r="BV186" s="22">
        <v>207392</v>
      </c>
      <c r="BW186" s="22">
        <v>35295</v>
      </c>
      <c r="BX186" s="22">
        <v>0</v>
      </c>
      <c r="BY186" s="22">
        <v>0</v>
      </c>
      <c r="BZ186" s="22">
        <v>0</v>
      </c>
      <c r="CA186" s="22">
        <v>0</v>
      </c>
      <c r="CB186" s="22">
        <v>0</v>
      </c>
      <c r="CC186" s="22">
        <v>2970492</v>
      </c>
      <c r="CD186" s="22">
        <v>1613089</v>
      </c>
    </row>
    <row r="187" spans="1:82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3059672</v>
      </c>
      <c r="F187" s="22">
        <v>0</v>
      </c>
      <c r="G187" s="22">
        <v>170724</v>
      </c>
      <c r="H187" s="22">
        <v>0</v>
      </c>
      <c r="I187" s="22">
        <v>0</v>
      </c>
      <c r="J187" s="22">
        <v>74633</v>
      </c>
      <c r="K187" s="22">
        <v>0</v>
      </c>
      <c r="L187" s="22">
        <v>0</v>
      </c>
      <c r="M187" s="22">
        <v>81130</v>
      </c>
      <c r="N187" s="22">
        <v>0</v>
      </c>
      <c r="O187" s="22">
        <v>17960</v>
      </c>
      <c r="P187" s="22">
        <v>4204295</v>
      </c>
      <c r="Q187" s="22">
        <v>0</v>
      </c>
      <c r="R187" s="22">
        <v>0</v>
      </c>
      <c r="S187" s="22">
        <v>0</v>
      </c>
      <c r="T187" s="22">
        <v>61460</v>
      </c>
      <c r="U187" s="22">
        <v>9184879</v>
      </c>
      <c r="V187" s="22">
        <v>1806418</v>
      </c>
      <c r="W187" s="22">
        <v>292584</v>
      </c>
      <c r="X187" s="22">
        <v>0</v>
      </c>
      <c r="Y187" s="22">
        <v>48728</v>
      </c>
      <c r="Z187" s="22">
        <v>0</v>
      </c>
      <c r="AA187" s="22">
        <v>0</v>
      </c>
      <c r="AB187" s="22">
        <v>0</v>
      </c>
      <c r="AC187" s="22">
        <v>69997</v>
      </c>
      <c r="AD187" s="22">
        <v>35181</v>
      </c>
      <c r="AE187" s="22">
        <v>0</v>
      </c>
      <c r="AF187" s="22">
        <v>0</v>
      </c>
      <c r="AG187" s="22">
        <v>0</v>
      </c>
      <c r="AH187" s="22">
        <v>0</v>
      </c>
      <c r="AI187" s="22">
        <v>0</v>
      </c>
      <c r="AJ187" s="22">
        <v>624822</v>
      </c>
      <c r="AK187" s="22">
        <v>58161</v>
      </c>
      <c r="AL187" s="22">
        <v>0</v>
      </c>
      <c r="AM187" s="22">
        <v>0</v>
      </c>
      <c r="AN187" s="22">
        <v>0</v>
      </c>
      <c r="AO187" s="22">
        <v>0</v>
      </c>
      <c r="AP187" s="22">
        <v>0</v>
      </c>
      <c r="AQ187" s="22">
        <v>19790644</v>
      </c>
      <c r="AR187" s="22">
        <v>254258</v>
      </c>
      <c r="AS187" s="22">
        <v>1043346</v>
      </c>
      <c r="AT187" s="22">
        <v>0</v>
      </c>
      <c r="AU187" s="22">
        <v>0</v>
      </c>
      <c r="AV187" s="22">
        <v>182369</v>
      </c>
      <c r="AW187" s="22">
        <v>43453</v>
      </c>
      <c r="AX187" s="22">
        <v>0</v>
      </c>
      <c r="AY187" s="22">
        <v>229732</v>
      </c>
      <c r="AZ187" s="22">
        <v>0</v>
      </c>
      <c r="BA187" s="22">
        <v>350251</v>
      </c>
      <c r="BB187" s="22">
        <v>862665</v>
      </c>
      <c r="BC187" s="22">
        <v>0</v>
      </c>
      <c r="BD187" s="22">
        <v>0</v>
      </c>
      <c r="BE187" s="22">
        <v>0</v>
      </c>
      <c r="BF187" s="22">
        <v>43223</v>
      </c>
      <c r="BG187" s="22">
        <v>1167724</v>
      </c>
      <c r="BH187" s="22">
        <v>524153</v>
      </c>
      <c r="BI187" s="22">
        <v>320218</v>
      </c>
      <c r="BJ187" s="22">
        <v>0</v>
      </c>
      <c r="BK187" s="22">
        <v>51489</v>
      </c>
      <c r="BL187" s="22">
        <v>0</v>
      </c>
      <c r="BM187" s="22">
        <v>50920</v>
      </c>
      <c r="BN187" s="22">
        <v>0</v>
      </c>
      <c r="BO187" s="22">
        <v>363960</v>
      </c>
      <c r="BP187" s="22">
        <v>152978</v>
      </c>
      <c r="BQ187" s="22">
        <v>0</v>
      </c>
      <c r="BR187" s="22">
        <v>0</v>
      </c>
      <c r="BS187" s="22">
        <v>0</v>
      </c>
      <c r="BT187" s="22">
        <v>0</v>
      </c>
      <c r="BU187" s="22">
        <v>0</v>
      </c>
      <c r="BV187" s="22">
        <v>680462</v>
      </c>
      <c r="BW187" s="22">
        <v>261379</v>
      </c>
      <c r="BX187" s="22">
        <v>0</v>
      </c>
      <c r="BY187" s="22">
        <v>0</v>
      </c>
      <c r="BZ187" s="22">
        <v>0</v>
      </c>
      <c r="CA187" s="22">
        <v>0</v>
      </c>
      <c r="CB187" s="22">
        <v>0</v>
      </c>
      <c r="CC187" s="22">
        <v>6582580</v>
      </c>
      <c r="CD187" s="22">
        <v>13208064</v>
      </c>
    </row>
    <row r="188" spans="1:82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4947856</v>
      </c>
      <c r="F188" s="22">
        <v>0</v>
      </c>
      <c r="G188" s="22">
        <v>19872</v>
      </c>
      <c r="H188" s="22">
        <v>0</v>
      </c>
      <c r="I188" s="22">
        <v>33176</v>
      </c>
      <c r="J188" s="22">
        <v>210679</v>
      </c>
      <c r="K188" s="22">
        <v>0</v>
      </c>
      <c r="L188" s="22">
        <v>0</v>
      </c>
      <c r="M188" s="22">
        <v>25701</v>
      </c>
      <c r="N188" s="22">
        <v>0</v>
      </c>
      <c r="O188" s="22">
        <v>0</v>
      </c>
      <c r="P188" s="22">
        <v>296830</v>
      </c>
      <c r="Q188" s="22">
        <v>22943</v>
      </c>
      <c r="R188" s="22">
        <v>0</v>
      </c>
      <c r="S188" s="22">
        <v>0</v>
      </c>
      <c r="T188" s="22">
        <v>0</v>
      </c>
      <c r="U188" s="22">
        <v>1160972</v>
      </c>
      <c r="V188" s="22">
        <v>744492</v>
      </c>
      <c r="W188" s="22">
        <v>459834</v>
      </c>
      <c r="X188" s="22">
        <v>0</v>
      </c>
      <c r="Y188" s="22">
        <v>0</v>
      </c>
      <c r="Z188" s="22">
        <v>0</v>
      </c>
      <c r="AA188" s="22">
        <v>35066</v>
      </c>
      <c r="AB188" s="22">
        <v>100000</v>
      </c>
      <c r="AC188" s="22">
        <v>212305</v>
      </c>
      <c r="AD188" s="22">
        <v>0</v>
      </c>
      <c r="AE188" s="22">
        <v>18966</v>
      </c>
      <c r="AF188" s="22">
        <v>85947</v>
      </c>
      <c r="AG188" s="22">
        <v>0</v>
      </c>
      <c r="AH188" s="22">
        <v>0</v>
      </c>
      <c r="AI188" s="22">
        <v>127362</v>
      </c>
      <c r="AJ188" s="22">
        <v>509580</v>
      </c>
      <c r="AK188" s="22">
        <v>211854</v>
      </c>
      <c r="AL188" s="22">
        <v>0</v>
      </c>
      <c r="AM188" s="22">
        <v>40153</v>
      </c>
      <c r="AN188" s="22">
        <v>1160140</v>
      </c>
      <c r="AO188" s="22">
        <v>0</v>
      </c>
      <c r="AP188" s="22">
        <v>0</v>
      </c>
      <c r="AQ188" s="22">
        <v>10423728</v>
      </c>
      <c r="AR188" s="22">
        <v>73297</v>
      </c>
      <c r="AS188" s="22">
        <v>601718</v>
      </c>
      <c r="AT188" s="22">
        <v>0</v>
      </c>
      <c r="AU188" s="22">
        <v>0</v>
      </c>
      <c r="AV188" s="22">
        <v>297018</v>
      </c>
      <c r="AW188" s="22">
        <v>0</v>
      </c>
      <c r="AX188" s="22">
        <v>0</v>
      </c>
      <c r="AY188" s="22">
        <v>181306</v>
      </c>
      <c r="AZ188" s="22">
        <v>0</v>
      </c>
      <c r="BA188" s="22">
        <v>0</v>
      </c>
      <c r="BB188" s="22">
        <v>2496605</v>
      </c>
      <c r="BC188" s="22">
        <v>48867</v>
      </c>
      <c r="BD188" s="22">
        <v>0</v>
      </c>
      <c r="BE188" s="22">
        <v>74604</v>
      </c>
      <c r="BF188" s="22">
        <v>0</v>
      </c>
      <c r="BG188" s="22">
        <v>863616</v>
      </c>
      <c r="BH188" s="22">
        <v>432325</v>
      </c>
      <c r="BI188" s="22">
        <v>537708</v>
      </c>
      <c r="BJ188" s="22">
        <v>0</v>
      </c>
      <c r="BK188" s="22">
        <v>87811</v>
      </c>
      <c r="BL188" s="22">
        <v>0</v>
      </c>
      <c r="BM188" s="22">
        <v>56502</v>
      </c>
      <c r="BN188" s="22">
        <v>66316</v>
      </c>
      <c r="BO188" s="22">
        <v>255484</v>
      </c>
      <c r="BP188" s="22">
        <v>18805</v>
      </c>
      <c r="BQ188" s="22">
        <v>18240</v>
      </c>
      <c r="BR188" s="22">
        <v>78611</v>
      </c>
      <c r="BS188" s="22">
        <v>0</v>
      </c>
      <c r="BT188" s="22">
        <v>0</v>
      </c>
      <c r="BU188" s="22">
        <v>247388</v>
      </c>
      <c r="BV188" s="22">
        <v>832528</v>
      </c>
      <c r="BW188" s="22">
        <v>317573</v>
      </c>
      <c r="BX188" s="22">
        <v>0</v>
      </c>
      <c r="BY188" s="22">
        <v>68547</v>
      </c>
      <c r="BZ188" s="22">
        <v>1347958</v>
      </c>
      <c r="CA188" s="22">
        <v>0</v>
      </c>
      <c r="CB188" s="22">
        <v>0</v>
      </c>
      <c r="CC188" s="22">
        <v>9002827</v>
      </c>
      <c r="CD188" s="22">
        <v>1420901</v>
      </c>
    </row>
    <row r="189" spans="1:82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662422</v>
      </c>
      <c r="F189" s="22">
        <v>0</v>
      </c>
      <c r="G189" s="22">
        <v>0</v>
      </c>
      <c r="H189" s="22">
        <v>396327</v>
      </c>
      <c r="I189" s="22">
        <v>0</v>
      </c>
      <c r="J189" s="22">
        <v>22760</v>
      </c>
      <c r="K189" s="22">
        <v>0</v>
      </c>
      <c r="L189" s="22">
        <v>0</v>
      </c>
      <c r="M189" s="22">
        <v>20380</v>
      </c>
      <c r="N189" s="22">
        <v>0</v>
      </c>
      <c r="O189" s="22">
        <v>0</v>
      </c>
      <c r="P189" s="22">
        <v>125541</v>
      </c>
      <c r="Q189" s="22">
        <v>0</v>
      </c>
      <c r="R189" s="22">
        <v>0</v>
      </c>
      <c r="S189" s="22">
        <v>0</v>
      </c>
      <c r="T189" s="22">
        <v>0</v>
      </c>
      <c r="U189" s="22">
        <v>426595</v>
      </c>
      <c r="V189" s="22">
        <v>120826</v>
      </c>
      <c r="W189" s="22">
        <v>220204</v>
      </c>
      <c r="X189" s="22">
        <v>0</v>
      </c>
      <c r="Y189" s="22">
        <v>9054</v>
      </c>
      <c r="Z189" s="22">
        <v>0</v>
      </c>
      <c r="AA189" s="22">
        <v>5400</v>
      </c>
      <c r="AB189" s="22">
        <v>0</v>
      </c>
      <c r="AC189" s="22">
        <v>17605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362935</v>
      </c>
      <c r="AK189" s="22">
        <v>84903</v>
      </c>
      <c r="AL189" s="22">
        <v>0</v>
      </c>
      <c r="AM189" s="22">
        <v>70</v>
      </c>
      <c r="AN189" s="22">
        <v>0</v>
      </c>
      <c r="AO189" s="22">
        <v>0</v>
      </c>
      <c r="AP189" s="22">
        <v>35092</v>
      </c>
      <c r="AQ189" s="22">
        <v>2510114</v>
      </c>
      <c r="AR189" s="22">
        <v>55521</v>
      </c>
      <c r="AS189" s="22">
        <v>402102</v>
      </c>
      <c r="AT189" s="22">
        <v>0</v>
      </c>
      <c r="AU189" s="22">
        <v>0</v>
      </c>
      <c r="AV189" s="22">
        <v>60164</v>
      </c>
      <c r="AW189" s="22">
        <v>0</v>
      </c>
      <c r="AX189" s="22">
        <v>0</v>
      </c>
      <c r="AY189" s="22">
        <v>33056</v>
      </c>
      <c r="AZ189" s="22">
        <v>0</v>
      </c>
      <c r="BA189" s="22">
        <v>0</v>
      </c>
      <c r="BB189" s="22">
        <v>303409</v>
      </c>
      <c r="BC189" s="22">
        <v>0</v>
      </c>
      <c r="BD189" s="22">
        <v>0</v>
      </c>
      <c r="BE189" s="22">
        <v>6138</v>
      </c>
      <c r="BF189" s="22">
        <v>0</v>
      </c>
      <c r="BG189" s="22">
        <v>485783</v>
      </c>
      <c r="BH189" s="22">
        <v>131448</v>
      </c>
      <c r="BI189" s="22">
        <v>281649</v>
      </c>
      <c r="BJ189" s="22">
        <v>0</v>
      </c>
      <c r="BK189" s="22">
        <v>9054</v>
      </c>
      <c r="BL189" s="22">
        <v>0</v>
      </c>
      <c r="BM189" s="22">
        <v>15010</v>
      </c>
      <c r="BN189" s="22">
        <v>0</v>
      </c>
      <c r="BO189" s="22">
        <v>13071</v>
      </c>
      <c r="BP189" s="22">
        <v>0</v>
      </c>
      <c r="BQ189" s="22">
        <v>0</v>
      </c>
      <c r="BR189" s="22">
        <v>0</v>
      </c>
      <c r="BS189" s="22">
        <v>0</v>
      </c>
      <c r="BT189" s="22">
        <v>0</v>
      </c>
      <c r="BU189" s="22">
        <v>0</v>
      </c>
      <c r="BV189" s="22">
        <v>360654</v>
      </c>
      <c r="BW189" s="22">
        <v>0</v>
      </c>
      <c r="BX189" s="22">
        <v>258414</v>
      </c>
      <c r="BY189" s="22">
        <v>0</v>
      </c>
      <c r="BZ189" s="22">
        <v>0</v>
      </c>
      <c r="CA189" s="22">
        <v>0</v>
      </c>
      <c r="CB189" s="22">
        <v>447683</v>
      </c>
      <c r="CC189" s="22">
        <v>2863156</v>
      </c>
      <c r="CD189" s="22">
        <v>-353042</v>
      </c>
    </row>
    <row r="190" spans="1:82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9883188</v>
      </c>
      <c r="F190" s="22">
        <v>150</v>
      </c>
      <c r="G190" s="22">
        <v>101106</v>
      </c>
      <c r="H190" s="22">
        <v>0</v>
      </c>
      <c r="I190" s="22">
        <v>435735</v>
      </c>
      <c r="J190" s="22">
        <v>242888</v>
      </c>
      <c r="K190" s="22">
        <v>0</v>
      </c>
      <c r="L190" s="22">
        <v>1808392</v>
      </c>
      <c r="M190" s="22">
        <v>111003</v>
      </c>
      <c r="N190" s="22">
        <v>0</v>
      </c>
      <c r="O190" s="22">
        <v>0</v>
      </c>
      <c r="P190" s="22">
        <v>1046957</v>
      </c>
      <c r="Q190" s="22">
        <v>8998</v>
      </c>
      <c r="R190" s="22">
        <v>175730</v>
      </c>
      <c r="S190" s="22">
        <v>0</v>
      </c>
      <c r="T190" s="22">
        <v>0</v>
      </c>
      <c r="U190" s="22">
        <v>2276714</v>
      </c>
      <c r="V190" s="22">
        <v>642399</v>
      </c>
      <c r="W190" s="22">
        <v>982878</v>
      </c>
      <c r="X190" s="22">
        <v>0</v>
      </c>
      <c r="Y190" s="22">
        <v>985675</v>
      </c>
      <c r="Z190" s="22">
        <v>0</v>
      </c>
      <c r="AA190" s="22">
        <v>140088</v>
      </c>
      <c r="AB190" s="22">
        <v>50013</v>
      </c>
      <c r="AC190" s="22">
        <v>144658</v>
      </c>
      <c r="AD190" s="22">
        <v>0</v>
      </c>
      <c r="AE190" s="22">
        <v>50998</v>
      </c>
      <c r="AF190" s="22">
        <v>0</v>
      </c>
      <c r="AG190" s="22">
        <v>0</v>
      </c>
      <c r="AH190" s="22">
        <v>0</v>
      </c>
      <c r="AI190" s="22">
        <v>0</v>
      </c>
      <c r="AJ190" s="22">
        <v>1167613</v>
      </c>
      <c r="AK190" s="22">
        <v>567865</v>
      </c>
      <c r="AL190" s="22">
        <v>0</v>
      </c>
      <c r="AM190" s="22">
        <v>0</v>
      </c>
      <c r="AN190" s="22">
        <v>0</v>
      </c>
      <c r="AO190" s="22">
        <v>0</v>
      </c>
      <c r="AP190" s="22">
        <v>0</v>
      </c>
      <c r="AQ190" s="22">
        <v>20823048</v>
      </c>
      <c r="AR190" s="22">
        <v>338303</v>
      </c>
      <c r="AS190" s="22">
        <v>1375224</v>
      </c>
      <c r="AT190" s="22">
        <v>0</v>
      </c>
      <c r="AU190" s="22">
        <v>1234952</v>
      </c>
      <c r="AV190" s="22">
        <v>653139</v>
      </c>
      <c r="AW190" s="22">
        <v>1986</v>
      </c>
      <c r="AX190" s="22">
        <v>1791007</v>
      </c>
      <c r="AY190" s="22">
        <v>302201</v>
      </c>
      <c r="AZ190" s="22">
        <v>0</v>
      </c>
      <c r="BA190" s="22">
        <v>0</v>
      </c>
      <c r="BB190" s="22">
        <v>4386005</v>
      </c>
      <c r="BC190" s="22">
        <v>60339</v>
      </c>
      <c r="BD190" s="22">
        <v>239979</v>
      </c>
      <c r="BE190" s="22">
        <v>0</v>
      </c>
      <c r="BF190" s="22">
        <v>0</v>
      </c>
      <c r="BG190" s="22">
        <v>2019761</v>
      </c>
      <c r="BH190" s="22">
        <v>623208</v>
      </c>
      <c r="BI190" s="22">
        <v>925313</v>
      </c>
      <c r="BJ190" s="22">
        <v>0</v>
      </c>
      <c r="BK190" s="22">
        <v>1161668</v>
      </c>
      <c r="BL190" s="22">
        <v>0</v>
      </c>
      <c r="BM190" s="22">
        <v>91006</v>
      </c>
      <c r="BN190" s="22">
        <v>388686</v>
      </c>
      <c r="BO190" s="22">
        <v>545109</v>
      </c>
      <c r="BP190" s="22">
        <v>0</v>
      </c>
      <c r="BQ190" s="22">
        <v>20867</v>
      </c>
      <c r="BR190" s="22">
        <v>0</v>
      </c>
      <c r="BS190" s="22">
        <v>0</v>
      </c>
      <c r="BT190" s="22">
        <v>0</v>
      </c>
      <c r="BU190" s="22">
        <v>0</v>
      </c>
      <c r="BV190" s="22">
        <v>2397532</v>
      </c>
      <c r="BW190" s="22">
        <v>2147697</v>
      </c>
      <c r="BX190" s="22">
        <v>0</v>
      </c>
      <c r="BY190" s="22">
        <v>0</v>
      </c>
      <c r="BZ190" s="22">
        <v>0</v>
      </c>
      <c r="CA190" s="22">
        <v>0</v>
      </c>
      <c r="CB190" s="22">
        <v>0</v>
      </c>
      <c r="CC190" s="22">
        <v>20703982</v>
      </c>
      <c r="CD190" s="22">
        <v>119066</v>
      </c>
    </row>
    <row r="191" spans="1:82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5358617</v>
      </c>
      <c r="F191" s="22">
        <v>1114596</v>
      </c>
      <c r="G191" s="22">
        <v>201485</v>
      </c>
      <c r="H191" s="22">
        <v>14466</v>
      </c>
      <c r="I191" s="22">
        <v>61428</v>
      </c>
      <c r="J191" s="22">
        <v>109506</v>
      </c>
      <c r="K191" s="22">
        <v>0</v>
      </c>
      <c r="L191" s="22">
        <v>0</v>
      </c>
      <c r="M191" s="22">
        <v>12670</v>
      </c>
      <c r="N191" s="22">
        <v>121050</v>
      </c>
      <c r="O191" s="22">
        <v>3015</v>
      </c>
      <c r="P191" s="22">
        <v>408434</v>
      </c>
      <c r="Q191" s="22">
        <v>15503</v>
      </c>
      <c r="R191" s="22">
        <v>0</v>
      </c>
      <c r="S191" s="22">
        <v>0</v>
      </c>
      <c r="T191" s="22">
        <v>0</v>
      </c>
      <c r="U191" s="22">
        <v>2272058</v>
      </c>
      <c r="V191" s="22">
        <v>360822</v>
      </c>
      <c r="W191" s="22">
        <v>776686</v>
      </c>
      <c r="X191" s="22">
        <v>9071</v>
      </c>
      <c r="Y191" s="22">
        <v>144305</v>
      </c>
      <c r="Z191" s="22">
        <v>0</v>
      </c>
      <c r="AA191" s="22">
        <v>38115</v>
      </c>
      <c r="AB191" s="22">
        <v>288174</v>
      </c>
      <c r="AC191" s="22">
        <v>49893</v>
      </c>
      <c r="AD191" s="22">
        <v>31560</v>
      </c>
      <c r="AE191" s="22">
        <v>1949816</v>
      </c>
      <c r="AF191" s="22">
        <v>0</v>
      </c>
      <c r="AG191" s="22">
        <v>14215</v>
      </c>
      <c r="AH191" s="22">
        <v>0</v>
      </c>
      <c r="AI191" s="22">
        <v>224640</v>
      </c>
      <c r="AJ191" s="22">
        <v>391537</v>
      </c>
      <c r="AK191" s="22">
        <v>108695</v>
      </c>
      <c r="AL191" s="22">
        <v>119179</v>
      </c>
      <c r="AM191" s="22">
        <v>0</v>
      </c>
      <c r="AN191" s="22">
        <v>0</v>
      </c>
      <c r="AO191" s="22">
        <v>0</v>
      </c>
      <c r="AP191" s="22">
        <v>0</v>
      </c>
      <c r="AQ191" s="22">
        <v>14199536</v>
      </c>
      <c r="AR191" s="22">
        <v>219212</v>
      </c>
      <c r="AS191" s="22">
        <v>1180332</v>
      </c>
      <c r="AT191" s="22">
        <v>213939</v>
      </c>
      <c r="AU191" s="22">
        <v>53925</v>
      </c>
      <c r="AV191" s="22">
        <v>318483</v>
      </c>
      <c r="AW191" s="22">
        <v>45330</v>
      </c>
      <c r="AX191" s="22">
        <v>0</v>
      </c>
      <c r="AY191" s="22">
        <v>115540</v>
      </c>
      <c r="AZ191" s="22">
        <v>0</v>
      </c>
      <c r="BA191" s="22">
        <v>139556</v>
      </c>
      <c r="BB191" s="22">
        <v>1951864</v>
      </c>
      <c r="BC191" s="22">
        <v>85702</v>
      </c>
      <c r="BD191" s="22">
        <v>0</v>
      </c>
      <c r="BE191" s="22">
        <v>100970</v>
      </c>
      <c r="BF191" s="22">
        <v>0</v>
      </c>
      <c r="BG191" s="22">
        <v>2446089</v>
      </c>
      <c r="BH191" s="22">
        <v>399810</v>
      </c>
      <c r="BI191" s="22">
        <v>728578</v>
      </c>
      <c r="BJ191" s="22">
        <v>14069</v>
      </c>
      <c r="BK191" s="22">
        <v>149847</v>
      </c>
      <c r="BL191" s="22">
        <v>0</v>
      </c>
      <c r="BM191" s="22">
        <v>40837</v>
      </c>
      <c r="BN191" s="22">
        <v>245764</v>
      </c>
      <c r="BO191" s="22">
        <v>134179</v>
      </c>
      <c r="BP191" s="22">
        <v>305234</v>
      </c>
      <c r="BQ191" s="22">
        <v>1053002</v>
      </c>
      <c r="BR191" s="22">
        <v>0</v>
      </c>
      <c r="BS191" s="22">
        <v>4730</v>
      </c>
      <c r="BT191" s="22">
        <v>0</v>
      </c>
      <c r="BU191" s="22">
        <v>216577</v>
      </c>
      <c r="BV191" s="22">
        <v>1287226</v>
      </c>
      <c r="BW191" s="22">
        <v>313358</v>
      </c>
      <c r="BX191" s="22">
        <v>396342</v>
      </c>
      <c r="BY191" s="22">
        <v>0</v>
      </c>
      <c r="BZ191" s="22">
        <v>0</v>
      </c>
      <c r="CA191" s="22">
        <v>0</v>
      </c>
      <c r="CB191" s="22">
        <v>0</v>
      </c>
      <c r="CC191" s="22">
        <v>12160495</v>
      </c>
      <c r="CD191" s="22">
        <v>2039041</v>
      </c>
    </row>
    <row r="192" spans="1:82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1964841</v>
      </c>
      <c r="F192" s="22">
        <v>0</v>
      </c>
      <c r="G192" s="22">
        <v>112275</v>
      </c>
      <c r="H192" s="22">
        <v>0</v>
      </c>
      <c r="I192" s="22">
        <v>0</v>
      </c>
      <c r="J192" s="22">
        <v>27642</v>
      </c>
      <c r="K192" s="22">
        <v>0</v>
      </c>
      <c r="L192" s="22">
        <v>0</v>
      </c>
      <c r="M192" s="22">
        <v>1969</v>
      </c>
      <c r="N192" s="22">
        <v>0</v>
      </c>
      <c r="O192" s="22">
        <v>0</v>
      </c>
      <c r="P192" s="22">
        <v>38241</v>
      </c>
      <c r="Q192" s="22">
        <v>0</v>
      </c>
      <c r="R192" s="22">
        <v>0</v>
      </c>
      <c r="S192" s="22">
        <v>0</v>
      </c>
      <c r="T192" s="22">
        <v>0</v>
      </c>
      <c r="U192" s="22">
        <v>548324</v>
      </c>
      <c r="V192" s="22">
        <v>93992</v>
      </c>
      <c r="W192" s="22">
        <v>100529</v>
      </c>
      <c r="X192" s="22">
        <v>0</v>
      </c>
      <c r="Y192" s="22">
        <v>154956</v>
      </c>
      <c r="Z192" s="22">
        <v>0</v>
      </c>
      <c r="AA192" s="22">
        <v>3145</v>
      </c>
      <c r="AB192" s="22">
        <v>0</v>
      </c>
      <c r="AC192" s="22">
        <v>0</v>
      </c>
      <c r="AD192" s="22">
        <v>0</v>
      </c>
      <c r="AE192" s="22">
        <v>24451</v>
      </c>
      <c r="AF192" s="22">
        <v>0</v>
      </c>
      <c r="AG192" s="22">
        <v>0</v>
      </c>
      <c r="AH192" s="22">
        <v>0</v>
      </c>
      <c r="AI192" s="22">
        <v>0</v>
      </c>
      <c r="AJ192" s="22">
        <v>468126</v>
      </c>
      <c r="AK192" s="22">
        <v>27053</v>
      </c>
      <c r="AL192" s="22">
        <v>0</v>
      </c>
      <c r="AM192" s="22">
        <v>0</v>
      </c>
      <c r="AN192" s="22">
        <v>0</v>
      </c>
      <c r="AO192" s="22">
        <v>0</v>
      </c>
      <c r="AP192" s="22">
        <v>0</v>
      </c>
      <c r="AQ192" s="22">
        <v>3565544</v>
      </c>
      <c r="AR192" s="22">
        <v>61249</v>
      </c>
      <c r="AS192" s="22">
        <v>372827</v>
      </c>
      <c r="AT192" s="22">
        <v>0</v>
      </c>
      <c r="AU192" s="22">
        <v>0</v>
      </c>
      <c r="AV192" s="22">
        <v>82513</v>
      </c>
      <c r="AW192" s="22">
        <v>0</v>
      </c>
      <c r="AX192" s="22">
        <v>0</v>
      </c>
      <c r="AY192" s="22">
        <v>4417</v>
      </c>
      <c r="AZ192" s="22">
        <v>0</v>
      </c>
      <c r="BA192" s="22">
        <v>0</v>
      </c>
      <c r="BB192" s="22">
        <v>758281</v>
      </c>
      <c r="BC192" s="22">
        <v>15956</v>
      </c>
      <c r="BD192" s="22">
        <v>0</v>
      </c>
      <c r="BE192" s="22">
        <v>24467</v>
      </c>
      <c r="BF192" s="22">
        <v>0</v>
      </c>
      <c r="BG192" s="22">
        <v>571767</v>
      </c>
      <c r="BH192" s="22">
        <v>161145</v>
      </c>
      <c r="BI192" s="22">
        <v>54483</v>
      </c>
      <c r="BJ192" s="22">
        <v>0</v>
      </c>
      <c r="BK192" s="22">
        <v>168754</v>
      </c>
      <c r="BL192" s="22">
        <v>0</v>
      </c>
      <c r="BM192" s="22">
        <v>0</v>
      </c>
      <c r="BN192" s="22">
        <v>0</v>
      </c>
      <c r="BO192" s="22">
        <v>23721</v>
      </c>
      <c r="BP192" s="22">
        <v>2369</v>
      </c>
      <c r="BQ192" s="22">
        <v>16810</v>
      </c>
      <c r="BR192" s="22">
        <v>0</v>
      </c>
      <c r="BS192" s="22">
        <v>0</v>
      </c>
      <c r="BT192" s="22">
        <v>0</v>
      </c>
      <c r="BU192" s="22">
        <v>0</v>
      </c>
      <c r="BV192" s="22">
        <v>782519</v>
      </c>
      <c r="BW192" s="22">
        <v>34065</v>
      </c>
      <c r="BX192" s="22">
        <v>0</v>
      </c>
      <c r="BY192" s="22">
        <v>0</v>
      </c>
      <c r="BZ192" s="22">
        <v>0</v>
      </c>
      <c r="CA192" s="22">
        <v>0</v>
      </c>
      <c r="CB192" s="22">
        <v>0</v>
      </c>
      <c r="CC192" s="22">
        <v>3135343</v>
      </c>
      <c r="CD192" s="22">
        <v>430201</v>
      </c>
    </row>
    <row r="193" spans="1:82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2195733</v>
      </c>
      <c r="F193" s="22">
        <v>0</v>
      </c>
      <c r="G193" s="22">
        <v>505181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31841</v>
      </c>
      <c r="N193" s="22">
        <v>0</v>
      </c>
      <c r="O193" s="22">
        <v>3091</v>
      </c>
      <c r="P193" s="22">
        <v>564594</v>
      </c>
      <c r="Q193" s="22">
        <v>0</v>
      </c>
      <c r="R193" s="22">
        <v>0</v>
      </c>
      <c r="S193" s="22">
        <v>59589</v>
      </c>
      <c r="T193" s="22">
        <v>0</v>
      </c>
      <c r="U193" s="22">
        <v>911702</v>
      </c>
      <c r="V193" s="22">
        <v>170528</v>
      </c>
      <c r="W193" s="22">
        <v>409582</v>
      </c>
      <c r="X193" s="22">
        <v>0</v>
      </c>
      <c r="Y193" s="22">
        <v>209690</v>
      </c>
      <c r="Z193" s="22">
        <v>0</v>
      </c>
      <c r="AA193" s="22">
        <v>12327</v>
      </c>
      <c r="AB193" s="22">
        <v>0</v>
      </c>
      <c r="AC193" s="22">
        <v>5792</v>
      </c>
      <c r="AD193" s="22">
        <v>0</v>
      </c>
      <c r="AE193" s="22">
        <v>168220</v>
      </c>
      <c r="AF193" s="22">
        <v>0</v>
      </c>
      <c r="AG193" s="22">
        <v>0</v>
      </c>
      <c r="AH193" s="22">
        <v>0</v>
      </c>
      <c r="AI193" s="22">
        <v>0</v>
      </c>
      <c r="AJ193" s="22">
        <v>513039</v>
      </c>
      <c r="AK193" s="22">
        <v>47019</v>
      </c>
      <c r="AL193" s="22">
        <v>0</v>
      </c>
      <c r="AM193" s="22">
        <v>0</v>
      </c>
      <c r="AN193" s="22">
        <v>0</v>
      </c>
      <c r="AO193" s="22">
        <v>0</v>
      </c>
      <c r="AP193" s="22">
        <v>0</v>
      </c>
      <c r="AQ193" s="22">
        <v>5807928</v>
      </c>
      <c r="AR193" s="22">
        <v>101634</v>
      </c>
      <c r="AS193" s="22">
        <v>841614</v>
      </c>
      <c r="AT193" s="22">
        <v>0</v>
      </c>
      <c r="AU193" s="22">
        <v>0</v>
      </c>
      <c r="AV193" s="22">
        <v>133661</v>
      </c>
      <c r="AW193" s="22">
        <v>0</v>
      </c>
      <c r="AX193" s="22">
        <v>0</v>
      </c>
      <c r="AY193" s="22">
        <v>107946</v>
      </c>
      <c r="AZ193" s="22">
        <v>0</v>
      </c>
      <c r="BA193" s="22">
        <v>280057</v>
      </c>
      <c r="BB193" s="22">
        <v>767967</v>
      </c>
      <c r="BC193" s="22">
        <v>8000</v>
      </c>
      <c r="BD193" s="22">
        <v>0</v>
      </c>
      <c r="BE193" s="22">
        <v>95113</v>
      </c>
      <c r="BF193" s="22">
        <v>0</v>
      </c>
      <c r="BG193" s="22">
        <v>948452</v>
      </c>
      <c r="BH193" s="22">
        <v>378006</v>
      </c>
      <c r="BI193" s="22">
        <v>371345</v>
      </c>
      <c r="BJ193" s="22">
        <v>0</v>
      </c>
      <c r="BK193" s="22">
        <v>220841</v>
      </c>
      <c r="BL193" s="22">
        <v>0</v>
      </c>
      <c r="BM193" s="22">
        <v>17665</v>
      </c>
      <c r="BN193" s="22">
        <v>0</v>
      </c>
      <c r="BO193" s="22">
        <v>90622</v>
      </c>
      <c r="BP193" s="22">
        <v>0</v>
      </c>
      <c r="BQ193" s="22">
        <v>329649</v>
      </c>
      <c r="BR193" s="22">
        <v>0</v>
      </c>
      <c r="BS193" s="22">
        <v>0</v>
      </c>
      <c r="BT193" s="22">
        <v>0</v>
      </c>
      <c r="BU193" s="22">
        <v>0</v>
      </c>
      <c r="BV193" s="22">
        <v>863889</v>
      </c>
      <c r="BW193" s="22">
        <v>143994</v>
      </c>
      <c r="BX193" s="22">
        <v>0</v>
      </c>
      <c r="BY193" s="22">
        <v>0</v>
      </c>
      <c r="BZ193" s="22">
        <v>0</v>
      </c>
      <c r="CA193" s="22">
        <v>0</v>
      </c>
      <c r="CB193" s="22">
        <v>0</v>
      </c>
      <c r="CC193" s="22">
        <v>5700455</v>
      </c>
      <c r="CD193" s="22">
        <v>107473</v>
      </c>
    </row>
    <row r="194" spans="1:82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5781906</v>
      </c>
      <c r="F194" s="22">
        <v>263272</v>
      </c>
      <c r="G194" s="22">
        <v>178633</v>
      </c>
      <c r="H194" s="22">
        <v>0</v>
      </c>
      <c r="I194" s="22">
        <v>934054</v>
      </c>
      <c r="J194" s="22">
        <v>313735</v>
      </c>
      <c r="K194" s="22">
        <v>0</v>
      </c>
      <c r="L194" s="22">
        <v>0</v>
      </c>
      <c r="M194" s="22">
        <v>4390</v>
      </c>
      <c r="N194" s="22">
        <v>0</v>
      </c>
      <c r="O194" s="22">
        <v>46438</v>
      </c>
      <c r="P194" s="22">
        <v>622864</v>
      </c>
      <c r="Q194" s="22">
        <v>32481</v>
      </c>
      <c r="R194" s="22">
        <v>0</v>
      </c>
      <c r="S194" s="22">
        <v>440000</v>
      </c>
      <c r="T194" s="22">
        <v>0</v>
      </c>
      <c r="U194" s="22">
        <v>2061415</v>
      </c>
      <c r="V194" s="22">
        <v>869734</v>
      </c>
      <c r="W194" s="22">
        <v>7387</v>
      </c>
      <c r="X194" s="22">
        <v>0</v>
      </c>
      <c r="Y194" s="22">
        <v>271951</v>
      </c>
      <c r="Z194" s="22">
        <v>0</v>
      </c>
      <c r="AA194" s="22">
        <v>26698</v>
      </c>
      <c r="AB194" s="22">
        <v>0</v>
      </c>
      <c r="AC194" s="22">
        <v>143563</v>
      </c>
      <c r="AD194" s="22">
        <v>0</v>
      </c>
      <c r="AE194" s="22">
        <v>2854642</v>
      </c>
      <c r="AF194" s="22">
        <v>0</v>
      </c>
      <c r="AG194" s="22">
        <v>0</v>
      </c>
      <c r="AH194" s="22">
        <v>0</v>
      </c>
      <c r="AI194" s="22">
        <v>0</v>
      </c>
      <c r="AJ194" s="22">
        <v>1065582</v>
      </c>
      <c r="AK194" s="22">
        <v>0</v>
      </c>
      <c r="AL194" s="22">
        <v>0</v>
      </c>
      <c r="AM194" s="22">
        <v>0</v>
      </c>
      <c r="AN194" s="22">
        <v>3426949</v>
      </c>
      <c r="AO194" s="22">
        <v>0</v>
      </c>
      <c r="AP194" s="22">
        <v>6559</v>
      </c>
      <c r="AQ194" s="22">
        <v>19352253</v>
      </c>
      <c r="AR194" s="22">
        <v>237586</v>
      </c>
      <c r="AS194" s="22">
        <v>1024865</v>
      </c>
      <c r="AT194" s="22">
        <v>0</v>
      </c>
      <c r="AU194" s="22">
        <v>1173900</v>
      </c>
      <c r="AV194" s="22">
        <v>342980</v>
      </c>
      <c r="AW194" s="22">
        <v>0</v>
      </c>
      <c r="AX194" s="22">
        <v>30816</v>
      </c>
      <c r="AY194" s="22">
        <v>107054</v>
      </c>
      <c r="AZ194" s="22">
        <v>0</v>
      </c>
      <c r="BA194" s="22">
        <v>730157</v>
      </c>
      <c r="BB194" s="22">
        <v>2017456</v>
      </c>
      <c r="BC194" s="22">
        <v>76104</v>
      </c>
      <c r="BD194" s="22">
        <v>0</v>
      </c>
      <c r="BE194" s="22">
        <v>184760</v>
      </c>
      <c r="BF194" s="22">
        <v>0</v>
      </c>
      <c r="BG194" s="22">
        <v>2096034</v>
      </c>
      <c r="BH194" s="22">
        <v>568031</v>
      </c>
      <c r="BI194" s="22">
        <v>369490</v>
      </c>
      <c r="BJ194" s="22">
        <v>0</v>
      </c>
      <c r="BK194" s="22">
        <v>309547</v>
      </c>
      <c r="BL194" s="22">
        <v>0</v>
      </c>
      <c r="BM194" s="22">
        <v>68643</v>
      </c>
      <c r="BN194" s="22">
        <v>0</v>
      </c>
      <c r="BO194" s="22">
        <v>422300</v>
      </c>
      <c r="BP194" s="22">
        <v>0</v>
      </c>
      <c r="BQ194" s="22">
        <v>532941</v>
      </c>
      <c r="BR194" s="22">
        <v>0</v>
      </c>
      <c r="BS194" s="22">
        <v>0</v>
      </c>
      <c r="BT194" s="22">
        <v>0</v>
      </c>
      <c r="BU194" s="22">
        <v>86518</v>
      </c>
      <c r="BV194" s="22">
        <v>2783491</v>
      </c>
      <c r="BW194" s="22">
        <v>218119</v>
      </c>
      <c r="BX194" s="22">
        <v>0</v>
      </c>
      <c r="BY194" s="22">
        <v>0</v>
      </c>
      <c r="BZ194" s="22">
        <v>2660643</v>
      </c>
      <c r="CA194" s="22">
        <v>0</v>
      </c>
      <c r="CB194" s="22">
        <v>0</v>
      </c>
      <c r="CC194" s="22">
        <v>16041435</v>
      </c>
      <c r="CD194" s="22">
        <v>3310818</v>
      </c>
    </row>
    <row r="195" spans="1:82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1458305</v>
      </c>
      <c r="F195" s="22">
        <v>0</v>
      </c>
      <c r="G195" s="22">
        <v>9504</v>
      </c>
      <c r="H195" s="22">
        <v>0</v>
      </c>
      <c r="I195" s="22">
        <v>0</v>
      </c>
      <c r="J195" s="22">
        <v>70780</v>
      </c>
      <c r="K195" s="22">
        <v>0</v>
      </c>
      <c r="L195" s="22">
        <v>0</v>
      </c>
      <c r="M195" s="22">
        <v>25352</v>
      </c>
      <c r="N195" s="22">
        <v>0</v>
      </c>
      <c r="O195" s="22">
        <v>0</v>
      </c>
      <c r="P195" s="22">
        <v>122917</v>
      </c>
      <c r="Q195" s="22">
        <v>0</v>
      </c>
      <c r="R195" s="22">
        <v>0</v>
      </c>
      <c r="S195" s="22">
        <v>0</v>
      </c>
      <c r="T195" s="22">
        <v>0</v>
      </c>
      <c r="U195" s="22">
        <v>1105930</v>
      </c>
      <c r="V195" s="22">
        <v>180236</v>
      </c>
      <c r="W195" s="22">
        <v>229626</v>
      </c>
      <c r="X195" s="22">
        <v>0</v>
      </c>
      <c r="Y195" s="22">
        <v>73972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18215</v>
      </c>
      <c r="AF195" s="22">
        <v>0</v>
      </c>
      <c r="AG195" s="22">
        <v>0</v>
      </c>
      <c r="AH195" s="22">
        <v>0</v>
      </c>
      <c r="AI195" s="22">
        <v>0</v>
      </c>
      <c r="AJ195" s="22">
        <v>30896</v>
      </c>
      <c r="AK195" s="22">
        <v>4503</v>
      </c>
      <c r="AL195" s="22">
        <v>0</v>
      </c>
      <c r="AM195" s="22">
        <v>0</v>
      </c>
      <c r="AN195" s="22">
        <v>0</v>
      </c>
      <c r="AO195" s="22">
        <v>0</v>
      </c>
      <c r="AP195" s="22">
        <v>0</v>
      </c>
      <c r="AQ195" s="22">
        <v>3330236</v>
      </c>
      <c r="AR195" s="22">
        <v>73934</v>
      </c>
      <c r="AS195" s="22">
        <v>428360</v>
      </c>
      <c r="AT195" s="22">
        <v>0</v>
      </c>
      <c r="AU195" s="22">
        <v>0</v>
      </c>
      <c r="AV195" s="22">
        <v>219881</v>
      </c>
      <c r="AW195" s="22">
        <v>0</v>
      </c>
      <c r="AX195" s="22">
        <v>0</v>
      </c>
      <c r="AY195" s="22">
        <v>59577</v>
      </c>
      <c r="AZ195" s="22">
        <v>0</v>
      </c>
      <c r="BA195" s="22">
        <v>436659</v>
      </c>
      <c r="BB195" s="22">
        <v>528129</v>
      </c>
      <c r="BC195" s="22">
        <v>0</v>
      </c>
      <c r="BD195" s="22">
        <v>0</v>
      </c>
      <c r="BE195" s="22">
        <v>6338</v>
      </c>
      <c r="BF195" s="22">
        <v>0</v>
      </c>
      <c r="BG195" s="22">
        <v>464724</v>
      </c>
      <c r="BH195" s="22">
        <v>169480</v>
      </c>
      <c r="BI195" s="22">
        <v>191120</v>
      </c>
      <c r="BJ195" s="22">
        <v>0</v>
      </c>
      <c r="BK195" s="22">
        <v>89913</v>
      </c>
      <c r="BL195" s="22">
        <v>0</v>
      </c>
      <c r="BM195" s="22">
        <v>0</v>
      </c>
      <c r="BN195" s="22">
        <v>0</v>
      </c>
      <c r="BO195" s="22">
        <v>0</v>
      </c>
      <c r="BP195" s="22">
        <v>0</v>
      </c>
      <c r="BQ195" s="22">
        <v>30202</v>
      </c>
      <c r="BR195" s="22">
        <v>0</v>
      </c>
      <c r="BS195" s="22">
        <v>0</v>
      </c>
      <c r="BT195" s="22">
        <v>0</v>
      </c>
      <c r="BU195" s="22">
        <v>0</v>
      </c>
      <c r="BV195" s="22">
        <v>129165</v>
      </c>
      <c r="BW195" s="22">
        <v>29875</v>
      </c>
      <c r="BX195" s="22">
        <v>0</v>
      </c>
      <c r="BY195" s="22">
        <v>0</v>
      </c>
      <c r="BZ195" s="22">
        <v>0</v>
      </c>
      <c r="CA195" s="22">
        <v>0</v>
      </c>
      <c r="CB195" s="22">
        <v>0</v>
      </c>
      <c r="CC195" s="22">
        <v>2857357</v>
      </c>
      <c r="CD195" s="22">
        <v>472879</v>
      </c>
    </row>
    <row r="196" spans="1:82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7426610</v>
      </c>
      <c r="F196" s="22">
        <v>0</v>
      </c>
      <c r="G196" s="22">
        <v>150067</v>
      </c>
      <c r="H196" s="22">
        <v>0</v>
      </c>
      <c r="I196" s="22">
        <v>0</v>
      </c>
      <c r="J196" s="22">
        <v>39264</v>
      </c>
      <c r="K196" s="22">
        <v>22773</v>
      </c>
      <c r="L196" s="22">
        <v>0</v>
      </c>
      <c r="M196" s="22">
        <v>97535</v>
      </c>
      <c r="N196" s="22">
        <v>0</v>
      </c>
      <c r="O196" s="22">
        <v>643</v>
      </c>
      <c r="P196" s="22">
        <v>140707</v>
      </c>
      <c r="Q196" s="22">
        <v>0</v>
      </c>
      <c r="R196" s="22">
        <v>20951</v>
      </c>
      <c r="S196" s="22">
        <v>0</v>
      </c>
      <c r="T196" s="22">
        <v>0</v>
      </c>
      <c r="U196" s="22">
        <v>2387525</v>
      </c>
      <c r="V196" s="22">
        <v>541107</v>
      </c>
      <c r="W196" s="22">
        <v>433193</v>
      </c>
      <c r="X196" s="22">
        <v>0</v>
      </c>
      <c r="Y196" s="22">
        <v>634349</v>
      </c>
      <c r="Z196" s="22">
        <v>0</v>
      </c>
      <c r="AA196" s="22">
        <v>37417</v>
      </c>
      <c r="AB196" s="22">
        <v>0</v>
      </c>
      <c r="AC196" s="22">
        <v>229261</v>
      </c>
      <c r="AD196" s="22">
        <v>78337</v>
      </c>
      <c r="AE196" s="22">
        <v>0</v>
      </c>
      <c r="AF196" s="22">
        <v>195389</v>
      </c>
      <c r="AG196" s="22">
        <v>0</v>
      </c>
      <c r="AH196" s="22">
        <v>0</v>
      </c>
      <c r="AI196" s="22">
        <v>0</v>
      </c>
      <c r="AJ196" s="22">
        <v>1667493</v>
      </c>
      <c r="AK196" s="22">
        <v>61227</v>
      </c>
      <c r="AL196" s="22">
        <v>0</v>
      </c>
      <c r="AM196" s="22">
        <v>0</v>
      </c>
      <c r="AN196" s="22">
        <v>0</v>
      </c>
      <c r="AO196" s="22">
        <v>0</v>
      </c>
      <c r="AP196" s="22">
        <v>0</v>
      </c>
      <c r="AQ196" s="22">
        <v>14163848</v>
      </c>
      <c r="AR196" s="22">
        <v>0</v>
      </c>
      <c r="AS196" s="22">
        <v>2401980</v>
      </c>
      <c r="AT196" s="22">
        <v>0</v>
      </c>
      <c r="AU196" s="22">
        <v>0</v>
      </c>
      <c r="AV196" s="22">
        <v>348328</v>
      </c>
      <c r="AW196" s="22">
        <v>22773</v>
      </c>
      <c r="AX196" s="22">
        <v>0</v>
      </c>
      <c r="AY196" s="22">
        <v>159765</v>
      </c>
      <c r="AZ196" s="22">
        <v>0</v>
      </c>
      <c r="BA196" s="22">
        <v>556042</v>
      </c>
      <c r="BB196" s="22">
        <v>1878054</v>
      </c>
      <c r="BC196" s="22">
        <v>175617</v>
      </c>
      <c r="BD196" s="22">
        <v>71320</v>
      </c>
      <c r="BE196" s="22">
        <v>6216</v>
      </c>
      <c r="BF196" s="22">
        <v>0</v>
      </c>
      <c r="BG196" s="22">
        <v>2071071</v>
      </c>
      <c r="BH196" s="22">
        <v>227803</v>
      </c>
      <c r="BI196" s="22">
        <v>350389</v>
      </c>
      <c r="BJ196" s="22">
        <v>0</v>
      </c>
      <c r="BK196" s="22">
        <v>668153</v>
      </c>
      <c r="BL196" s="22">
        <v>1083</v>
      </c>
      <c r="BM196" s="22">
        <v>9546</v>
      </c>
      <c r="BN196" s="22">
        <v>0</v>
      </c>
      <c r="BO196" s="22">
        <v>440734</v>
      </c>
      <c r="BP196" s="22">
        <v>224071</v>
      </c>
      <c r="BQ196" s="22">
        <v>0</v>
      </c>
      <c r="BR196" s="22">
        <v>156458</v>
      </c>
      <c r="BS196" s="22">
        <v>0</v>
      </c>
      <c r="BT196" s="22">
        <v>0</v>
      </c>
      <c r="BU196" s="22">
        <v>0</v>
      </c>
      <c r="BV196" s="22">
        <v>3594197</v>
      </c>
      <c r="BW196" s="22">
        <v>195947</v>
      </c>
      <c r="BX196" s="22">
        <v>0</v>
      </c>
      <c r="BY196" s="22">
        <v>0</v>
      </c>
      <c r="BZ196" s="22">
        <v>0</v>
      </c>
      <c r="CA196" s="22">
        <v>0</v>
      </c>
      <c r="CB196" s="22">
        <v>0</v>
      </c>
      <c r="CC196" s="22">
        <v>13559547</v>
      </c>
      <c r="CD196" s="22">
        <v>604301</v>
      </c>
    </row>
    <row r="197" spans="1:82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13522130</v>
      </c>
      <c r="F197" s="22">
        <v>0</v>
      </c>
      <c r="G197" s="22">
        <v>1088652</v>
      </c>
      <c r="H197" s="22">
        <v>0</v>
      </c>
      <c r="I197" s="22">
        <v>2796730</v>
      </c>
      <c r="J197" s="22">
        <v>539182</v>
      </c>
      <c r="K197" s="22">
        <v>296866</v>
      </c>
      <c r="L197" s="22">
        <v>0</v>
      </c>
      <c r="M197" s="22">
        <v>41512</v>
      </c>
      <c r="N197" s="22">
        <v>0</v>
      </c>
      <c r="O197" s="22">
        <v>2223220</v>
      </c>
      <c r="P197" s="22">
        <v>2645519</v>
      </c>
      <c r="Q197" s="22">
        <v>0</v>
      </c>
      <c r="R197" s="22">
        <v>55796</v>
      </c>
      <c r="S197" s="22">
        <v>196262</v>
      </c>
      <c r="T197" s="22">
        <v>0</v>
      </c>
      <c r="U197" s="22">
        <v>2960500</v>
      </c>
      <c r="V197" s="22">
        <v>1971919</v>
      </c>
      <c r="W197" s="22">
        <v>1810231</v>
      </c>
      <c r="X197" s="22">
        <v>0</v>
      </c>
      <c r="Y197" s="22">
        <v>802971</v>
      </c>
      <c r="Z197" s="22">
        <v>0</v>
      </c>
      <c r="AA197" s="22">
        <v>11274</v>
      </c>
      <c r="AB197" s="22">
        <v>0</v>
      </c>
      <c r="AC197" s="22">
        <v>60074</v>
      </c>
      <c r="AD197" s="22">
        <v>314134</v>
      </c>
      <c r="AE197" s="22">
        <v>747417</v>
      </c>
      <c r="AF197" s="22">
        <v>0</v>
      </c>
      <c r="AG197" s="22">
        <v>3500</v>
      </c>
      <c r="AH197" s="22">
        <v>0</v>
      </c>
      <c r="AI197" s="22">
        <v>0</v>
      </c>
      <c r="AJ197" s="22">
        <v>3986643</v>
      </c>
      <c r="AK197" s="22">
        <v>281447</v>
      </c>
      <c r="AL197" s="22">
        <v>0</v>
      </c>
      <c r="AM197" s="22">
        <v>0</v>
      </c>
      <c r="AN197" s="22">
        <v>0</v>
      </c>
      <c r="AO197" s="22">
        <v>0</v>
      </c>
      <c r="AP197" s="22">
        <v>16918</v>
      </c>
      <c r="AQ197" s="22">
        <v>36372897</v>
      </c>
      <c r="AR197" s="22">
        <v>365797</v>
      </c>
      <c r="AS197" s="22">
        <v>2601431</v>
      </c>
      <c r="AT197" s="22">
        <v>0</v>
      </c>
      <c r="AU197" s="22">
        <v>3228041</v>
      </c>
      <c r="AV197" s="22">
        <v>1217219</v>
      </c>
      <c r="AW197" s="22">
        <v>304138</v>
      </c>
      <c r="AX197" s="22">
        <v>0</v>
      </c>
      <c r="AY197" s="22">
        <v>242540</v>
      </c>
      <c r="AZ197" s="22">
        <v>0</v>
      </c>
      <c r="BA197" s="22">
        <v>960492</v>
      </c>
      <c r="BB197" s="22">
        <v>5210799</v>
      </c>
      <c r="BC197" s="22">
        <v>0</v>
      </c>
      <c r="BD197" s="22">
        <v>392519</v>
      </c>
      <c r="BE197" s="22">
        <v>199049</v>
      </c>
      <c r="BF197" s="22">
        <v>0</v>
      </c>
      <c r="BG197" s="22">
        <v>1952090</v>
      </c>
      <c r="BH197" s="22">
        <v>1394477</v>
      </c>
      <c r="BI197" s="22">
        <v>1803799</v>
      </c>
      <c r="BJ197" s="22">
        <v>0</v>
      </c>
      <c r="BK197" s="22">
        <v>965524</v>
      </c>
      <c r="BL197" s="22">
        <v>0</v>
      </c>
      <c r="BM197" s="22">
        <v>40977</v>
      </c>
      <c r="BN197" s="22">
        <v>0</v>
      </c>
      <c r="BO197" s="22">
        <v>686166</v>
      </c>
      <c r="BP197" s="22">
        <v>724962</v>
      </c>
      <c r="BQ197" s="22">
        <v>199777</v>
      </c>
      <c r="BR197" s="22">
        <v>0</v>
      </c>
      <c r="BS197" s="22">
        <v>0</v>
      </c>
      <c r="BT197" s="22">
        <v>0</v>
      </c>
      <c r="BU197" s="22">
        <v>10682</v>
      </c>
      <c r="BV197" s="22">
        <v>7032183</v>
      </c>
      <c r="BW197" s="22">
        <v>608499</v>
      </c>
      <c r="BX197" s="22">
        <v>0</v>
      </c>
      <c r="BY197" s="22">
        <v>0</v>
      </c>
      <c r="BZ197" s="22">
        <v>0</v>
      </c>
      <c r="CA197" s="22">
        <v>0</v>
      </c>
      <c r="CB197" s="22">
        <v>0</v>
      </c>
      <c r="CC197" s="22">
        <v>30141161</v>
      </c>
      <c r="CD197" s="22">
        <v>6231736</v>
      </c>
    </row>
    <row r="198" spans="1:82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866314</v>
      </c>
      <c r="F198" s="22">
        <v>0</v>
      </c>
      <c r="G198" s="22">
        <v>7446</v>
      </c>
      <c r="H198" s="22">
        <v>0</v>
      </c>
      <c r="I198" s="22">
        <v>0</v>
      </c>
      <c r="J198" s="22">
        <v>54495</v>
      </c>
      <c r="K198" s="22">
        <v>0</v>
      </c>
      <c r="L198" s="22">
        <v>0</v>
      </c>
      <c r="M198" s="22">
        <v>3105</v>
      </c>
      <c r="N198" s="22">
        <v>0</v>
      </c>
      <c r="O198" s="22">
        <v>0</v>
      </c>
      <c r="P198" s="22">
        <v>150</v>
      </c>
      <c r="Q198" s="22">
        <v>0</v>
      </c>
      <c r="R198" s="22">
        <v>0</v>
      </c>
      <c r="S198" s="22">
        <v>0</v>
      </c>
      <c r="T198" s="22">
        <v>0</v>
      </c>
      <c r="U198" s="22">
        <v>242684</v>
      </c>
      <c r="V198" s="22">
        <v>54391</v>
      </c>
      <c r="W198" s="22">
        <v>80834</v>
      </c>
      <c r="X198" s="22">
        <v>0</v>
      </c>
      <c r="Y198" s="22">
        <v>0</v>
      </c>
      <c r="Z198" s="22">
        <v>0</v>
      </c>
      <c r="AA198" s="22">
        <v>7235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120335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0</v>
      </c>
      <c r="AQ198" s="22">
        <v>1436989</v>
      </c>
      <c r="AR198" s="22">
        <v>29709</v>
      </c>
      <c r="AS198" s="22">
        <v>335367</v>
      </c>
      <c r="AT198" s="22">
        <v>0</v>
      </c>
      <c r="AU198" s="22">
        <v>0</v>
      </c>
      <c r="AV198" s="22">
        <v>62577</v>
      </c>
      <c r="AW198" s="22">
        <v>1200</v>
      </c>
      <c r="AX198" s="22">
        <v>0</v>
      </c>
      <c r="AY198" s="22">
        <v>24825</v>
      </c>
      <c r="AZ198" s="22">
        <v>0</v>
      </c>
      <c r="BA198" s="22">
        <v>0</v>
      </c>
      <c r="BB198" s="22">
        <v>393969</v>
      </c>
      <c r="BC198" s="22">
        <v>0</v>
      </c>
      <c r="BD198" s="22">
        <v>0</v>
      </c>
      <c r="BE198" s="22">
        <v>0</v>
      </c>
      <c r="BF198" s="22">
        <v>0</v>
      </c>
      <c r="BG198" s="22">
        <v>349447</v>
      </c>
      <c r="BH198" s="22">
        <v>47883</v>
      </c>
      <c r="BI198" s="22">
        <v>83002</v>
      </c>
      <c r="BJ198" s="22">
        <v>0</v>
      </c>
      <c r="BK198" s="22">
        <v>5923</v>
      </c>
      <c r="BL198" s="22">
        <v>0</v>
      </c>
      <c r="BM198" s="22">
        <v>8950</v>
      </c>
      <c r="BN198" s="22">
        <v>0</v>
      </c>
      <c r="BO198" s="22">
        <v>18960</v>
      </c>
      <c r="BP198" s="22">
        <v>0</v>
      </c>
      <c r="BQ198" s="22">
        <v>0</v>
      </c>
      <c r="BR198" s="22">
        <v>0</v>
      </c>
      <c r="BS198" s="22">
        <v>0</v>
      </c>
      <c r="BT198" s="22">
        <v>0</v>
      </c>
      <c r="BU198" s="22">
        <v>0</v>
      </c>
      <c r="BV198" s="22">
        <v>94719</v>
      </c>
      <c r="BW198" s="22">
        <v>48143</v>
      </c>
      <c r="BX198" s="22">
        <v>0</v>
      </c>
      <c r="BY198" s="22">
        <v>0</v>
      </c>
      <c r="BZ198" s="22">
        <v>0</v>
      </c>
      <c r="CA198" s="22">
        <v>0</v>
      </c>
      <c r="CB198" s="22">
        <v>0</v>
      </c>
      <c r="CC198" s="22">
        <v>1504674</v>
      </c>
      <c r="CD198" s="22">
        <v>-67685</v>
      </c>
    </row>
    <row r="199" spans="1:82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1609398</v>
      </c>
      <c r="F199" s="22">
        <v>0</v>
      </c>
      <c r="G199" s="22">
        <v>16511</v>
      </c>
      <c r="H199" s="22">
        <v>94436</v>
      </c>
      <c r="I199" s="22">
        <v>42235</v>
      </c>
      <c r="J199" s="22">
        <v>24000</v>
      </c>
      <c r="K199" s="22">
        <v>0</v>
      </c>
      <c r="L199" s="22">
        <v>9600</v>
      </c>
      <c r="M199" s="22">
        <v>1500</v>
      </c>
      <c r="N199" s="22">
        <v>27518</v>
      </c>
      <c r="O199" s="22">
        <v>612710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269684</v>
      </c>
      <c r="AK199" s="22">
        <v>0</v>
      </c>
      <c r="AL199" s="22">
        <v>0</v>
      </c>
      <c r="AM199" s="22">
        <v>42000</v>
      </c>
      <c r="AN199" s="22">
        <v>0</v>
      </c>
      <c r="AO199" s="22">
        <v>0</v>
      </c>
      <c r="AP199" s="22">
        <v>7304</v>
      </c>
      <c r="AQ199" s="22">
        <v>2756896</v>
      </c>
      <c r="AR199" s="22">
        <v>76034</v>
      </c>
      <c r="AS199" s="22">
        <v>439004</v>
      </c>
      <c r="AT199" s="22">
        <v>0</v>
      </c>
      <c r="AU199" s="22">
        <v>228256</v>
      </c>
      <c r="AV199" s="22">
        <v>74837</v>
      </c>
      <c r="AW199" s="22">
        <v>0</v>
      </c>
      <c r="AX199" s="22">
        <v>7482</v>
      </c>
      <c r="AY199" s="22">
        <v>0</v>
      </c>
      <c r="AZ199" s="22">
        <v>0</v>
      </c>
      <c r="BA199" s="22">
        <v>438015</v>
      </c>
      <c r="BB199" s="22">
        <v>221140</v>
      </c>
      <c r="BC199" s="22">
        <v>0</v>
      </c>
      <c r="BD199" s="22">
        <v>0</v>
      </c>
      <c r="BE199" s="22">
        <v>3272</v>
      </c>
      <c r="BF199" s="22">
        <v>0</v>
      </c>
      <c r="BG199" s="22">
        <v>28351</v>
      </c>
      <c r="BH199" s="22">
        <v>411856</v>
      </c>
      <c r="BI199" s="22">
        <v>80391</v>
      </c>
      <c r="BJ199" s="22">
        <v>0</v>
      </c>
      <c r="BK199" s="22">
        <v>0</v>
      </c>
      <c r="BL199" s="22">
        <v>0</v>
      </c>
      <c r="BM199" s="22">
        <v>0</v>
      </c>
      <c r="BN199" s="22">
        <v>0</v>
      </c>
      <c r="BO199" s="22">
        <v>0</v>
      </c>
      <c r="BP199" s="22">
        <v>0</v>
      </c>
      <c r="BQ199" s="22">
        <v>0</v>
      </c>
      <c r="BR199" s="22">
        <v>0</v>
      </c>
      <c r="BS199" s="22">
        <v>0</v>
      </c>
      <c r="BT199" s="22">
        <v>39788</v>
      </c>
      <c r="BU199" s="22">
        <v>0</v>
      </c>
      <c r="BV199" s="22">
        <v>206072</v>
      </c>
      <c r="BW199" s="22">
        <v>14219</v>
      </c>
      <c r="BX199" s="22">
        <v>0</v>
      </c>
      <c r="BY199" s="22">
        <v>87142</v>
      </c>
      <c r="BZ199" s="22">
        <v>0</v>
      </c>
      <c r="CA199" s="22">
        <v>0</v>
      </c>
      <c r="CB199" s="22">
        <v>0</v>
      </c>
      <c r="CC199" s="22">
        <v>2355859</v>
      </c>
      <c r="CD199" s="22">
        <v>401037</v>
      </c>
    </row>
    <row r="200" spans="1:82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1656079</v>
      </c>
      <c r="F200" s="22">
        <v>0</v>
      </c>
      <c r="G200" s="22">
        <v>26848</v>
      </c>
      <c r="H200" s="22">
        <v>0</v>
      </c>
      <c r="I200" s="22">
        <v>0</v>
      </c>
      <c r="J200" s="22">
        <v>19193</v>
      </c>
      <c r="K200" s="22">
        <v>0</v>
      </c>
      <c r="L200" s="22">
        <v>0</v>
      </c>
      <c r="M200" s="22">
        <v>16007</v>
      </c>
      <c r="N200" s="22">
        <v>0</v>
      </c>
      <c r="O200" s="22">
        <v>0</v>
      </c>
      <c r="P200" s="22">
        <v>54243</v>
      </c>
      <c r="Q200" s="22">
        <v>0</v>
      </c>
      <c r="R200" s="22">
        <v>0</v>
      </c>
      <c r="S200" s="22">
        <v>0</v>
      </c>
      <c r="T200" s="22">
        <v>0</v>
      </c>
      <c r="U200" s="22">
        <v>581771</v>
      </c>
      <c r="V200" s="22">
        <v>230341</v>
      </c>
      <c r="W200" s="22">
        <v>149946</v>
      </c>
      <c r="X200" s="22">
        <v>0</v>
      </c>
      <c r="Y200" s="22">
        <v>21211</v>
      </c>
      <c r="Z200" s="22">
        <v>0</v>
      </c>
      <c r="AA200" s="22">
        <v>10779</v>
      </c>
      <c r="AB200" s="22">
        <v>0</v>
      </c>
      <c r="AC200" s="22">
        <v>25550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51335</v>
      </c>
      <c r="AK200" s="22">
        <v>20878</v>
      </c>
      <c r="AL200" s="22">
        <v>0</v>
      </c>
      <c r="AM200" s="22">
        <v>198719</v>
      </c>
      <c r="AN200" s="22">
        <v>0</v>
      </c>
      <c r="AO200" s="22">
        <v>0</v>
      </c>
      <c r="AP200" s="22">
        <v>0</v>
      </c>
      <c r="AQ200" s="22">
        <v>3062900</v>
      </c>
      <c r="AR200" s="22">
        <v>51411</v>
      </c>
      <c r="AS200" s="22">
        <v>504107</v>
      </c>
      <c r="AT200" s="22">
        <v>0</v>
      </c>
      <c r="AU200" s="22">
        <v>0</v>
      </c>
      <c r="AV200" s="22">
        <v>65901</v>
      </c>
      <c r="AW200" s="22">
        <v>20874</v>
      </c>
      <c r="AX200" s="22">
        <v>0</v>
      </c>
      <c r="AY200" s="22">
        <v>75172</v>
      </c>
      <c r="AZ200" s="22">
        <v>0</v>
      </c>
      <c r="BA200" s="22">
        <v>309322</v>
      </c>
      <c r="BB200" s="22">
        <v>454543</v>
      </c>
      <c r="BC200" s="22">
        <v>0</v>
      </c>
      <c r="BD200" s="22">
        <v>0</v>
      </c>
      <c r="BE200" s="22">
        <v>0</v>
      </c>
      <c r="BF200" s="22">
        <v>0</v>
      </c>
      <c r="BG200" s="22">
        <v>367006</v>
      </c>
      <c r="BH200" s="22">
        <v>227431</v>
      </c>
      <c r="BI200" s="22">
        <v>146589</v>
      </c>
      <c r="BJ200" s="22">
        <v>0</v>
      </c>
      <c r="BK200" s="22">
        <v>36106</v>
      </c>
      <c r="BL200" s="22">
        <v>0</v>
      </c>
      <c r="BM200" s="22">
        <v>20325</v>
      </c>
      <c r="BN200" s="22">
        <v>0</v>
      </c>
      <c r="BO200" s="22">
        <v>61381</v>
      </c>
      <c r="BP200" s="22">
        <v>0</v>
      </c>
      <c r="BQ200" s="22">
        <v>0</v>
      </c>
      <c r="BR200" s="22">
        <v>0</v>
      </c>
      <c r="BS200" s="22">
        <v>0</v>
      </c>
      <c r="BT200" s="22">
        <v>0</v>
      </c>
      <c r="BU200" s="22">
        <v>0</v>
      </c>
      <c r="BV200" s="22">
        <v>412893</v>
      </c>
      <c r="BW200" s="22">
        <v>52840</v>
      </c>
      <c r="BX200" s="22">
        <v>0</v>
      </c>
      <c r="BY200" s="22">
        <v>404463</v>
      </c>
      <c r="BZ200" s="22">
        <v>0</v>
      </c>
      <c r="CA200" s="22">
        <v>0</v>
      </c>
      <c r="CB200" s="22">
        <v>0</v>
      </c>
      <c r="CC200" s="22">
        <v>3210364</v>
      </c>
      <c r="CD200" s="22">
        <v>-147464</v>
      </c>
    </row>
    <row r="201" spans="1:82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204039</v>
      </c>
      <c r="F201" s="22">
        <v>0</v>
      </c>
      <c r="G201" s="22">
        <v>3853</v>
      </c>
      <c r="H201" s="22">
        <v>0</v>
      </c>
      <c r="I201" s="22">
        <v>0</v>
      </c>
      <c r="J201" s="22">
        <v>19368</v>
      </c>
      <c r="K201" s="22">
        <v>0</v>
      </c>
      <c r="L201" s="22">
        <v>0</v>
      </c>
      <c r="M201" s="22">
        <v>1573</v>
      </c>
      <c r="N201" s="22">
        <v>0</v>
      </c>
      <c r="O201" s="22">
        <v>0</v>
      </c>
      <c r="P201" s="22">
        <v>423</v>
      </c>
      <c r="Q201" s="22">
        <v>0</v>
      </c>
      <c r="R201" s="22">
        <v>0</v>
      </c>
      <c r="S201" s="22">
        <v>0</v>
      </c>
      <c r="T201" s="22">
        <v>0</v>
      </c>
      <c r="U201" s="22">
        <v>117614</v>
      </c>
      <c r="V201" s="22">
        <v>83477</v>
      </c>
      <c r="W201" s="22">
        <v>30180</v>
      </c>
      <c r="X201" s="22">
        <v>0</v>
      </c>
      <c r="Y201" s="22">
        <v>0</v>
      </c>
      <c r="Z201" s="22">
        <v>0</v>
      </c>
      <c r="AA201" s="22">
        <v>100</v>
      </c>
      <c r="AB201" s="22">
        <v>0</v>
      </c>
      <c r="AC201" s="22">
        <v>0</v>
      </c>
      <c r="AD201" s="22">
        <v>0</v>
      </c>
      <c r="AE201" s="22">
        <v>10797</v>
      </c>
      <c r="AF201" s="22">
        <v>0</v>
      </c>
      <c r="AG201" s="22">
        <v>0</v>
      </c>
      <c r="AH201" s="22">
        <v>0</v>
      </c>
      <c r="AI201" s="22">
        <v>0</v>
      </c>
      <c r="AJ201" s="22">
        <v>25096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  <c r="AQ201" s="22">
        <v>496520</v>
      </c>
      <c r="AR201" s="22">
        <v>23245</v>
      </c>
      <c r="AS201" s="22">
        <v>114062</v>
      </c>
      <c r="AT201" s="22">
        <v>0</v>
      </c>
      <c r="AU201" s="22">
        <v>0</v>
      </c>
      <c r="AV201" s="22">
        <v>49706</v>
      </c>
      <c r="AW201" s="22">
        <v>0</v>
      </c>
      <c r="AX201" s="22">
        <v>0</v>
      </c>
      <c r="AY201" s="22">
        <v>2056</v>
      </c>
      <c r="AZ201" s="22">
        <v>0</v>
      </c>
      <c r="BA201" s="22">
        <v>0</v>
      </c>
      <c r="BB201" s="22">
        <v>175759</v>
      </c>
      <c r="BC201" s="22">
        <v>0</v>
      </c>
      <c r="BD201" s="22">
        <v>0</v>
      </c>
      <c r="BE201" s="22">
        <v>0</v>
      </c>
      <c r="BF201" s="22">
        <v>0</v>
      </c>
      <c r="BG201" s="22">
        <v>105395</v>
      </c>
      <c r="BH201" s="22">
        <v>33909</v>
      </c>
      <c r="BI201" s="22">
        <v>27327</v>
      </c>
      <c r="BJ201" s="22">
        <v>0</v>
      </c>
      <c r="BK201" s="22">
        <v>2349</v>
      </c>
      <c r="BL201" s="22">
        <v>0</v>
      </c>
      <c r="BM201" s="22">
        <v>1500</v>
      </c>
      <c r="BN201" s="22">
        <v>0</v>
      </c>
      <c r="BO201" s="22">
        <v>0</v>
      </c>
      <c r="BP201" s="22">
        <v>0</v>
      </c>
      <c r="BQ201" s="22">
        <v>6526</v>
      </c>
      <c r="BR201" s="22">
        <v>0</v>
      </c>
      <c r="BS201" s="22">
        <v>0</v>
      </c>
      <c r="BT201" s="22">
        <v>0</v>
      </c>
      <c r="BU201" s="22">
        <v>0</v>
      </c>
      <c r="BV201" s="22">
        <v>55916</v>
      </c>
      <c r="BW201" s="22">
        <v>6859</v>
      </c>
      <c r="BX201" s="22">
        <v>0</v>
      </c>
      <c r="BY201" s="22">
        <v>0</v>
      </c>
      <c r="BZ201" s="22">
        <v>0</v>
      </c>
      <c r="CA201" s="22">
        <v>0</v>
      </c>
      <c r="CB201" s="22">
        <v>0</v>
      </c>
      <c r="CC201" s="22">
        <v>604609</v>
      </c>
      <c r="CD201" s="22">
        <v>-108089</v>
      </c>
    </row>
    <row r="202" spans="1:82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189960</v>
      </c>
      <c r="F202" s="22">
        <v>0</v>
      </c>
      <c r="G202" s="22">
        <v>145</v>
      </c>
      <c r="H202" s="22">
        <v>0</v>
      </c>
      <c r="I202" s="22">
        <v>0</v>
      </c>
      <c r="J202" s="22">
        <v>231</v>
      </c>
      <c r="K202" s="22">
        <v>0</v>
      </c>
      <c r="L202" s="22">
        <v>0</v>
      </c>
      <c r="M202" s="22">
        <v>76</v>
      </c>
      <c r="N202" s="22">
        <v>0</v>
      </c>
      <c r="O202" s="22">
        <v>0</v>
      </c>
      <c r="P202" s="22">
        <v>23031</v>
      </c>
      <c r="Q202" s="22">
        <v>0</v>
      </c>
      <c r="R202" s="22">
        <v>0</v>
      </c>
      <c r="S202" s="22">
        <v>0</v>
      </c>
      <c r="T202" s="22">
        <v>0</v>
      </c>
      <c r="U202" s="22">
        <v>137958</v>
      </c>
      <c r="V202" s="22">
        <v>17484</v>
      </c>
      <c r="W202" s="22">
        <v>17410</v>
      </c>
      <c r="X202" s="22">
        <v>0</v>
      </c>
      <c r="Y202" s="22">
        <v>4666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7751</v>
      </c>
      <c r="AK202" s="22">
        <v>1000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  <c r="AQ202" s="22">
        <v>399712</v>
      </c>
      <c r="AR202" s="22">
        <v>6573</v>
      </c>
      <c r="AS202" s="22">
        <v>59803</v>
      </c>
      <c r="AT202" s="22">
        <v>0</v>
      </c>
      <c r="AU202" s="22">
        <v>0</v>
      </c>
      <c r="AV202" s="22">
        <v>20509</v>
      </c>
      <c r="AW202" s="22">
        <v>0</v>
      </c>
      <c r="AX202" s="22">
        <v>1014</v>
      </c>
      <c r="AY202" s="22">
        <v>600</v>
      </c>
      <c r="AZ202" s="22">
        <v>0</v>
      </c>
      <c r="BA202" s="22">
        <v>0</v>
      </c>
      <c r="BB202" s="22">
        <v>113256</v>
      </c>
      <c r="BC202" s="22">
        <v>0</v>
      </c>
      <c r="BD202" s="22">
        <v>0</v>
      </c>
      <c r="BE202" s="22">
        <v>0</v>
      </c>
      <c r="BF202" s="22">
        <v>0</v>
      </c>
      <c r="BG202" s="22">
        <v>84305</v>
      </c>
      <c r="BH202" s="22">
        <v>35021</v>
      </c>
      <c r="BI202" s="22">
        <v>20869</v>
      </c>
      <c r="BJ202" s="22">
        <v>0</v>
      </c>
      <c r="BK202" s="22">
        <v>7176</v>
      </c>
      <c r="BL202" s="22">
        <v>0</v>
      </c>
      <c r="BM202" s="22">
        <v>0</v>
      </c>
      <c r="BN202" s="22">
        <v>0</v>
      </c>
      <c r="BO202" s="22">
        <v>0</v>
      </c>
      <c r="BP202" s="22">
        <v>0</v>
      </c>
      <c r="BQ202" s="22">
        <v>0</v>
      </c>
      <c r="BR202" s="22">
        <v>0</v>
      </c>
      <c r="BS202" s="22">
        <v>0</v>
      </c>
      <c r="BT202" s="22">
        <v>0</v>
      </c>
      <c r="BU202" s="22">
        <v>0</v>
      </c>
      <c r="BV202" s="22">
        <v>17058</v>
      </c>
      <c r="BW202" s="22">
        <v>5745</v>
      </c>
      <c r="BX202" s="22">
        <v>0</v>
      </c>
      <c r="BY202" s="22">
        <v>0</v>
      </c>
      <c r="BZ202" s="22">
        <v>0</v>
      </c>
      <c r="CA202" s="22">
        <v>0</v>
      </c>
      <c r="CB202" s="22">
        <v>0</v>
      </c>
      <c r="CC202" s="22">
        <v>371929</v>
      </c>
      <c r="CD202" s="22">
        <v>27783</v>
      </c>
    </row>
    <row r="203" spans="1:82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444979</v>
      </c>
      <c r="F203" s="22">
        <v>0</v>
      </c>
      <c r="G203" s="22">
        <v>35465</v>
      </c>
      <c r="H203" s="22">
        <v>0</v>
      </c>
      <c r="I203" s="22">
        <v>0</v>
      </c>
      <c r="J203" s="22">
        <v>4343</v>
      </c>
      <c r="K203" s="22">
        <v>0</v>
      </c>
      <c r="L203" s="22">
        <v>0</v>
      </c>
      <c r="M203" s="22">
        <v>8098</v>
      </c>
      <c r="N203" s="22">
        <v>0</v>
      </c>
      <c r="O203" s="22">
        <v>0</v>
      </c>
      <c r="P203" s="22">
        <v>56264</v>
      </c>
      <c r="Q203" s="22">
        <v>0</v>
      </c>
      <c r="R203" s="22">
        <v>0</v>
      </c>
      <c r="S203" s="22">
        <v>0</v>
      </c>
      <c r="T203" s="22">
        <v>0</v>
      </c>
      <c r="U203" s="22">
        <v>273785</v>
      </c>
      <c r="V203" s="22">
        <v>299215</v>
      </c>
      <c r="W203" s="22">
        <v>84905</v>
      </c>
      <c r="X203" s="22">
        <v>0</v>
      </c>
      <c r="Y203" s="22">
        <v>12718</v>
      </c>
      <c r="Z203" s="22">
        <v>0</v>
      </c>
      <c r="AA203" s="22">
        <v>0</v>
      </c>
      <c r="AB203" s="22">
        <v>0</v>
      </c>
      <c r="AC203" s="22">
        <v>148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33848</v>
      </c>
      <c r="AK203" s="22">
        <v>3443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  <c r="AQ203" s="22">
        <v>1257211</v>
      </c>
      <c r="AR203" s="22">
        <v>28679</v>
      </c>
      <c r="AS203" s="22">
        <v>257884</v>
      </c>
      <c r="AT203" s="22">
        <v>0</v>
      </c>
      <c r="AU203" s="22">
        <v>0</v>
      </c>
      <c r="AV203" s="22">
        <v>33812</v>
      </c>
      <c r="AW203" s="22">
        <v>4550</v>
      </c>
      <c r="AX203" s="22">
        <v>0</v>
      </c>
      <c r="AY203" s="22">
        <v>12178</v>
      </c>
      <c r="AZ203" s="22">
        <v>0</v>
      </c>
      <c r="BA203" s="22">
        <v>0</v>
      </c>
      <c r="BB203" s="22">
        <v>255911</v>
      </c>
      <c r="BC203" s="22">
        <v>0</v>
      </c>
      <c r="BD203" s="22">
        <v>0</v>
      </c>
      <c r="BE203" s="22">
        <v>0</v>
      </c>
      <c r="BF203" s="22">
        <v>0</v>
      </c>
      <c r="BG203" s="22">
        <v>159312</v>
      </c>
      <c r="BH203" s="22">
        <v>49132</v>
      </c>
      <c r="BI203" s="22">
        <v>46180</v>
      </c>
      <c r="BJ203" s="22">
        <v>0</v>
      </c>
      <c r="BK203" s="22">
        <v>14802</v>
      </c>
      <c r="BL203" s="22">
        <v>0</v>
      </c>
      <c r="BM203" s="22">
        <v>0</v>
      </c>
      <c r="BN203" s="22">
        <v>0</v>
      </c>
      <c r="BO203" s="22">
        <v>10448</v>
      </c>
      <c r="BP203" s="22">
        <v>0</v>
      </c>
      <c r="BQ203" s="22">
        <v>0</v>
      </c>
      <c r="BR203" s="22">
        <v>0</v>
      </c>
      <c r="BS203" s="22">
        <v>0</v>
      </c>
      <c r="BT203" s="22">
        <v>0</v>
      </c>
      <c r="BU203" s="22">
        <v>0</v>
      </c>
      <c r="BV203" s="22">
        <v>58817</v>
      </c>
      <c r="BW203" s="22">
        <v>11243</v>
      </c>
      <c r="BX203" s="22">
        <v>0</v>
      </c>
      <c r="BY203" s="22">
        <v>0</v>
      </c>
      <c r="BZ203" s="22">
        <v>0</v>
      </c>
      <c r="CA203" s="22">
        <v>0</v>
      </c>
      <c r="CB203" s="22">
        <v>0</v>
      </c>
      <c r="CC203" s="22">
        <v>942948</v>
      </c>
      <c r="CD203" s="22">
        <v>314263</v>
      </c>
    </row>
    <row r="204" spans="1:82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163371</v>
      </c>
      <c r="F204" s="22">
        <v>0</v>
      </c>
      <c r="G204" s="22">
        <v>31978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34</v>
      </c>
      <c r="P204" s="22">
        <v>154231</v>
      </c>
      <c r="Q204" s="22">
        <v>0</v>
      </c>
      <c r="R204" s="22">
        <v>0</v>
      </c>
      <c r="S204" s="22">
        <v>0</v>
      </c>
      <c r="T204" s="22">
        <v>0</v>
      </c>
      <c r="U204" s="22">
        <v>54989</v>
      </c>
      <c r="V204" s="22">
        <v>13544</v>
      </c>
      <c r="W204" s="22">
        <v>25281</v>
      </c>
      <c r="X204" s="22">
        <v>0</v>
      </c>
      <c r="Y204" s="22">
        <v>0</v>
      </c>
      <c r="Z204" s="22">
        <v>0</v>
      </c>
      <c r="AA204" s="22">
        <v>126</v>
      </c>
      <c r="AB204" s="22">
        <v>0</v>
      </c>
      <c r="AC204" s="22">
        <v>1343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5404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  <c r="AQ204" s="22">
        <v>450301</v>
      </c>
      <c r="AR204" s="22">
        <v>5471</v>
      </c>
      <c r="AS204" s="22">
        <v>120971</v>
      </c>
      <c r="AT204" s="22">
        <v>0</v>
      </c>
      <c r="AU204" s="22">
        <v>0</v>
      </c>
      <c r="AV204" s="22">
        <v>255</v>
      </c>
      <c r="AW204" s="22">
        <v>0</v>
      </c>
      <c r="AX204" s="22">
        <v>1431</v>
      </c>
      <c r="AY204" s="22">
        <v>0</v>
      </c>
      <c r="AZ204" s="22">
        <v>0</v>
      </c>
      <c r="BA204" s="22">
        <v>0</v>
      </c>
      <c r="BB204" s="22">
        <v>105297</v>
      </c>
      <c r="BC204" s="22">
        <v>0</v>
      </c>
      <c r="BD204" s="22">
        <v>0</v>
      </c>
      <c r="BE204" s="22">
        <v>0</v>
      </c>
      <c r="BF204" s="22">
        <v>0</v>
      </c>
      <c r="BG204" s="22">
        <v>52959</v>
      </c>
      <c r="BH204" s="22">
        <v>24722</v>
      </c>
      <c r="BI204" s="22">
        <v>40426</v>
      </c>
      <c r="BJ204" s="22">
        <v>0</v>
      </c>
      <c r="BK204" s="22">
        <v>0</v>
      </c>
      <c r="BL204" s="22">
        <v>0</v>
      </c>
      <c r="BM204" s="22">
        <v>34</v>
      </c>
      <c r="BN204" s="22">
        <v>0</v>
      </c>
      <c r="BO204" s="22">
        <v>1636</v>
      </c>
      <c r="BP204" s="22">
        <v>0</v>
      </c>
      <c r="BQ204" s="22">
        <v>1569</v>
      </c>
      <c r="BR204" s="22">
        <v>0</v>
      </c>
      <c r="BS204" s="22">
        <v>0</v>
      </c>
      <c r="BT204" s="22">
        <v>0</v>
      </c>
      <c r="BU204" s="22">
        <v>0</v>
      </c>
      <c r="BV204" s="22">
        <v>13726</v>
      </c>
      <c r="BW204" s="22">
        <v>11979</v>
      </c>
      <c r="BX204" s="22">
        <v>0</v>
      </c>
      <c r="BY204" s="22">
        <v>0</v>
      </c>
      <c r="BZ204" s="22">
        <v>0</v>
      </c>
      <c r="CA204" s="22">
        <v>0</v>
      </c>
      <c r="CB204" s="22">
        <v>0</v>
      </c>
      <c r="CC204" s="22">
        <v>380476</v>
      </c>
      <c r="CD204" s="22">
        <v>69825</v>
      </c>
    </row>
    <row r="205" spans="1:82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490851</v>
      </c>
      <c r="F205" s="22">
        <v>0</v>
      </c>
      <c r="G205" s="22">
        <v>29978</v>
      </c>
      <c r="H205" s="22">
        <v>0</v>
      </c>
      <c r="I205" s="22">
        <v>0</v>
      </c>
      <c r="J205" s="22">
        <v>15000</v>
      </c>
      <c r="K205" s="22">
        <v>0</v>
      </c>
      <c r="L205" s="22">
        <v>0</v>
      </c>
      <c r="M205" s="22">
        <v>6131</v>
      </c>
      <c r="N205" s="22">
        <v>0</v>
      </c>
      <c r="O205" s="22">
        <v>0</v>
      </c>
      <c r="P205" s="22">
        <v>279705</v>
      </c>
      <c r="Q205" s="22">
        <v>0</v>
      </c>
      <c r="R205" s="22">
        <v>0</v>
      </c>
      <c r="S205" s="22">
        <v>0</v>
      </c>
      <c r="T205" s="22">
        <v>0</v>
      </c>
      <c r="U205" s="22">
        <v>303732</v>
      </c>
      <c r="V205" s="22">
        <v>57656</v>
      </c>
      <c r="W205" s="22">
        <v>83554</v>
      </c>
      <c r="X205" s="22">
        <v>0</v>
      </c>
      <c r="Y205" s="22">
        <v>0</v>
      </c>
      <c r="Z205" s="22">
        <v>0</v>
      </c>
      <c r="AA205" s="22">
        <v>6355</v>
      </c>
      <c r="AB205" s="22">
        <v>0</v>
      </c>
      <c r="AC205" s="22">
        <v>4861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41092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  <c r="AQ205" s="22">
        <v>1318915</v>
      </c>
      <c r="AR205" s="22">
        <v>29497</v>
      </c>
      <c r="AS205" s="22">
        <v>131031</v>
      </c>
      <c r="AT205" s="22">
        <v>0</v>
      </c>
      <c r="AU205" s="22">
        <v>0</v>
      </c>
      <c r="AV205" s="22">
        <v>22057</v>
      </c>
      <c r="AW205" s="22">
        <v>0</v>
      </c>
      <c r="AX205" s="22">
        <v>0</v>
      </c>
      <c r="AY205" s="22">
        <v>0</v>
      </c>
      <c r="AZ205" s="22">
        <v>0</v>
      </c>
      <c r="BA205" s="22">
        <v>48091</v>
      </c>
      <c r="BB205" s="22">
        <v>132088</v>
      </c>
      <c r="BC205" s="22">
        <v>0</v>
      </c>
      <c r="BD205" s="22">
        <v>0</v>
      </c>
      <c r="BE205" s="22">
        <v>0</v>
      </c>
      <c r="BF205" s="22">
        <v>0</v>
      </c>
      <c r="BG205" s="22">
        <v>356728</v>
      </c>
      <c r="BH205" s="22">
        <v>99830</v>
      </c>
      <c r="BI205" s="22">
        <v>83463</v>
      </c>
      <c r="BJ205" s="22">
        <v>0</v>
      </c>
      <c r="BK205" s="22">
        <v>0</v>
      </c>
      <c r="BL205" s="22">
        <v>0</v>
      </c>
      <c r="BM205" s="22">
        <v>16617</v>
      </c>
      <c r="BN205" s="22">
        <v>0</v>
      </c>
      <c r="BO205" s="22">
        <v>11006</v>
      </c>
      <c r="BP205" s="22">
        <v>0</v>
      </c>
      <c r="BQ205" s="22">
        <v>0</v>
      </c>
      <c r="BR205" s="22">
        <v>0</v>
      </c>
      <c r="BS205" s="22">
        <v>0</v>
      </c>
      <c r="BT205" s="22">
        <v>0</v>
      </c>
      <c r="BU205" s="22">
        <v>0</v>
      </c>
      <c r="BV205" s="22">
        <v>91954</v>
      </c>
      <c r="BW205" s="22">
        <v>18369</v>
      </c>
      <c r="BX205" s="22">
        <v>0</v>
      </c>
      <c r="BY205" s="22">
        <v>0</v>
      </c>
      <c r="BZ205" s="22">
        <v>0</v>
      </c>
      <c r="CA205" s="22">
        <v>0</v>
      </c>
      <c r="CB205" s="22">
        <v>0</v>
      </c>
      <c r="CC205" s="22">
        <v>1040731</v>
      </c>
      <c r="CD205" s="22">
        <v>278184</v>
      </c>
    </row>
    <row r="206" spans="1:82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209157</v>
      </c>
      <c r="F206" s="22">
        <v>0</v>
      </c>
      <c r="G206" s="22">
        <v>73559</v>
      </c>
      <c r="H206" s="22">
        <v>0</v>
      </c>
      <c r="I206" s="22">
        <v>0</v>
      </c>
      <c r="J206" s="22">
        <v>46420</v>
      </c>
      <c r="K206" s="22">
        <v>0</v>
      </c>
      <c r="L206" s="22">
        <v>0</v>
      </c>
      <c r="M206" s="22">
        <v>1350</v>
      </c>
      <c r="N206" s="22">
        <v>0</v>
      </c>
      <c r="O206" s="22">
        <v>0</v>
      </c>
      <c r="P206" s="22">
        <v>85761</v>
      </c>
      <c r="Q206" s="22">
        <v>0</v>
      </c>
      <c r="R206" s="22">
        <v>0</v>
      </c>
      <c r="S206" s="22">
        <v>112261</v>
      </c>
      <c r="T206" s="22">
        <v>0</v>
      </c>
      <c r="U206" s="22">
        <v>76788</v>
      </c>
      <c r="V206" s="22">
        <v>51605</v>
      </c>
      <c r="W206" s="22">
        <v>34880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2000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44955</v>
      </c>
      <c r="AK206" s="22">
        <v>2926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  <c r="AQ206" s="22">
        <v>741662</v>
      </c>
      <c r="AR206" s="22">
        <v>11845</v>
      </c>
      <c r="AS206" s="22">
        <v>205080</v>
      </c>
      <c r="AT206" s="22">
        <v>0</v>
      </c>
      <c r="AU206" s="22">
        <v>0</v>
      </c>
      <c r="AV206" s="22">
        <v>81143</v>
      </c>
      <c r="AW206" s="22">
        <v>0</v>
      </c>
      <c r="AX206" s="22">
        <v>0</v>
      </c>
      <c r="AY206" s="22">
        <v>18329</v>
      </c>
      <c r="AZ206" s="22">
        <v>0</v>
      </c>
      <c r="BA206" s="22">
        <v>47317</v>
      </c>
      <c r="BB206" s="22">
        <v>100079</v>
      </c>
      <c r="BC206" s="22">
        <v>0</v>
      </c>
      <c r="BD206" s="22">
        <v>0</v>
      </c>
      <c r="BE206" s="22">
        <v>0</v>
      </c>
      <c r="BF206" s="22">
        <v>0</v>
      </c>
      <c r="BG206" s="22">
        <v>108652</v>
      </c>
      <c r="BH206" s="22">
        <v>39737</v>
      </c>
      <c r="BI206" s="22">
        <v>42048</v>
      </c>
      <c r="BJ206" s="22">
        <v>0</v>
      </c>
      <c r="BK206" s="22">
        <v>2236</v>
      </c>
      <c r="BL206" s="22">
        <v>0</v>
      </c>
      <c r="BM206" s="22">
        <v>0</v>
      </c>
      <c r="BN206" s="22">
        <v>0</v>
      </c>
      <c r="BO206" s="22">
        <v>0</v>
      </c>
      <c r="BP206" s="22">
        <v>0</v>
      </c>
      <c r="BQ206" s="22">
        <v>3745</v>
      </c>
      <c r="BR206" s="22">
        <v>0</v>
      </c>
      <c r="BS206" s="22">
        <v>0</v>
      </c>
      <c r="BT206" s="22">
        <v>0</v>
      </c>
      <c r="BU206" s="22">
        <v>0</v>
      </c>
      <c r="BV206" s="22">
        <v>40248</v>
      </c>
      <c r="BW206" s="22">
        <v>0</v>
      </c>
      <c r="BX206" s="22">
        <v>0</v>
      </c>
      <c r="BY206" s="22">
        <v>0</v>
      </c>
      <c r="BZ206" s="22">
        <v>0</v>
      </c>
      <c r="CA206" s="22">
        <v>0</v>
      </c>
      <c r="CB206" s="22">
        <v>0</v>
      </c>
      <c r="CC206" s="22">
        <v>700459</v>
      </c>
      <c r="CD206" s="22">
        <v>41203</v>
      </c>
    </row>
    <row r="207" spans="1:82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332634</v>
      </c>
      <c r="F207" s="22">
        <v>0</v>
      </c>
      <c r="G207" s="22">
        <v>1633</v>
      </c>
      <c r="H207" s="22">
        <v>0</v>
      </c>
      <c r="I207" s="22">
        <v>0</v>
      </c>
      <c r="J207" s="22">
        <v>40229</v>
      </c>
      <c r="K207" s="22">
        <v>0</v>
      </c>
      <c r="L207" s="22">
        <v>0</v>
      </c>
      <c r="M207" s="22">
        <v>2749</v>
      </c>
      <c r="N207" s="22">
        <v>0</v>
      </c>
      <c r="O207" s="22">
        <v>0</v>
      </c>
      <c r="P207" s="22">
        <v>200</v>
      </c>
      <c r="Q207" s="22">
        <v>0</v>
      </c>
      <c r="R207" s="22">
        <v>0</v>
      </c>
      <c r="S207" s="22">
        <v>0</v>
      </c>
      <c r="T207" s="22">
        <v>0</v>
      </c>
      <c r="U207" s="22">
        <v>123513</v>
      </c>
      <c r="V207" s="22">
        <v>70007</v>
      </c>
      <c r="W207" s="22">
        <v>37594</v>
      </c>
      <c r="X207" s="22">
        <v>0</v>
      </c>
      <c r="Y207" s="22">
        <v>0</v>
      </c>
      <c r="Z207" s="22">
        <v>0</v>
      </c>
      <c r="AA207" s="22">
        <v>850</v>
      </c>
      <c r="AB207" s="22">
        <v>0</v>
      </c>
      <c r="AC207" s="22">
        <v>0</v>
      </c>
      <c r="AD207" s="22">
        <v>0</v>
      </c>
      <c r="AE207" s="22">
        <v>131600</v>
      </c>
      <c r="AF207" s="22">
        <v>0</v>
      </c>
      <c r="AG207" s="22">
        <v>0</v>
      </c>
      <c r="AH207" s="22">
        <v>0</v>
      </c>
      <c r="AI207" s="22">
        <v>0</v>
      </c>
      <c r="AJ207" s="22">
        <v>16967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0</v>
      </c>
      <c r="AQ207" s="22">
        <v>757976</v>
      </c>
      <c r="AR207" s="22">
        <v>8325</v>
      </c>
      <c r="AS207" s="22">
        <v>165674</v>
      </c>
      <c r="AT207" s="22">
        <v>0</v>
      </c>
      <c r="AU207" s="22">
        <v>0</v>
      </c>
      <c r="AV207" s="22">
        <v>44664</v>
      </c>
      <c r="AW207" s="22">
        <v>0</v>
      </c>
      <c r="AX207" s="22">
        <v>0</v>
      </c>
      <c r="AY207" s="22">
        <v>4587</v>
      </c>
      <c r="AZ207" s="22">
        <v>0</v>
      </c>
      <c r="BA207" s="22">
        <v>0</v>
      </c>
      <c r="BB207" s="22">
        <v>168869</v>
      </c>
      <c r="BC207" s="22">
        <v>0</v>
      </c>
      <c r="BD207" s="22">
        <v>0</v>
      </c>
      <c r="BE207" s="22">
        <v>9862</v>
      </c>
      <c r="BF207" s="22">
        <v>0</v>
      </c>
      <c r="BG207" s="22">
        <v>121644</v>
      </c>
      <c r="BH207" s="22">
        <v>69134</v>
      </c>
      <c r="BI207" s="22">
        <v>25293</v>
      </c>
      <c r="BJ207" s="22">
        <v>0</v>
      </c>
      <c r="BK207" s="22">
        <v>3362</v>
      </c>
      <c r="BL207" s="22">
        <v>0</v>
      </c>
      <c r="BM207" s="22">
        <v>0</v>
      </c>
      <c r="BN207" s="22">
        <v>0</v>
      </c>
      <c r="BO207" s="22">
        <v>0</v>
      </c>
      <c r="BP207" s="22">
        <v>0</v>
      </c>
      <c r="BQ207" s="22">
        <v>61394</v>
      </c>
      <c r="BR207" s="22">
        <v>0</v>
      </c>
      <c r="BS207" s="22">
        <v>0</v>
      </c>
      <c r="BT207" s="22">
        <v>0</v>
      </c>
      <c r="BU207" s="22">
        <v>0</v>
      </c>
      <c r="BV207" s="22">
        <v>17478</v>
      </c>
      <c r="BW207" s="22">
        <v>23525</v>
      </c>
      <c r="BX207" s="22">
        <v>0</v>
      </c>
      <c r="BY207" s="22">
        <v>0</v>
      </c>
      <c r="BZ207" s="22">
        <v>0</v>
      </c>
      <c r="CA207" s="22">
        <v>0</v>
      </c>
      <c r="CB207" s="22">
        <v>0</v>
      </c>
      <c r="CC207" s="22">
        <v>723811</v>
      </c>
      <c r="CD207" s="22">
        <v>34165</v>
      </c>
    </row>
    <row r="208" spans="1:82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925790</v>
      </c>
      <c r="F208" s="22">
        <v>51250</v>
      </c>
      <c r="G208" s="22">
        <v>49039</v>
      </c>
      <c r="H208" s="22">
        <v>0</v>
      </c>
      <c r="I208" s="22">
        <v>6500</v>
      </c>
      <c r="J208" s="22">
        <v>30469</v>
      </c>
      <c r="K208" s="22">
        <v>0</v>
      </c>
      <c r="L208" s="22">
        <v>0</v>
      </c>
      <c r="M208" s="22">
        <v>6981</v>
      </c>
      <c r="N208" s="22">
        <v>15238</v>
      </c>
      <c r="O208" s="22">
        <v>1913</v>
      </c>
      <c r="P208" s="22">
        <v>53458</v>
      </c>
      <c r="Q208" s="22">
        <v>25212</v>
      </c>
      <c r="R208" s="22">
        <v>0</v>
      </c>
      <c r="S208" s="22">
        <v>0</v>
      </c>
      <c r="T208" s="22">
        <v>0</v>
      </c>
      <c r="U208" s="22">
        <v>333525</v>
      </c>
      <c r="V208" s="22">
        <v>67509</v>
      </c>
      <c r="W208" s="22">
        <v>77005</v>
      </c>
      <c r="X208" s="22">
        <v>0</v>
      </c>
      <c r="Y208" s="22">
        <v>31410</v>
      </c>
      <c r="Z208" s="22">
        <v>0</v>
      </c>
      <c r="AA208" s="22">
        <v>0</v>
      </c>
      <c r="AB208" s="22">
        <v>0</v>
      </c>
      <c r="AC208" s="22">
        <v>3273</v>
      </c>
      <c r="AD208" s="22">
        <v>3000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48291</v>
      </c>
      <c r="AK208" s="22">
        <v>0</v>
      </c>
      <c r="AL208" s="22">
        <v>0</v>
      </c>
      <c r="AM208" s="22">
        <v>238</v>
      </c>
      <c r="AN208" s="22">
        <v>0</v>
      </c>
      <c r="AO208" s="22">
        <v>0</v>
      </c>
      <c r="AP208" s="22">
        <v>0</v>
      </c>
      <c r="AQ208" s="22">
        <v>1730101</v>
      </c>
      <c r="AR208" s="22">
        <v>51410</v>
      </c>
      <c r="AS208" s="22">
        <v>275541</v>
      </c>
      <c r="AT208" s="22">
        <v>0</v>
      </c>
      <c r="AU208" s="22">
        <v>0</v>
      </c>
      <c r="AV208" s="22">
        <v>101252</v>
      </c>
      <c r="AW208" s="22">
        <v>0</v>
      </c>
      <c r="AX208" s="22">
        <v>0</v>
      </c>
      <c r="AY208" s="22">
        <v>17368</v>
      </c>
      <c r="AZ208" s="22">
        <v>0</v>
      </c>
      <c r="BA208" s="22">
        <v>141483</v>
      </c>
      <c r="BB208" s="22">
        <v>328700</v>
      </c>
      <c r="BC208" s="22">
        <v>47689</v>
      </c>
      <c r="BD208" s="22">
        <v>0</v>
      </c>
      <c r="BE208" s="22">
        <v>0</v>
      </c>
      <c r="BF208" s="22">
        <v>0</v>
      </c>
      <c r="BG208" s="22">
        <v>479379</v>
      </c>
      <c r="BH208" s="22">
        <v>142882</v>
      </c>
      <c r="BI208" s="22">
        <v>99702</v>
      </c>
      <c r="BJ208" s="22">
        <v>0</v>
      </c>
      <c r="BK208" s="22">
        <v>38722</v>
      </c>
      <c r="BL208" s="22">
        <v>0</v>
      </c>
      <c r="BM208" s="22">
        <v>220</v>
      </c>
      <c r="BN208" s="22">
        <v>0</v>
      </c>
      <c r="BO208" s="22">
        <v>9978</v>
      </c>
      <c r="BP208" s="22">
        <v>12957</v>
      </c>
      <c r="BQ208" s="22">
        <v>4583</v>
      </c>
      <c r="BR208" s="22">
        <v>0</v>
      </c>
      <c r="BS208" s="22">
        <v>0</v>
      </c>
      <c r="BT208" s="22">
        <v>0</v>
      </c>
      <c r="BU208" s="22">
        <v>0</v>
      </c>
      <c r="BV208" s="22">
        <v>165777</v>
      </c>
      <c r="BW208" s="22">
        <v>28286</v>
      </c>
      <c r="BX208" s="22">
        <v>0</v>
      </c>
      <c r="BY208" s="22">
        <v>12182</v>
      </c>
      <c r="BZ208" s="22">
        <v>0</v>
      </c>
      <c r="CA208" s="22">
        <v>0</v>
      </c>
      <c r="CB208" s="22">
        <v>0</v>
      </c>
      <c r="CC208" s="22">
        <v>1958111</v>
      </c>
      <c r="CD208" s="22">
        <v>-228010</v>
      </c>
    </row>
    <row r="209" spans="1:82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452489</v>
      </c>
      <c r="F209" s="22">
        <v>0</v>
      </c>
      <c r="G209" s="22">
        <v>146022</v>
      </c>
      <c r="H209" s="22">
        <v>0</v>
      </c>
      <c r="I209" s="22">
        <v>0</v>
      </c>
      <c r="J209" s="22">
        <v>9200</v>
      </c>
      <c r="K209" s="22">
        <v>0</v>
      </c>
      <c r="L209" s="22">
        <v>0</v>
      </c>
      <c r="M209" s="22">
        <v>645</v>
      </c>
      <c r="N209" s="22">
        <v>0</v>
      </c>
      <c r="O209" s="22">
        <v>0</v>
      </c>
      <c r="P209" s="22">
        <v>96886</v>
      </c>
      <c r="Q209" s="22">
        <v>0</v>
      </c>
      <c r="R209" s="22">
        <v>0</v>
      </c>
      <c r="S209" s="22">
        <v>0</v>
      </c>
      <c r="T209" s="22">
        <v>0</v>
      </c>
      <c r="U209" s="22">
        <v>67044</v>
      </c>
      <c r="V209" s="22">
        <v>43602</v>
      </c>
      <c r="W209" s="22">
        <v>64007</v>
      </c>
      <c r="X209" s="22">
        <v>0</v>
      </c>
      <c r="Y209" s="22">
        <v>40566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2300</v>
      </c>
      <c r="AF209" s="22">
        <v>0</v>
      </c>
      <c r="AG209" s="22">
        <v>0</v>
      </c>
      <c r="AH209" s="22">
        <v>0</v>
      </c>
      <c r="AI209" s="22">
        <v>0</v>
      </c>
      <c r="AJ209" s="22">
        <v>4000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  <c r="AQ209" s="22">
        <v>926761</v>
      </c>
      <c r="AR209" s="22">
        <v>20840</v>
      </c>
      <c r="AS209" s="22">
        <v>301704</v>
      </c>
      <c r="AT209" s="22">
        <v>0</v>
      </c>
      <c r="AU209" s="22">
        <v>0</v>
      </c>
      <c r="AV209" s="22">
        <v>38744</v>
      </c>
      <c r="AW209" s="22">
        <v>0</v>
      </c>
      <c r="AX209" s="22">
        <v>4350</v>
      </c>
      <c r="AY209" s="22">
        <v>4155</v>
      </c>
      <c r="AZ209" s="22">
        <v>0</v>
      </c>
      <c r="BA209" s="22">
        <v>0</v>
      </c>
      <c r="BB209" s="22">
        <v>502277</v>
      </c>
      <c r="BC209" s="22">
        <v>0</v>
      </c>
      <c r="BD209" s="22">
        <v>0</v>
      </c>
      <c r="BE209" s="22">
        <v>0</v>
      </c>
      <c r="BF209" s="22">
        <v>0</v>
      </c>
      <c r="BG209" s="22">
        <v>70360</v>
      </c>
      <c r="BH209" s="22">
        <v>17351</v>
      </c>
      <c r="BI209" s="22">
        <v>53750</v>
      </c>
      <c r="BJ209" s="22">
        <v>0</v>
      </c>
      <c r="BK209" s="22">
        <v>44668</v>
      </c>
      <c r="BL209" s="22">
        <v>0</v>
      </c>
      <c r="BM209" s="22">
        <v>0</v>
      </c>
      <c r="BN209" s="22">
        <v>0</v>
      </c>
      <c r="BO209" s="22">
        <v>0</v>
      </c>
      <c r="BP209" s="22">
        <v>0</v>
      </c>
      <c r="BQ209" s="22">
        <v>5581</v>
      </c>
      <c r="BR209" s="22">
        <v>0</v>
      </c>
      <c r="BS209" s="22">
        <v>0</v>
      </c>
      <c r="BT209" s="22">
        <v>0</v>
      </c>
      <c r="BU209" s="22">
        <v>0</v>
      </c>
      <c r="BV209" s="22">
        <v>41813</v>
      </c>
      <c r="BW209" s="22">
        <v>14798</v>
      </c>
      <c r="BX209" s="22">
        <v>0</v>
      </c>
      <c r="BY209" s="22">
        <v>0</v>
      </c>
      <c r="BZ209" s="22">
        <v>0</v>
      </c>
      <c r="CA209" s="22">
        <v>0</v>
      </c>
      <c r="CB209" s="22">
        <v>0</v>
      </c>
      <c r="CC209" s="22">
        <v>1120391</v>
      </c>
      <c r="CD209" s="22">
        <v>-193630</v>
      </c>
    </row>
    <row r="210" spans="1:82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285810</v>
      </c>
      <c r="F210" s="22">
        <v>0</v>
      </c>
      <c r="G210" s="22">
        <v>22306</v>
      </c>
      <c r="H210" s="22">
        <v>0</v>
      </c>
      <c r="I210" s="22">
        <v>0</v>
      </c>
      <c r="J210" s="22">
        <v>1628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431153</v>
      </c>
      <c r="Q210" s="22">
        <v>0</v>
      </c>
      <c r="R210" s="22">
        <v>0</v>
      </c>
      <c r="S210" s="22">
        <v>0</v>
      </c>
      <c r="T210" s="22">
        <v>0</v>
      </c>
      <c r="U210" s="22">
        <v>125826</v>
      </c>
      <c r="V210" s="22">
        <v>43578</v>
      </c>
      <c r="W210" s="22">
        <v>18788</v>
      </c>
      <c r="X210" s="22">
        <v>0</v>
      </c>
      <c r="Y210" s="22">
        <v>8979</v>
      </c>
      <c r="Z210" s="22">
        <v>0</v>
      </c>
      <c r="AA210" s="22">
        <v>1496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5410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  <c r="AQ210" s="22">
        <v>944974</v>
      </c>
      <c r="AR210" s="22">
        <v>15294</v>
      </c>
      <c r="AS210" s="22">
        <v>149012</v>
      </c>
      <c r="AT210" s="22">
        <v>73</v>
      </c>
      <c r="AU210" s="22">
        <v>0</v>
      </c>
      <c r="AV210" s="22">
        <v>26690</v>
      </c>
      <c r="AW210" s="22">
        <v>0</v>
      </c>
      <c r="AX210" s="22">
        <v>0</v>
      </c>
      <c r="AY210" s="22">
        <v>500</v>
      </c>
      <c r="AZ210" s="22">
        <v>0</v>
      </c>
      <c r="BA210" s="22">
        <v>0</v>
      </c>
      <c r="BB210" s="22">
        <v>171677</v>
      </c>
      <c r="BC210" s="22">
        <v>0</v>
      </c>
      <c r="BD210" s="22">
        <v>0</v>
      </c>
      <c r="BE210" s="22">
        <v>0</v>
      </c>
      <c r="BF210" s="22">
        <v>0</v>
      </c>
      <c r="BG210" s="22">
        <v>155771</v>
      </c>
      <c r="BH210" s="22">
        <v>53597</v>
      </c>
      <c r="BI210" s="22">
        <v>18710</v>
      </c>
      <c r="BJ210" s="22">
        <v>0</v>
      </c>
      <c r="BK210" s="22">
        <v>10500</v>
      </c>
      <c r="BL210" s="22">
        <v>0</v>
      </c>
      <c r="BM210" s="22">
        <v>1719</v>
      </c>
      <c r="BN210" s="22">
        <v>0</v>
      </c>
      <c r="BO210" s="22">
        <v>9990</v>
      </c>
      <c r="BP210" s="22">
        <v>0</v>
      </c>
      <c r="BQ210" s="22">
        <v>0</v>
      </c>
      <c r="BR210" s="22">
        <v>0</v>
      </c>
      <c r="BS210" s="22">
        <v>0</v>
      </c>
      <c r="BT210" s="22">
        <v>0</v>
      </c>
      <c r="BU210" s="22">
        <v>0</v>
      </c>
      <c r="BV210" s="22">
        <v>58881</v>
      </c>
      <c r="BW210" s="22">
        <v>6399</v>
      </c>
      <c r="BX210" s="22">
        <v>0</v>
      </c>
      <c r="BY210" s="22">
        <v>0</v>
      </c>
      <c r="BZ210" s="22">
        <v>0</v>
      </c>
      <c r="CA210" s="22">
        <v>0</v>
      </c>
      <c r="CB210" s="22">
        <v>0</v>
      </c>
      <c r="CC210" s="22">
        <v>678813</v>
      </c>
      <c r="CD210" s="22">
        <v>266161</v>
      </c>
    </row>
    <row r="211" spans="1:82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191845</v>
      </c>
      <c r="F211" s="22">
        <v>0</v>
      </c>
      <c r="G211" s="22">
        <v>10590</v>
      </c>
      <c r="H211" s="22">
        <v>0</v>
      </c>
      <c r="I211" s="22">
        <v>0</v>
      </c>
      <c r="J211" s="22">
        <v>1410</v>
      </c>
      <c r="K211" s="22">
        <v>0</v>
      </c>
      <c r="L211" s="22">
        <v>0</v>
      </c>
      <c r="M211" s="22">
        <v>2095</v>
      </c>
      <c r="N211" s="22">
        <v>0</v>
      </c>
      <c r="O211" s="22">
        <v>0</v>
      </c>
      <c r="P211" s="22">
        <v>270</v>
      </c>
      <c r="Q211" s="22">
        <v>0</v>
      </c>
      <c r="R211" s="22">
        <v>0</v>
      </c>
      <c r="S211" s="22">
        <v>0</v>
      </c>
      <c r="T211" s="22">
        <v>0</v>
      </c>
      <c r="U211" s="22">
        <v>82646</v>
      </c>
      <c r="V211" s="22">
        <v>10059</v>
      </c>
      <c r="W211" s="22">
        <v>20600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183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  <c r="AQ211" s="22">
        <v>319698</v>
      </c>
      <c r="AR211" s="22">
        <v>7331</v>
      </c>
      <c r="AS211" s="22">
        <v>130562</v>
      </c>
      <c r="AT211" s="22">
        <v>0</v>
      </c>
      <c r="AU211" s="22">
        <v>0</v>
      </c>
      <c r="AV211" s="22">
        <v>9147</v>
      </c>
      <c r="AW211" s="22">
        <v>0</v>
      </c>
      <c r="AX211" s="22">
        <v>0</v>
      </c>
      <c r="AY211" s="22">
        <v>2142</v>
      </c>
      <c r="AZ211" s="22">
        <v>0</v>
      </c>
      <c r="BA211" s="22">
        <v>0</v>
      </c>
      <c r="BB211" s="22">
        <v>69549</v>
      </c>
      <c r="BC211" s="22">
        <v>0</v>
      </c>
      <c r="BD211" s="22">
        <v>0</v>
      </c>
      <c r="BE211" s="22">
        <v>1863</v>
      </c>
      <c r="BF211" s="22">
        <v>0</v>
      </c>
      <c r="BG211" s="22">
        <v>158485</v>
      </c>
      <c r="BH211" s="22">
        <v>57462</v>
      </c>
      <c r="BI211" s="22">
        <v>18946</v>
      </c>
      <c r="BJ211" s="22">
        <v>0</v>
      </c>
      <c r="BK211" s="22">
        <v>1441</v>
      </c>
      <c r="BL211" s="22">
        <v>0</v>
      </c>
      <c r="BM211" s="22">
        <v>0</v>
      </c>
      <c r="BN211" s="22">
        <v>0</v>
      </c>
      <c r="BO211" s="22">
        <v>0</v>
      </c>
      <c r="BP211" s="22">
        <v>0</v>
      </c>
      <c r="BQ211" s="22">
        <v>0</v>
      </c>
      <c r="BR211" s="22">
        <v>0</v>
      </c>
      <c r="BS211" s="22">
        <v>0</v>
      </c>
      <c r="BT211" s="22">
        <v>0</v>
      </c>
      <c r="BU211" s="22">
        <v>0</v>
      </c>
      <c r="BV211" s="22">
        <v>5712</v>
      </c>
      <c r="BW211" s="22">
        <v>4785</v>
      </c>
      <c r="BX211" s="22">
        <v>0</v>
      </c>
      <c r="BY211" s="22">
        <v>0</v>
      </c>
      <c r="BZ211" s="22">
        <v>0</v>
      </c>
      <c r="CA211" s="22">
        <v>0</v>
      </c>
      <c r="CB211" s="22">
        <v>0</v>
      </c>
      <c r="CC211" s="22">
        <v>467425</v>
      </c>
      <c r="CD211" s="22">
        <v>-147727</v>
      </c>
    </row>
    <row r="212" spans="1:82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1216454</v>
      </c>
      <c r="F212" s="22">
        <v>2100</v>
      </c>
      <c r="G212" s="22">
        <v>984517</v>
      </c>
      <c r="H212" s="22">
        <v>0</v>
      </c>
      <c r="I212" s="22">
        <v>0</v>
      </c>
      <c r="J212" s="22">
        <v>95858</v>
      </c>
      <c r="K212" s="22">
        <v>0</v>
      </c>
      <c r="L212" s="22">
        <v>0</v>
      </c>
      <c r="M212" s="22">
        <v>26</v>
      </c>
      <c r="N212" s="22">
        <v>0</v>
      </c>
      <c r="O212" s="22">
        <v>6021</v>
      </c>
      <c r="P212" s="22">
        <v>34900</v>
      </c>
      <c r="Q212" s="22">
        <v>3300</v>
      </c>
      <c r="R212" s="22">
        <v>0</v>
      </c>
      <c r="S212" s="22">
        <v>0</v>
      </c>
      <c r="T212" s="22">
        <v>0</v>
      </c>
      <c r="U212" s="22">
        <v>597727</v>
      </c>
      <c r="V212" s="22">
        <v>158816</v>
      </c>
      <c r="W212" s="22">
        <v>178143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13309</v>
      </c>
      <c r="AD212" s="22">
        <v>0</v>
      </c>
      <c r="AE212" s="22">
        <v>500</v>
      </c>
      <c r="AF212" s="22">
        <v>0</v>
      </c>
      <c r="AG212" s="22">
        <v>69613</v>
      </c>
      <c r="AH212" s="22">
        <v>0</v>
      </c>
      <c r="AI212" s="22">
        <v>0</v>
      </c>
      <c r="AJ212" s="22">
        <v>224834</v>
      </c>
      <c r="AK212" s="22">
        <v>25710</v>
      </c>
      <c r="AL212" s="22">
        <v>0</v>
      </c>
      <c r="AM212" s="22">
        <v>0</v>
      </c>
      <c r="AN212" s="22">
        <v>682325</v>
      </c>
      <c r="AO212" s="22">
        <v>0</v>
      </c>
      <c r="AP212" s="22">
        <v>0</v>
      </c>
      <c r="AQ212" s="22">
        <v>4294153</v>
      </c>
      <c r="AR212" s="22">
        <v>135893</v>
      </c>
      <c r="AS212" s="22">
        <v>414639</v>
      </c>
      <c r="AT212" s="22">
        <v>0</v>
      </c>
      <c r="AU212" s="22">
        <v>0</v>
      </c>
      <c r="AV212" s="22">
        <v>133604</v>
      </c>
      <c r="AW212" s="22">
        <v>0</v>
      </c>
      <c r="AX212" s="22">
        <v>0</v>
      </c>
      <c r="AY212" s="22">
        <v>3700</v>
      </c>
      <c r="AZ212" s="22">
        <v>0</v>
      </c>
      <c r="BA212" s="22">
        <v>259495</v>
      </c>
      <c r="BB212" s="22">
        <v>225752</v>
      </c>
      <c r="BC212" s="22">
        <v>4816</v>
      </c>
      <c r="BD212" s="22">
        <v>0</v>
      </c>
      <c r="BE212" s="22">
        <v>10163</v>
      </c>
      <c r="BF212" s="22">
        <v>0</v>
      </c>
      <c r="BG212" s="22">
        <v>647909</v>
      </c>
      <c r="BH212" s="22">
        <v>74712</v>
      </c>
      <c r="BI212" s="22">
        <v>166261</v>
      </c>
      <c r="BJ212" s="22">
        <v>0</v>
      </c>
      <c r="BK212" s="22">
        <v>10421</v>
      </c>
      <c r="BL212" s="22">
        <v>0</v>
      </c>
      <c r="BM212" s="22">
        <v>0</v>
      </c>
      <c r="BN212" s="22">
        <v>0</v>
      </c>
      <c r="BO212" s="22">
        <v>37893</v>
      </c>
      <c r="BP212" s="22">
        <v>11572</v>
      </c>
      <c r="BQ212" s="22">
        <v>61653</v>
      </c>
      <c r="BR212" s="22">
        <v>0</v>
      </c>
      <c r="BS212" s="22">
        <v>34296</v>
      </c>
      <c r="BT212" s="22">
        <v>0</v>
      </c>
      <c r="BU212" s="22">
        <v>0</v>
      </c>
      <c r="BV212" s="22">
        <v>541858</v>
      </c>
      <c r="BW212" s="22">
        <v>150380</v>
      </c>
      <c r="BX212" s="22">
        <v>0</v>
      </c>
      <c r="BY212" s="22">
        <v>0</v>
      </c>
      <c r="BZ212" s="22">
        <v>651627</v>
      </c>
      <c r="CA212" s="22">
        <v>0</v>
      </c>
      <c r="CB212" s="22">
        <v>0</v>
      </c>
      <c r="CC212" s="22">
        <v>3576644</v>
      </c>
      <c r="CD212" s="22">
        <v>717509</v>
      </c>
    </row>
    <row r="213" spans="1:82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635660</v>
      </c>
      <c r="F213" s="22">
        <v>0</v>
      </c>
      <c r="G213" s="22">
        <v>26145</v>
      </c>
      <c r="H213" s="22">
        <v>0</v>
      </c>
      <c r="I213" s="22">
        <v>51260</v>
      </c>
      <c r="J213" s="22">
        <v>0</v>
      </c>
      <c r="K213" s="22">
        <v>0</v>
      </c>
      <c r="L213" s="22">
        <v>0</v>
      </c>
      <c r="M213" s="22">
        <v>626</v>
      </c>
      <c r="N213" s="22">
        <v>0</v>
      </c>
      <c r="O213" s="22">
        <v>0</v>
      </c>
      <c r="P213" s="22">
        <v>503204</v>
      </c>
      <c r="Q213" s="22">
        <v>0</v>
      </c>
      <c r="R213" s="22">
        <v>0</v>
      </c>
      <c r="S213" s="22">
        <v>0</v>
      </c>
      <c r="T213" s="22">
        <v>0</v>
      </c>
      <c r="U213" s="22">
        <v>82793</v>
      </c>
      <c r="V213" s="22">
        <v>71385</v>
      </c>
      <c r="W213" s="22">
        <v>77585</v>
      </c>
      <c r="X213" s="22">
        <v>0</v>
      </c>
      <c r="Y213" s="22">
        <v>110000</v>
      </c>
      <c r="Z213" s="22">
        <v>0</v>
      </c>
      <c r="AA213" s="22">
        <v>910</v>
      </c>
      <c r="AB213" s="22">
        <v>0</v>
      </c>
      <c r="AC213" s="22">
        <v>1150</v>
      </c>
      <c r="AD213" s="22">
        <v>0</v>
      </c>
      <c r="AE213" s="22">
        <v>132411</v>
      </c>
      <c r="AF213" s="22">
        <v>0</v>
      </c>
      <c r="AG213" s="22">
        <v>0</v>
      </c>
      <c r="AH213" s="22">
        <v>0</v>
      </c>
      <c r="AI213" s="22">
        <v>0</v>
      </c>
      <c r="AJ213" s="22">
        <v>265242</v>
      </c>
      <c r="AK213" s="22">
        <v>88116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  <c r="AQ213" s="22">
        <v>2046487</v>
      </c>
      <c r="AR213" s="22">
        <v>43340</v>
      </c>
      <c r="AS213" s="22">
        <v>225914</v>
      </c>
      <c r="AT213" s="22">
        <v>0</v>
      </c>
      <c r="AU213" s="22">
        <v>54614</v>
      </c>
      <c r="AV213" s="22">
        <v>0</v>
      </c>
      <c r="AW213" s="22">
        <v>1886</v>
      </c>
      <c r="AX213" s="22">
        <v>0</v>
      </c>
      <c r="AY213" s="22">
        <v>10447</v>
      </c>
      <c r="AZ213" s="22">
        <v>0</v>
      </c>
      <c r="BA213" s="22">
        <v>0</v>
      </c>
      <c r="BB213" s="22">
        <v>515160</v>
      </c>
      <c r="BC213" s="22">
        <v>0</v>
      </c>
      <c r="BD213" s="22">
        <v>0</v>
      </c>
      <c r="BE213" s="22">
        <v>0</v>
      </c>
      <c r="BF213" s="22">
        <v>0</v>
      </c>
      <c r="BG213" s="22">
        <v>148484</v>
      </c>
      <c r="BH213" s="22">
        <v>27477</v>
      </c>
      <c r="BI213" s="22">
        <v>78026</v>
      </c>
      <c r="BJ213" s="22">
        <v>0</v>
      </c>
      <c r="BK213" s="22">
        <v>118072</v>
      </c>
      <c r="BL213" s="22">
        <v>0</v>
      </c>
      <c r="BM213" s="22">
        <v>7</v>
      </c>
      <c r="BN213" s="22">
        <v>0</v>
      </c>
      <c r="BO213" s="22">
        <v>8872</v>
      </c>
      <c r="BP213" s="22">
        <v>5254</v>
      </c>
      <c r="BQ213" s="22">
        <v>35503</v>
      </c>
      <c r="BR213" s="22">
        <v>0</v>
      </c>
      <c r="BS213" s="22">
        <v>0</v>
      </c>
      <c r="BT213" s="22">
        <v>0</v>
      </c>
      <c r="BU213" s="22">
        <v>0</v>
      </c>
      <c r="BV213" s="22">
        <v>315053</v>
      </c>
      <c r="BW213" s="22">
        <v>118533</v>
      </c>
      <c r="BX213" s="22">
        <v>0</v>
      </c>
      <c r="BY213" s="22">
        <v>0</v>
      </c>
      <c r="BZ213" s="22">
        <v>0</v>
      </c>
      <c r="CA213" s="22">
        <v>0</v>
      </c>
      <c r="CB213" s="22">
        <v>0</v>
      </c>
      <c r="CC213" s="22">
        <v>1706642</v>
      </c>
      <c r="CD213" s="22">
        <v>339845</v>
      </c>
    </row>
    <row r="214" spans="1:82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129541</v>
      </c>
      <c r="F214" s="22">
        <v>0</v>
      </c>
      <c r="G214" s="22">
        <v>12040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557</v>
      </c>
      <c r="N214" s="22">
        <v>0</v>
      </c>
      <c r="O214" s="22">
        <v>0</v>
      </c>
      <c r="P214" s="22">
        <v>124822</v>
      </c>
      <c r="Q214" s="22">
        <v>0</v>
      </c>
      <c r="R214" s="22">
        <v>0</v>
      </c>
      <c r="S214" s="22">
        <v>0</v>
      </c>
      <c r="T214" s="22">
        <v>0</v>
      </c>
      <c r="U214" s="22">
        <v>92438</v>
      </c>
      <c r="V214" s="22">
        <v>17950</v>
      </c>
      <c r="W214" s="22">
        <v>9530</v>
      </c>
      <c r="X214" s="22">
        <v>0</v>
      </c>
      <c r="Y214" s="22">
        <v>0</v>
      </c>
      <c r="Z214" s="22">
        <v>0</v>
      </c>
      <c r="AA214" s="22">
        <v>3150</v>
      </c>
      <c r="AB214" s="22">
        <v>0</v>
      </c>
      <c r="AC214" s="22">
        <v>0</v>
      </c>
      <c r="AD214" s="22">
        <v>0</v>
      </c>
      <c r="AE214" s="22">
        <v>25</v>
      </c>
      <c r="AF214" s="22">
        <v>0</v>
      </c>
      <c r="AG214" s="22">
        <v>0</v>
      </c>
      <c r="AH214" s="22">
        <v>0</v>
      </c>
      <c r="AI214" s="22">
        <v>0</v>
      </c>
      <c r="AJ214" s="22">
        <v>6100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  <c r="AQ214" s="22">
        <v>396153</v>
      </c>
      <c r="AR214" s="22">
        <v>8562</v>
      </c>
      <c r="AS214" s="22">
        <v>134370</v>
      </c>
      <c r="AT214" s="22">
        <v>0</v>
      </c>
      <c r="AU214" s="22">
        <v>0</v>
      </c>
      <c r="AV214" s="22">
        <v>11528</v>
      </c>
      <c r="AW214" s="22">
        <v>0</v>
      </c>
      <c r="AX214" s="22">
        <v>0</v>
      </c>
      <c r="AY214" s="22">
        <v>3712</v>
      </c>
      <c r="AZ214" s="22">
        <v>0</v>
      </c>
      <c r="BA214" s="22">
        <v>0</v>
      </c>
      <c r="BB214" s="22">
        <v>103652</v>
      </c>
      <c r="BC214" s="22">
        <v>0</v>
      </c>
      <c r="BD214" s="22">
        <v>0</v>
      </c>
      <c r="BE214" s="22">
        <v>0</v>
      </c>
      <c r="BF214" s="22">
        <v>0</v>
      </c>
      <c r="BG214" s="22">
        <v>137252</v>
      </c>
      <c r="BH214" s="22">
        <v>16373</v>
      </c>
      <c r="BI214" s="22">
        <v>9100</v>
      </c>
      <c r="BJ214" s="22">
        <v>0</v>
      </c>
      <c r="BK214" s="22">
        <v>0</v>
      </c>
      <c r="BL214" s="22">
        <v>0</v>
      </c>
      <c r="BM214" s="22">
        <v>6737</v>
      </c>
      <c r="BN214" s="22">
        <v>0</v>
      </c>
      <c r="BO214" s="22">
        <v>0</v>
      </c>
      <c r="BP214" s="22">
        <v>0</v>
      </c>
      <c r="BQ214" s="22">
        <v>4366</v>
      </c>
      <c r="BR214" s="22">
        <v>0</v>
      </c>
      <c r="BS214" s="22">
        <v>0</v>
      </c>
      <c r="BT214" s="22">
        <v>0</v>
      </c>
      <c r="BU214" s="22">
        <v>0</v>
      </c>
      <c r="BV214" s="22">
        <v>13950</v>
      </c>
      <c r="BW214" s="22">
        <v>0</v>
      </c>
      <c r="BX214" s="22">
        <v>0</v>
      </c>
      <c r="BY214" s="22">
        <v>0</v>
      </c>
      <c r="BZ214" s="22">
        <v>0</v>
      </c>
      <c r="CA214" s="22">
        <v>0</v>
      </c>
      <c r="CB214" s="22">
        <v>0</v>
      </c>
      <c r="CC214" s="22">
        <v>449602</v>
      </c>
      <c r="CD214" s="22">
        <v>-53449</v>
      </c>
    </row>
    <row r="215" spans="1:82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402046</v>
      </c>
      <c r="F215" s="22">
        <v>65145</v>
      </c>
      <c r="G215" s="22">
        <v>201451</v>
      </c>
      <c r="H215" s="22">
        <v>500</v>
      </c>
      <c r="I215" s="22">
        <v>0</v>
      </c>
      <c r="J215" s="22">
        <v>41950</v>
      </c>
      <c r="K215" s="22">
        <v>0</v>
      </c>
      <c r="L215" s="22">
        <v>0</v>
      </c>
      <c r="M215" s="22">
        <v>2633</v>
      </c>
      <c r="N215" s="22">
        <v>0</v>
      </c>
      <c r="O215" s="22">
        <v>20</v>
      </c>
      <c r="P215" s="22">
        <v>1193</v>
      </c>
      <c r="Q215" s="22">
        <v>0</v>
      </c>
      <c r="R215" s="22">
        <v>0</v>
      </c>
      <c r="S215" s="22">
        <v>0</v>
      </c>
      <c r="T215" s="22">
        <v>0</v>
      </c>
      <c r="U215" s="22">
        <v>192857</v>
      </c>
      <c r="V215" s="22">
        <v>47307</v>
      </c>
      <c r="W215" s="22">
        <v>38483</v>
      </c>
      <c r="X215" s="22">
        <v>0</v>
      </c>
      <c r="Y215" s="22">
        <v>0</v>
      </c>
      <c r="Z215" s="22">
        <v>0</v>
      </c>
      <c r="AA215" s="22">
        <v>250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3886</v>
      </c>
      <c r="AH215" s="22">
        <v>0</v>
      </c>
      <c r="AI215" s="22">
        <v>0</v>
      </c>
      <c r="AJ215" s="22">
        <v>84525</v>
      </c>
      <c r="AK215" s="22">
        <v>0</v>
      </c>
      <c r="AL215" s="22">
        <v>0</v>
      </c>
      <c r="AM215" s="22">
        <v>70</v>
      </c>
      <c r="AN215" s="22">
        <v>0</v>
      </c>
      <c r="AO215" s="22">
        <v>0</v>
      </c>
      <c r="AP215" s="22">
        <v>57196</v>
      </c>
      <c r="AQ215" s="22">
        <v>1139512</v>
      </c>
      <c r="AR215" s="22">
        <v>22300</v>
      </c>
      <c r="AS215" s="22">
        <v>188027</v>
      </c>
      <c r="AT215" s="22">
        <v>0</v>
      </c>
      <c r="AU215" s="22">
        <v>0</v>
      </c>
      <c r="AV215" s="22">
        <v>73033</v>
      </c>
      <c r="AW215" s="22">
        <v>0</v>
      </c>
      <c r="AX215" s="22">
        <v>0</v>
      </c>
      <c r="AY215" s="22">
        <v>1362</v>
      </c>
      <c r="AZ215" s="22">
        <v>0</v>
      </c>
      <c r="BA215" s="22">
        <v>50440</v>
      </c>
      <c r="BB215" s="22">
        <v>163178</v>
      </c>
      <c r="BC215" s="22">
        <v>0</v>
      </c>
      <c r="BD215" s="22">
        <v>0</v>
      </c>
      <c r="BE215" s="22">
        <v>0</v>
      </c>
      <c r="BF215" s="22">
        <v>0</v>
      </c>
      <c r="BG215" s="22">
        <v>202112</v>
      </c>
      <c r="BH215" s="22">
        <v>102630</v>
      </c>
      <c r="BI215" s="22">
        <v>45767</v>
      </c>
      <c r="BJ215" s="22">
        <v>0</v>
      </c>
      <c r="BK215" s="22">
        <v>5371</v>
      </c>
      <c r="BL215" s="22">
        <v>0</v>
      </c>
      <c r="BM215" s="22">
        <v>1950</v>
      </c>
      <c r="BN215" s="22">
        <v>0</v>
      </c>
      <c r="BO215" s="22">
        <v>5845</v>
      </c>
      <c r="BP215" s="22">
        <v>18288</v>
      </c>
      <c r="BQ215" s="22">
        <v>0</v>
      </c>
      <c r="BR215" s="22">
        <v>0</v>
      </c>
      <c r="BS215" s="22">
        <v>0</v>
      </c>
      <c r="BT215" s="22">
        <v>0</v>
      </c>
      <c r="BU215" s="22">
        <v>0</v>
      </c>
      <c r="BV215" s="22">
        <v>237047</v>
      </c>
      <c r="BW215" s="22">
        <v>12513</v>
      </c>
      <c r="BX215" s="22">
        <v>0</v>
      </c>
      <c r="BY215" s="22">
        <v>0</v>
      </c>
      <c r="BZ215" s="22">
        <v>0</v>
      </c>
      <c r="CA215" s="22">
        <v>0</v>
      </c>
      <c r="CB215" s="22">
        <v>66821</v>
      </c>
      <c r="CC215" s="22">
        <v>1196684</v>
      </c>
      <c r="CD215" s="22">
        <v>-57172</v>
      </c>
    </row>
    <row r="216" spans="1:82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221091</v>
      </c>
      <c r="F216" s="22">
        <v>0</v>
      </c>
      <c r="G216" s="22">
        <v>118367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1250</v>
      </c>
      <c r="N216" s="22">
        <v>0</v>
      </c>
      <c r="O216" s="22">
        <v>359</v>
      </c>
      <c r="P216" s="22">
        <v>52624</v>
      </c>
      <c r="Q216" s="22">
        <v>0</v>
      </c>
      <c r="R216" s="22">
        <v>0</v>
      </c>
      <c r="S216" s="22">
        <v>0</v>
      </c>
      <c r="T216" s="22">
        <v>0</v>
      </c>
      <c r="U216" s="22">
        <v>123501</v>
      </c>
      <c r="V216" s="22">
        <v>29214</v>
      </c>
      <c r="W216" s="22">
        <v>26174</v>
      </c>
      <c r="X216" s="22">
        <v>0</v>
      </c>
      <c r="Y216" s="22">
        <v>0</v>
      </c>
      <c r="Z216" s="22">
        <v>0</v>
      </c>
      <c r="AA216" s="22">
        <v>150</v>
      </c>
      <c r="AB216" s="22">
        <v>0</v>
      </c>
      <c r="AC216" s="22">
        <v>0</v>
      </c>
      <c r="AD216" s="22">
        <v>0</v>
      </c>
      <c r="AE216" s="22">
        <v>650</v>
      </c>
      <c r="AF216" s="22">
        <v>0</v>
      </c>
      <c r="AG216" s="22">
        <v>0</v>
      </c>
      <c r="AH216" s="22">
        <v>0</v>
      </c>
      <c r="AI216" s="22">
        <v>0</v>
      </c>
      <c r="AJ216" s="22">
        <v>19311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  <c r="AQ216" s="22">
        <v>592691</v>
      </c>
      <c r="AR216" s="22">
        <v>20502</v>
      </c>
      <c r="AS216" s="22">
        <v>139187</v>
      </c>
      <c r="AT216" s="22">
        <v>0</v>
      </c>
      <c r="AU216" s="22">
        <v>0</v>
      </c>
      <c r="AV216" s="22">
        <v>455</v>
      </c>
      <c r="AW216" s="22">
        <v>2794</v>
      </c>
      <c r="AX216" s="22">
        <v>0</v>
      </c>
      <c r="AY216" s="22">
        <v>765</v>
      </c>
      <c r="AZ216" s="22">
        <v>0</v>
      </c>
      <c r="BA216" s="22">
        <v>36631</v>
      </c>
      <c r="BB216" s="22">
        <v>58293</v>
      </c>
      <c r="BC216" s="22">
        <v>0</v>
      </c>
      <c r="BD216" s="22">
        <v>0</v>
      </c>
      <c r="BE216" s="22">
        <v>0</v>
      </c>
      <c r="BF216" s="22">
        <v>0</v>
      </c>
      <c r="BG216" s="22">
        <v>173763</v>
      </c>
      <c r="BH216" s="22">
        <v>60168</v>
      </c>
      <c r="BI216" s="22">
        <v>52736</v>
      </c>
      <c r="BJ216" s="22">
        <v>0</v>
      </c>
      <c r="BK216" s="22">
        <v>1709</v>
      </c>
      <c r="BL216" s="22">
        <v>0</v>
      </c>
      <c r="BM216" s="22">
        <v>536</v>
      </c>
      <c r="BN216" s="22">
        <v>0</v>
      </c>
      <c r="BO216" s="22">
        <v>750</v>
      </c>
      <c r="BP216" s="22">
        <v>0</v>
      </c>
      <c r="BQ216" s="22">
        <v>4073</v>
      </c>
      <c r="BR216" s="22">
        <v>0</v>
      </c>
      <c r="BS216" s="22">
        <v>0</v>
      </c>
      <c r="BT216" s="22">
        <v>0</v>
      </c>
      <c r="BU216" s="22">
        <v>0</v>
      </c>
      <c r="BV216" s="22">
        <v>23140</v>
      </c>
      <c r="BW216" s="22">
        <v>4065</v>
      </c>
      <c r="BX216" s="22">
        <v>0</v>
      </c>
      <c r="BY216" s="22">
        <v>0</v>
      </c>
      <c r="BZ216" s="22">
        <v>0</v>
      </c>
      <c r="CA216" s="22">
        <v>0</v>
      </c>
      <c r="CB216" s="22">
        <v>0</v>
      </c>
      <c r="CC216" s="22">
        <v>579567</v>
      </c>
      <c r="CD216" s="22">
        <v>13124</v>
      </c>
    </row>
    <row r="217" spans="1:82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461052</v>
      </c>
      <c r="F217" s="22">
        <v>0</v>
      </c>
      <c r="G217" s="22">
        <v>780147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17671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142462</v>
      </c>
      <c r="V217" s="22">
        <v>86049</v>
      </c>
      <c r="W217" s="22">
        <v>64166</v>
      </c>
      <c r="X217" s="22">
        <v>0</v>
      </c>
      <c r="Y217" s="22">
        <v>0</v>
      </c>
      <c r="Z217" s="22">
        <v>0</v>
      </c>
      <c r="AA217" s="22">
        <v>3112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62725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  <c r="AQ217" s="22">
        <v>1617384</v>
      </c>
      <c r="AR217" s="22">
        <v>31696</v>
      </c>
      <c r="AS217" s="22">
        <v>253537</v>
      </c>
      <c r="AT217" s="22">
        <v>0</v>
      </c>
      <c r="AU217" s="22">
        <v>0</v>
      </c>
      <c r="AV217" s="22">
        <v>59500</v>
      </c>
      <c r="AW217" s="22">
        <v>3181</v>
      </c>
      <c r="AX217" s="22">
        <v>0</v>
      </c>
      <c r="AY217" s="22">
        <v>6878</v>
      </c>
      <c r="AZ217" s="22">
        <v>0</v>
      </c>
      <c r="BA217" s="22">
        <v>461803</v>
      </c>
      <c r="BB217" s="22">
        <v>36096</v>
      </c>
      <c r="BC217" s="22">
        <v>0</v>
      </c>
      <c r="BD217" s="22">
        <v>0</v>
      </c>
      <c r="BE217" s="22">
        <v>0</v>
      </c>
      <c r="BF217" s="22">
        <v>0</v>
      </c>
      <c r="BG217" s="22">
        <v>133543</v>
      </c>
      <c r="BH217" s="22">
        <v>141731</v>
      </c>
      <c r="BI217" s="22">
        <v>74254</v>
      </c>
      <c r="BJ217" s="22">
        <v>0</v>
      </c>
      <c r="BK217" s="22">
        <v>3306</v>
      </c>
      <c r="BL217" s="22">
        <v>0</v>
      </c>
      <c r="BM217" s="22">
        <v>3093</v>
      </c>
      <c r="BN217" s="22">
        <v>0</v>
      </c>
      <c r="BO217" s="22">
        <v>4926</v>
      </c>
      <c r="BP217" s="22">
        <v>0</v>
      </c>
      <c r="BQ217" s="22">
        <v>0</v>
      </c>
      <c r="BR217" s="22">
        <v>0</v>
      </c>
      <c r="BS217" s="22">
        <v>0</v>
      </c>
      <c r="BT217" s="22">
        <v>0</v>
      </c>
      <c r="BU217" s="22">
        <v>0</v>
      </c>
      <c r="BV217" s="22">
        <v>137913</v>
      </c>
      <c r="BW217" s="22">
        <v>33402</v>
      </c>
      <c r="BX217" s="22">
        <v>0</v>
      </c>
      <c r="BY217" s="22">
        <v>0</v>
      </c>
      <c r="BZ217" s="22">
        <v>0</v>
      </c>
      <c r="CA217" s="22">
        <v>0</v>
      </c>
      <c r="CB217" s="22">
        <v>0</v>
      </c>
      <c r="CC217" s="22">
        <v>1384859</v>
      </c>
      <c r="CD217" s="22">
        <v>232525</v>
      </c>
    </row>
    <row r="218" spans="1:82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80290</v>
      </c>
      <c r="H218" s="22">
        <v>327748</v>
      </c>
      <c r="I218" s="22">
        <v>0</v>
      </c>
      <c r="J218" s="22">
        <v>3059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88692</v>
      </c>
      <c r="Q218" s="22">
        <v>0</v>
      </c>
      <c r="R218" s="22">
        <v>0</v>
      </c>
      <c r="S218" s="22">
        <v>0</v>
      </c>
      <c r="T218" s="22">
        <v>0</v>
      </c>
      <c r="U218" s="22">
        <v>133727</v>
      </c>
      <c r="V218" s="22">
        <v>20271</v>
      </c>
      <c r="W218" s="22">
        <v>60937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-3520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  <c r="AQ218" s="22">
        <v>711204</v>
      </c>
      <c r="AR218" s="22">
        <v>0</v>
      </c>
      <c r="AS218" s="22">
        <v>2357</v>
      </c>
      <c r="AT218" s="22">
        <v>298957</v>
      </c>
      <c r="AU218" s="22">
        <v>0</v>
      </c>
      <c r="AV218" s="22">
        <v>6972</v>
      </c>
      <c r="AW218" s="22">
        <v>0</v>
      </c>
      <c r="AX218" s="22">
        <v>0</v>
      </c>
      <c r="AY218" s="22">
        <v>0</v>
      </c>
      <c r="AZ218" s="22">
        <v>0</v>
      </c>
      <c r="BA218" s="22">
        <v>0</v>
      </c>
      <c r="BB218" s="22">
        <v>165608</v>
      </c>
      <c r="BC218" s="22">
        <v>0</v>
      </c>
      <c r="BD218" s="22">
        <v>0</v>
      </c>
      <c r="BE218" s="22">
        <v>0</v>
      </c>
      <c r="BF218" s="22">
        <v>0</v>
      </c>
      <c r="BG218" s="22">
        <v>192603</v>
      </c>
      <c r="BH218" s="22">
        <v>0</v>
      </c>
      <c r="BI218" s="22">
        <v>56345</v>
      </c>
      <c r="BJ218" s="22">
        <v>0</v>
      </c>
      <c r="BK218" s="22">
        <v>0</v>
      </c>
      <c r="BL218" s="22">
        <v>0</v>
      </c>
      <c r="BM218" s="22">
        <v>0</v>
      </c>
      <c r="BN218" s="22">
        <v>0</v>
      </c>
      <c r="BO218" s="22">
        <v>0</v>
      </c>
      <c r="BP218" s="22">
        <v>0</v>
      </c>
      <c r="BQ218" s="22">
        <v>0</v>
      </c>
      <c r="BR218" s="22">
        <v>0</v>
      </c>
      <c r="BS218" s="22">
        <v>0</v>
      </c>
      <c r="BT218" s="22">
        <v>0</v>
      </c>
      <c r="BU218" s="22">
        <v>0</v>
      </c>
      <c r="BV218" s="22">
        <v>137272</v>
      </c>
      <c r="BW218" s="22">
        <v>0</v>
      </c>
      <c r="BX218" s="22">
        <v>0</v>
      </c>
      <c r="BY218" s="22">
        <v>0</v>
      </c>
      <c r="BZ218" s="22">
        <v>0</v>
      </c>
      <c r="CA218" s="22">
        <v>0</v>
      </c>
      <c r="CB218" s="22">
        <v>0</v>
      </c>
      <c r="CC218" s="22">
        <v>860114</v>
      </c>
      <c r="CD218" s="22">
        <v>-148910</v>
      </c>
    </row>
    <row r="219" spans="1:82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479631</v>
      </c>
      <c r="F219" s="22">
        <v>0</v>
      </c>
      <c r="G219" s="22">
        <v>4764</v>
      </c>
      <c r="H219" s="22">
        <v>0</v>
      </c>
      <c r="I219" s="22">
        <v>0</v>
      </c>
      <c r="J219" s="22">
        <v>81547</v>
      </c>
      <c r="K219" s="22">
        <v>0</v>
      </c>
      <c r="L219" s="22">
        <v>0</v>
      </c>
      <c r="M219" s="22">
        <v>335</v>
      </c>
      <c r="N219" s="22">
        <v>0</v>
      </c>
      <c r="O219" s="22">
        <v>0</v>
      </c>
      <c r="P219" s="22">
        <v>142618</v>
      </c>
      <c r="Q219" s="22">
        <v>0</v>
      </c>
      <c r="R219" s="22">
        <v>0</v>
      </c>
      <c r="S219" s="22">
        <v>0</v>
      </c>
      <c r="T219" s="22">
        <v>0</v>
      </c>
      <c r="U219" s="22">
        <v>224647</v>
      </c>
      <c r="V219" s="22">
        <v>62197</v>
      </c>
      <c r="W219" s="22">
        <v>50185</v>
      </c>
      <c r="X219" s="22">
        <v>0</v>
      </c>
      <c r="Y219" s="22">
        <v>0</v>
      </c>
      <c r="Z219" s="22">
        <v>0</v>
      </c>
      <c r="AA219" s="22">
        <v>674</v>
      </c>
      <c r="AB219" s="22">
        <v>0</v>
      </c>
      <c r="AC219" s="22">
        <v>0</v>
      </c>
      <c r="AD219" s="22">
        <v>0</v>
      </c>
      <c r="AE219" s="22">
        <v>9000</v>
      </c>
      <c r="AF219" s="22">
        <v>0</v>
      </c>
      <c r="AG219" s="22">
        <v>0</v>
      </c>
      <c r="AH219" s="22">
        <v>0</v>
      </c>
      <c r="AI219" s="22">
        <v>186071</v>
      </c>
      <c r="AJ219" s="22">
        <v>2955</v>
      </c>
      <c r="AK219" s="22">
        <v>0</v>
      </c>
      <c r="AL219" s="22">
        <v>0</v>
      </c>
      <c r="AM219" s="22">
        <v>0</v>
      </c>
      <c r="AN219" s="22">
        <v>184188</v>
      </c>
      <c r="AO219" s="22">
        <v>0</v>
      </c>
      <c r="AP219" s="22">
        <v>90887</v>
      </c>
      <c r="AQ219" s="22">
        <v>1519699</v>
      </c>
      <c r="AR219" s="22">
        <v>29560</v>
      </c>
      <c r="AS219" s="22">
        <v>123703</v>
      </c>
      <c r="AT219" s="22">
        <v>0</v>
      </c>
      <c r="AU219" s="22">
        <v>0</v>
      </c>
      <c r="AV219" s="22">
        <v>142554</v>
      </c>
      <c r="AW219" s="22">
        <v>0</v>
      </c>
      <c r="AX219" s="22">
        <v>0</v>
      </c>
      <c r="AY219" s="22">
        <v>0</v>
      </c>
      <c r="AZ219" s="22">
        <v>0</v>
      </c>
      <c r="BA219" s="22">
        <v>0</v>
      </c>
      <c r="BB219" s="22">
        <v>225092</v>
      </c>
      <c r="BC219" s="22">
        <v>0</v>
      </c>
      <c r="BD219" s="22">
        <v>0</v>
      </c>
      <c r="BE219" s="22">
        <v>10062</v>
      </c>
      <c r="BF219" s="22">
        <v>0</v>
      </c>
      <c r="BG219" s="22">
        <v>101980</v>
      </c>
      <c r="BH219" s="22">
        <v>69281</v>
      </c>
      <c r="BI219" s="22">
        <v>40440</v>
      </c>
      <c r="BJ219" s="22">
        <v>0</v>
      </c>
      <c r="BK219" s="22">
        <v>3016</v>
      </c>
      <c r="BL219" s="22">
        <v>0</v>
      </c>
      <c r="BM219" s="22">
        <v>1601</v>
      </c>
      <c r="BN219" s="22">
        <v>425</v>
      </c>
      <c r="BO219" s="22">
        <v>0</v>
      </c>
      <c r="BP219" s="22">
        <v>0</v>
      </c>
      <c r="BQ219" s="22">
        <v>11497</v>
      </c>
      <c r="BR219" s="22">
        <v>0</v>
      </c>
      <c r="BS219" s="22">
        <v>0</v>
      </c>
      <c r="BT219" s="22">
        <v>0</v>
      </c>
      <c r="BU219" s="22">
        <v>149536</v>
      </c>
      <c r="BV219" s="22">
        <v>23600</v>
      </c>
      <c r="BW219" s="22">
        <v>3147</v>
      </c>
      <c r="BX219" s="22">
        <v>0</v>
      </c>
      <c r="BY219" s="22">
        <v>0</v>
      </c>
      <c r="BZ219" s="22">
        <v>145550</v>
      </c>
      <c r="CA219" s="22">
        <v>0</v>
      </c>
      <c r="CB219" s="22">
        <v>0</v>
      </c>
      <c r="CC219" s="22">
        <v>1081044</v>
      </c>
      <c r="CD219" s="22">
        <v>438655</v>
      </c>
    </row>
    <row r="220" spans="1:82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322658</v>
      </c>
      <c r="F220" s="22">
        <v>0</v>
      </c>
      <c r="G220" s="22">
        <v>58609</v>
      </c>
      <c r="H220" s="22">
        <v>8523</v>
      </c>
      <c r="I220" s="22">
        <v>0</v>
      </c>
      <c r="J220" s="22">
        <v>49087</v>
      </c>
      <c r="K220" s="22">
        <v>0</v>
      </c>
      <c r="L220" s="22">
        <v>0</v>
      </c>
      <c r="M220" s="22">
        <v>890</v>
      </c>
      <c r="N220" s="22">
        <v>0</v>
      </c>
      <c r="O220" s="22">
        <v>0</v>
      </c>
      <c r="P220" s="22">
        <v>199174</v>
      </c>
      <c r="Q220" s="22">
        <v>0</v>
      </c>
      <c r="R220" s="22">
        <v>0</v>
      </c>
      <c r="S220" s="22">
        <v>0</v>
      </c>
      <c r="T220" s="22">
        <v>50000</v>
      </c>
      <c r="U220" s="22">
        <v>218161</v>
      </c>
      <c r="V220" s="22">
        <v>28752</v>
      </c>
      <c r="W220" s="22">
        <v>17542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9514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6244</v>
      </c>
      <c r="AK220" s="22">
        <v>0</v>
      </c>
      <c r="AL220" s="22">
        <v>0</v>
      </c>
      <c r="AM220" s="22">
        <v>2707</v>
      </c>
      <c r="AN220" s="22">
        <v>0</v>
      </c>
      <c r="AO220" s="22">
        <v>0</v>
      </c>
      <c r="AP220" s="22">
        <v>0</v>
      </c>
      <c r="AQ220" s="22">
        <v>971861</v>
      </c>
      <c r="AR220" s="22">
        <v>14168</v>
      </c>
      <c r="AS220" s="22">
        <v>156954</v>
      </c>
      <c r="AT220" s="22">
        <v>0</v>
      </c>
      <c r="AU220" s="22">
        <v>0</v>
      </c>
      <c r="AV220" s="22">
        <v>39330</v>
      </c>
      <c r="AW220" s="22">
        <v>0</v>
      </c>
      <c r="AX220" s="22">
        <v>0</v>
      </c>
      <c r="AY220" s="22">
        <v>0</v>
      </c>
      <c r="AZ220" s="22">
        <v>0</v>
      </c>
      <c r="BA220" s="22">
        <v>12592</v>
      </c>
      <c r="BB220" s="22">
        <v>219510</v>
      </c>
      <c r="BC220" s="22">
        <v>0</v>
      </c>
      <c r="BD220" s="22">
        <v>0</v>
      </c>
      <c r="BE220" s="22">
        <v>0</v>
      </c>
      <c r="BF220" s="22">
        <v>0</v>
      </c>
      <c r="BG220" s="22">
        <v>140402</v>
      </c>
      <c r="BH220" s="22">
        <v>28337</v>
      </c>
      <c r="BI220" s="22">
        <v>16675</v>
      </c>
      <c r="BJ220" s="22">
        <v>60</v>
      </c>
      <c r="BK220" s="22">
        <v>50476</v>
      </c>
      <c r="BL220" s="22">
        <v>0</v>
      </c>
      <c r="BM220" s="22">
        <v>0</v>
      </c>
      <c r="BN220" s="22">
        <v>0</v>
      </c>
      <c r="BO220" s="22">
        <v>0</v>
      </c>
      <c r="BP220" s="22">
        <v>0</v>
      </c>
      <c r="BQ220" s="22">
        <v>0</v>
      </c>
      <c r="BR220" s="22">
        <v>0</v>
      </c>
      <c r="BS220" s="22">
        <v>0</v>
      </c>
      <c r="BT220" s="22">
        <v>0</v>
      </c>
      <c r="BU220" s="22">
        <v>0</v>
      </c>
      <c r="BV220" s="22">
        <v>18074</v>
      </c>
      <c r="BW220" s="22">
        <v>5434</v>
      </c>
      <c r="BX220" s="22">
        <v>0</v>
      </c>
      <c r="BY220" s="22">
        <v>0</v>
      </c>
      <c r="BZ220" s="22">
        <v>0</v>
      </c>
      <c r="CA220" s="22">
        <v>0</v>
      </c>
      <c r="CB220" s="22">
        <v>0</v>
      </c>
      <c r="CC220" s="22">
        <v>702012</v>
      </c>
      <c r="CD220" s="22">
        <v>269849</v>
      </c>
    </row>
    <row r="221" spans="1:82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714517</v>
      </c>
      <c r="F221" s="22">
        <v>0</v>
      </c>
      <c r="G221" s="22">
        <v>0</v>
      </c>
      <c r="H221" s="22">
        <v>0</v>
      </c>
      <c r="I221" s="22">
        <v>0</v>
      </c>
      <c r="J221" s="22">
        <v>23525</v>
      </c>
      <c r="K221" s="22">
        <v>0</v>
      </c>
      <c r="L221" s="22">
        <v>0</v>
      </c>
      <c r="M221" s="22">
        <v>8540</v>
      </c>
      <c r="N221" s="22">
        <v>0</v>
      </c>
      <c r="O221" s="22">
        <v>0</v>
      </c>
      <c r="P221" s="22">
        <v>659890</v>
      </c>
      <c r="Q221" s="22">
        <v>0</v>
      </c>
      <c r="R221" s="22">
        <v>0</v>
      </c>
      <c r="S221" s="22">
        <v>0</v>
      </c>
      <c r="T221" s="22">
        <v>0</v>
      </c>
      <c r="U221" s="22">
        <v>126261</v>
      </c>
      <c r="V221" s="22">
        <v>36773</v>
      </c>
      <c r="W221" s="22">
        <v>96028</v>
      </c>
      <c r="X221" s="22">
        <v>0</v>
      </c>
      <c r="Y221" s="22">
        <v>15408</v>
      </c>
      <c r="Z221" s="22">
        <v>0</v>
      </c>
      <c r="AA221" s="22">
        <v>4182</v>
      </c>
      <c r="AB221" s="22">
        <v>0</v>
      </c>
      <c r="AC221" s="22">
        <v>6045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18612</v>
      </c>
      <c r="AK221" s="22">
        <v>45122</v>
      </c>
      <c r="AL221" s="22">
        <v>0</v>
      </c>
      <c r="AM221" s="22">
        <v>45884</v>
      </c>
      <c r="AN221" s="22">
        <v>0</v>
      </c>
      <c r="AO221" s="22">
        <v>0</v>
      </c>
      <c r="AP221" s="22">
        <v>0</v>
      </c>
      <c r="AQ221" s="22">
        <v>1800787</v>
      </c>
      <c r="AR221" s="22">
        <v>41016</v>
      </c>
      <c r="AS221" s="22">
        <v>234718</v>
      </c>
      <c r="AT221" s="22">
        <v>0</v>
      </c>
      <c r="AU221" s="22">
        <v>0</v>
      </c>
      <c r="AV221" s="22">
        <v>49841</v>
      </c>
      <c r="AW221" s="22">
        <v>8489</v>
      </c>
      <c r="AX221" s="22">
        <v>0</v>
      </c>
      <c r="AY221" s="22">
        <v>20283</v>
      </c>
      <c r="AZ221" s="22">
        <v>0</v>
      </c>
      <c r="BA221" s="22">
        <v>0</v>
      </c>
      <c r="BB221" s="22">
        <v>161314</v>
      </c>
      <c r="BC221" s="22">
        <v>0</v>
      </c>
      <c r="BD221" s="22">
        <v>0</v>
      </c>
      <c r="BE221" s="22">
        <v>0</v>
      </c>
      <c r="BF221" s="22">
        <v>0</v>
      </c>
      <c r="BG221" s="22">
        <v>101050</v>
      </c>
      <c r="BH221" s="22">
        <v>37637</v>
      </c>
      <c r="BI221" s="22">
        <v>93973</v>
      </c>
      <c r="BJ221" s="22">
        <v>0</v>
      </c>
      <c r="BK221" s="22">
        <v>19441</v>
      </c>
      <c r="BL221" s="22">
        <v>0</v>
      </c>
      <c r="BM221" s="22">
        <v>4960</v>
      </c>
      <c r="BN221" s="22">
        <v>0</v>
      </c>
      <c r="BO221" s="22">
        <v>14264</v>
      </c>
      <c r="BP221" s="22">
        <v>0</v>
      </c>
      <c r="BQ221" s="22">
        <v>0</v>
      </c>
      <c r="BR221" s="22">
        <v>0</v>
      </c>
      <c r="BS221" s="22">
        <v>0</v>
      </c>
      <c r="BT221" s="22">
        <v>0</v>
      </c>
      <c r="BU221" s="22">
        <v>0</v>
      </c>
      <c r="BV221" s="22">
        <v>48590</v>
      </c>
      <c r="BW221" s="22">
        <v>63714</v>
      </c>
      <c r="BX221" s="22">
        <v>0</v>
      </c>
      <c r="BY221" s="22">
        <v>0</v>
      </c>
      <c r="BZ221" s="22">
        <v>0</v>
      </c>
      <c r="CA221" s="22">
        <v>0</v>
      </c>
      <c r="CB221" s="22">
        <v>292636</v>
      </c>
      <c r="CC221" s="22">
        <v>1191926</v>
      </c>
      <c r="CD221" s="22">
        <v>608861</v>
      </c>
    </row>
    <row r="222" spans="1:82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322122</v>
      </c>
      <c r="G222" s="22">
        <v>158327</v>
      </c>
      <c r="H222" s="22">
        <v>0</v>
      </c>
      <c r="I222" s="22">
        <v>0</v>
      </c>
      <c r="J222" s="22">
        <v>5268</v>
      </c>
      <c r="K222" s="22">
        <v>0</v>
      </c>
      <c r="L222" s="22">
        <v>0</v>
      </c>
      <c r="M222" s="22">
        <v>3201</v>
      </c>
      <c r="N222" s="22">
        <v>0</v>
      </c>
      <c r="O222" s="22">
        <v>0</v>
      </c>
      <c r="P222" s="22">
        <v>15183</v>
      </c>
      <c r="Q222" s="22">
        <v>0</v>
      </c>
      <c r="R222" s="22">
        <v>0</v>
      </c>
      <c r="S222" s="22">
        <v>0</v>
      </c>
      <c r="T222" s="22">
        <v>0</v>
      </c>
      <c r="U222" s="22">
        <v>240928</v>
      </c>
      <c r="V222" s="22">
        <v>90078</v>
      </c>
      <c r="W222" s="22">
        <v>36309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2575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6335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  <c r="AQ222" s="22">
        <v>880326</v>
      </c>
      <c r="AR222" s="22">
        <v>38030</v>
      </c>
      <c r="AS222" s="22">
        <v>211747</v>
      </c>
      <c r="AT222" s="22">
        <v>0</v>
      </c>
      <c r="AU222" s="22">
        <v>0</v>
      </c>
      <c r="AV222" s="22">
        <v>21184</v>
      </c>
      <c r="AW222" s="22">
        <v>0</v>
      </c>
      <c r="AX222" s="22">
        <v>0</v>
      </c>
      <c r="AY222" s="22">
        <v>790</v>
      </c>
      <c r="AZ222" s="22">
        <v>0</v>
      </c>
      <c r="BA222" s="22">
        <v>0</v>
      </c>
      <c r="BB222" s="22">
        <v>285301</v>
      </c>
      <c r="BC222" s="22">
        <v>0</v>
      </c>
      <c r="BD222" s="22">
        <v>0</v>
      </c>
      <c r="BE222" s="22">
        <v>0</v>
      </c>
      <c r="BF222" s="22">
        <v>0</v>
      </c>
      <c r="BG222" s="22">
        <v>221650</v>
      </c>
      <c r="BH222" s="22">
        <v>101368</v>
      </c>
      <c r="BI222" s="22">
        <v>33428</v>
      </c>
      <c r="BJ222" s="22">
        <v>0</v>
      </c>
      <c r="BK222" s="22">
        <v>2858</v>
      </c>
      <c r="BL222" s="22">
        <v>0</v>
      </c>
      <c r="BM222" s="22">
        <v>0</v>
      </c>
      <c r="BN222" s="22">
        <v>0</v>
      </c>
      <c r="BO222" s="22">
        <v>0</v>
      </c>
      <c r="BP222" s="22">
        <v>0</v>
      </c>
      <c r="BQ222" s="22">
        <v>0</v>
      </c>
      <c r="BR222" s="22">
        <v>0</v>
      </c>
      <c r="BS222" s="22">
        <v>0</v>
      </c>
      <c r="BT222" s="22">
        <v>0</v>
      </c>
      <c r="BU222" s="22">
        <v>0</v>
      </c>
      <c r="BV222" s="22">
        <v>19719</v>
      </c>
      <c r="BW222" s="22">
        <v>2163</v>
      </c>
      <c r="BX222" s="22">
        <v>0</v>
      </c>
      <c r="BY222" s="22">
        <v>0</v>
      </c>
      <c r="BZ222" s="22">
        <v>0</v>
      </c>
      <c r="CA222" s="22">
        <v>0</v>
      </c>
      <c r="CB222" s="22">
        <v>0</v>
      </c>
      <c r="CC222" s="22">
        <v>938238</v>
      </c>
      <c r="CD222" s="22">
        <v>-57912</v>
      </c>
    </row>
    <row r="223" spans="1:82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1078837</v>
      </c>
      <c r="F223" s="22">
        <v>0</v>
      </c>
      <c r="G223" s="22">
        <v>123170</v>
      </c>
      <c r="H223" s="22">
        <v>0</v>
      </c>
      <c r="I223" s="22">
        <v>18000</v>
      </c>
      <c r="J223" s="22">
        <v>53240</v>
      </c>
      <c r="K223" s="22">
        <v>0</v>
      </c>
      <c r="L223" s="22">
        <v>8572</v>
      </c>
      <c r="M223" s="22">
        <v>200</v>
      </c>
      <c r="N223" s="22">
        <v>5370</v>
      </c>
      <c r="O223" s="22">
        <v>14757</v>
      </c>
      <c r="P223" s="22">
        <v>4172</v>
      </c>
      <c r="Q223" s="22">
        <v>4531</v>
      </c>
      <c r="R223" s="22">
        <v>0</v>
      </c>
      <c r="S223" s="22">
        <v>0</v>
      </c>
      <c r="T223" s="22">
        <v>0</v>
      </c>
      <c r="U223" s="22">
        <v>421398</v>
      </c>
      <c r="V223" s="22">
        <v>146381</v>
      </c>
      <c r="W223" s="22">
        <v>129409</v>
      </c>
      <c r="X223" s="22">
        <v>0</v>
      </c>
      <c r="Y223" s="22">
        <v>18261</v>
      </c>
      <c r="Z223" s="22">
        <v>0</v>
      </c>
      <c r="AA223" s="22">
        <v>0</v>
      </c>
      <c r="AB223" s="22">
        <v>103125</v>
      </c>
      <c r="AC223" s="22">
        <v>6650</v>
      </c>
      <c r="AD223" s="22">
        <v>19471</v>
      </c>
      <c r="AE223" s="22">
        <v>164928</v>
      </c>
      <c r="AF223" s="22">
        <v>0</v>
      </c>
      <c r="AG223" s="22">
        <v>0</v>
      </c>
      <c r="AH223" s="22">
        <v>0</v>
      </c>
      <c r="AI223" s="22">
        <v>0</v>
      </c>
      <c r="AJ223" s="22">
        <v>409644</v>
      </c>
      <c r="AK223" s="22">
        <v>7000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  <c r="AQ223" s="22">
        <v>2737116</v>
      </c>
      <c r="AR223" s="22">
        <v>49936</v>
      </c>
      <c r="AS223" s="22">
        <v>304688</v>
      </c>
      <c r="AT223" s="22">
        <v>0</v>
      </c>
      <c r="AU223" s="22">
        <v>17185</v>
      </c>
      <c r="AV223" s="22">
        <v>95436</v>
      </c>
      <c r="AW223" s="22">
        <v>5640</v>
      </c>
      <c r="AX223" s="22">
        <v>6290</v>
      </c>
      <c r="AY223" s="22">
        <v>4101</v>
      </c>
      <c r="AZ223" s="22">
        <v>7200</v>
      </c>
      <c r="BA223" s="22">
        <v>187143</v>
      </c>
      <c r="BB223" s="22">
        <v>360576</v>
      </c>
      <c r="BC223" s="22">
        <v>23131</v>
      </c>
      <c r="BD223" s="22">
        <v>0</v>
      </c>
      <c r="BE223" s="22">
        <v>2965</v>
      </c>
      <c r="BF223" s="22">
        <v>0</v>
      </c>
      <c r="BG223" s="22">
        <v>485485</v>
      </c>
      <c r="BH223" s="22">
        <v>65753</v>
      </c>
      <c r="BI223" s="22">
        <v>111216</v>
      </c>
      <c r="BJ223" s="22">
        <v>0</v>
      </c>
      <c r="BK223" s="22">
        <v>22922</v>
      </c>
      <c r="BL223" s="22">
        <v>0</v>
      </c>
      <c r="BM223" s="22">
        <v>196</v>
      </c>
      <c r="BN223" s="22">
        <v>146644</v>
      </c>
      <c r="BO223" s="22">
        <v>9796</v>
      </c>
      <c r="BP223" s="22">
        <v>40445</v>
      </c>
      <c r="BQ223" s="22">
        <v>59614</v>
      </c>
      <c r="BR223" s="22">
        <v>39436</v>
      </c>
      <c r="BS223" s="22">
        <v>0</v>
      </c>
      <c r="BT223" s="22">
        <v>0</v>
      </c>
      <c r="BU223" s="22">
        <v>0</v>
      </c>
      <c r="BV223" s="22">
        <v>536173</v>
      </c>
      <c r="BW223" s="22">
        <v>13382</v>
      </c>
      <c r="BX223" s="22">
        <v>0</v>
      </c>
      <c r="BY223" s="22">
        <v>0</v>
      </c>
      <c r="BZ223" s="22">
        <v>0</v>
      </c>
      <c r="CA223" s="22">
        <v>0</v>
      </c>
      <c r="CB223" s="22">
        <v>0</v>
      </c>
      <c r="CC223" s="22">
        <v>2595353</v>
      </c>
      <c r="CD223" s="22">
        <v>141763</v>
      </c>
    </row>
    <row r="224" spans="1:82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405502</v>
      </c>
      <c r="H224" s="22">
        <v>0</v>
      </c>
      <c r="I224" s="22">
        <v>2163</v>
      </c>
      <c r="J224" s="22">
        <v>31356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30950</v>
      </c>
      <c r="Q224" s="22">
        <v>0</v>
      </c>
      <c r="R224" s="22">
        <v>0</v>
      </c>
      <c r="S224" s="22">
        <v>0</v>
      </c>
      <c r="T224" s="22">
        <v>0</v>
      </c>
      <c r="U224" s="22">
        <v>5061740</v>
      </c>
      <c r="V224" s="22">
        <v>13884</v>
      </c>
      <c r="W224" s="22">
        <v>21773</v>
      </c>
      <c r="X224" s="22">
        <v>10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20</v>
      </c>
      <c r="AI224" s="22">
        <v>24161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  <c r="AQ224" s="22">
        <v>5591559</v>
      </c>
      <c r="AR224" s="22">
        <v>24463</v>
      </c>
      <c r="AS224" s="22">
        <v>160179</v>
      </c>
      <c r="AT224" s="22">
        <v>0</v>
      </c>
      <c r="AU224" s="22">
        <v>0</v>
      </c>
      <c r="AV224" s="22">
        <v>22375</v>
      </c>
      <c r="AW224" s="22">
        <v>0</v>
      </c>
      <c r="AX224" s="22">
        <v>978</v>
      </c>
      <c r="AY224" s="22">
        <v>0</v>
      </c>
      <c r="AZ224" s="22">
        <v>0</v>
      </c>
      <c r="BA224" s="22">
        <v>0</v>
      </c>
      <c r="BB224" s="22">
        <v>75938</v>
      </c>
      <c r="BC224" s="22">
        <v>0</v>
      </c>
      <c r="BD224" s="22">
        <v>0</v>
      </c>
      <c r="BE224" s="22">
        <v>0</v>
      </c>
      <c r="BF224" s="22">
        <v>0</v>
      </c>
      <c r="BG224" s="22">
        <v>201034</v>
      </c>
      <c r="BH224" s="22">
        <v>4329</v>
      </c>
      <c r="BI224" s="22">
        <v>26900</v>
      </c>
      <c r="BJ224" s="22">
        <v>0</v>
      </c>
      <c r="BK224" s="22">
        <v>0</v>
      </c>
      <c r="BL224" s="22">
        <v>0</v>
      </c>
      <c r="BM224" s="22">
        <v>0</v>
      </c>
      <c r="BN224" s="22">
        <v>0</v>
      </c>
      <c r="BO224" s="22">
        <v>0</v>
      </c>
      <c r="BP224" s="22">
        <v>0</v>
      </c>
      <c r="BQ224" s="22">
        <v>0</v>
      </c>
      <c r="BR224" s="22">
        <v>0</v>
      </c>
      <c r="BS224" s="22">
        <v>0</v>
      </c>
      <c r="BT224" s="22">
        <v>0</v>
      </c>
      <c r="BU224" s="22">
        <v>65329</v>
      </c>
      <c r="BV224" s="22">
        <v>3010</v>
      </c>
      <c r="BW224" s="22">
        <v>14743</v>
      </c>
      <c r="BX224" s="22">
        <v>0</v>
      </c>
      <c r="BY224" s="22">
        <v>20216</v>
      </c>
      <c r="BZ224" s="22">
        <v>0</v>
      </c>
      <c r="CA224" s="22">
        <v>0</v>
      </c>
      <c r="CB224" s="22">
        <v>304350</v>
      </c>
      <c r="CC224" s="22">
        <v>923844</v>
      </c>
      <c r="CD224" s="22">
        <v>4667715</v>
      </c>
    </row>
    <row r="225" spans="1:82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137229</v>
      </c>
      <c r="F225" s="22">
        <v>0</v>
      </c>
      <c r="G225" s="22">
        <v>0</v>
      </c>
      <c r="H225" s="22">
        <v>60976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6900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181603</v>
      </c>
      <c r="V225" s="22">
        <v>96061</v>
      </c>
      <c r="W225" s="22">
        <v>34327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7305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  <c r="AQ225" s="22">
        <v>524401</v>
      </c>
      <c r="AR225" s="22">
        <v>20319</v>
      </c>
      <c r="AS225" s="22">
        <v>113257</v>
      </c>
      <c r="AT225" s="22">
        <v>0</v>
      </c>
      <c r="AU225" s="22">
        <v>0</v>
      </c>
      <c r="AV225" s="22">
        <v>13812</v>
      </c>
      <c r="AW225" s="22">
        <v>0</v>
      </c>
      <c r="AX225" s="22">
        <v>0</v>
      </c>
      <c r="AY225" s="22">
        <v>0</v>
      </c>
      <c r="AZ225" s="22">
        <v>0</v>
      </c>
      <c r="BA225" s="22">
        <v>0</v>
      </c>
      <c r="BB225" s="22">
        <v>38571</v>
      </c>
      <c r="BC225" s="22">
        <v>0</v>
      </c>
      <c r="BD225" s="22">
        <v>0</v>
      </c>
      <c r="BE225" s="22">
        <v>0</v>
      </c>
      <c r="BF225" s="22">
        <v>0</v>
      </c>
      <c r="BG225" s="22">
        <v>85623</v>
      </c>
      <c r="BH225" s="22">
        <v>15040</v>
      </c>
      <c r="BI225" s="22">
        <v>24250</v>
      </c>
      <c r="BJ225" s="22">
        <v>0</v>
      </c>
      <c r="BK225" s="22">
        <v>0</v>
      </c>
      <c r="BL225" s="22">
        <v>0</v>
      </c>
      <c r="BM225" s="22">
        <v>0</v>
      </c>
      <c r="BN225" s="22">
        <v>0</v>
      </c>
      <c r="BO225" s="22">
        <v>0</v>
      </c>
      <c r="BP225" s="22">
        <v>0</v>
      </c>
      <c r="BQ225" s="22">
        <v>0</v>
      </c>
      <c r="BR225" s="22">
        <v>0</v>
      </c>
      <c r="BS225" s="22">
        <v>0</v>
      </c>
      <c r="BT225" s="22">
        <v>0</v>
      </c>
      <c r="BU225" s="22">
        <v>0</v>
      </c>
      <c r="BV225" s="22">
        <v>24745</v>
      </c>
      <c r="BW225" s="22">
        <v>0</v>
      </c>
      <c r="BX225" s="22">
        <v>0</v>
      </c>
      <c r="BY225" s="22">
        <v>0</v>
      </c>
      <c r="BZ225" s="22">
        <v>0</v>
      </c>
      <c r="CA225" s="22">
        <v>0</v>
      </c>
      <c r="CB225" s="22">
        <v>122980</v>
      </c>
      <c r="CC225" s="22">
        <v>458597</v>
      </c>
      <c r="CD225" s="22">
        <v>65804</v>
      </c>
    </row>
    <row r="226" spans="1:82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1678087</v>
      </c>
      <c r="F226" s="22">
        <v>0</v>
      </c>
      <c r="G226" s="22">
        <v>25498</v>
      </c>
      <c r="H226" s="22">
        <v>0</v>
      </c>
      <c r="I226" s="22">
        <v>255</v>
      </c>
      <c r="J226" s="22">
        <v>0</v>
      </c>
      <c r="K226" s="22">
        <v>0</v>
      </c>
      <c r="L226" s="22">
        <v>0</v>
      </c>
      <c r="M226" s="22">
        <v>232</v>
      </c>
      <c r="N226" s="22">
        <v>0</v>
      </c>
      <c r="O226" s="22">
        <v>0</v>
      </c>
      <c r="P226" s="22">
        <v>11828</v>
      </c>
      <c r="Q226" s="22">
        <v>0</v>
      </c>
      <c r="R226" s="22">
        <v>0</v>
      </c>
      <c r="S226" s="22">
        <v>0</v>
      </c>
      <c r="T226" s="22">
        <v>0</v>
      </c>
      <c r="U226" s="22">
        <v>172836</v>
      </c>
      <c r="V226" s="22">
        <v>44802</v>
      </c>
      <c r="W226" s="22">
        <v>40815</v>
      </c>
      <c r="X226" s="22">
        <v>0</v>
      </c>
      <c r="Y226" s="22">
        <v>69930</v>
      </c>
      <c r="Z226" s="22">
        <v>0</v>
      </c>
      <c r="AA226" s="22">
        <v>2725</v>
      </c>
      <c r="AB226" s="22">
        <v>0</v>
      </c>
      <c r="AC226" s="22">
        <v>3363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2719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  <c r="AQ226" s="22">
        <v>2053090</v>
      </c>
      <c r="AR226" s="22">
        <v>21584</v>
      </c>
      <c r="AS226" s="22">
        <v>271643</v>
      </c>
      <c r="AT226" s="22">
        <v>0</v>
      </c>
      <c r="AU226" s="22">
        <v>0</v>
      </c>
      <c r="AV226" s="22">
        <v>39979</v>
      </c>
      <c r="AW226" s="22">
        <v>23</v>
      </c>
      <c r="AX226" s="22">
        <v>0</v>
      </c>
      <c r="AY226" s="22">
        <v>0</v>
      </c>
      <c r="AZ226" s="22">
        <v>0</v>
      </c>
      <c r="BA226" s="22">
        <v>20895</v>
      </c>
      <c r="BB226" s="22">
        <v>208695</v>
      </c>
      <c r="BC226" s="22">
        <v>0</v>
      </c>
      <c r="BD226" s="22">
        <v>0</v>
      </c>
      <c r="BE226" s="22">
        <v>0</v>
      </c>
      <c r="BF226" s="22">
        <v>0</v>
      </c>
      <c r="BG226" s="22">
        <v>242410</v>
      </c>
      <c r="BH226" s="22">
        <v>81401</v>
      </c>
      <c r="BI226" s="22">
        <v>89319</v>
      </c>
      <c r="BJ226" s="22">
        <v>0</v>
      </c>
      <c r="BK226" s="22">
        <v>58150</v>
      </c>
      <c r="BL226" s="22">
        <v>0</v>
      </c>
      <c r="BM226" s="22">
        <v>1889</v>
      </c>
      <c r="BN226" s="22">
        <v>0</v>
      </c>
      <c r="BO226" s="22">
        <v>9083</v>
      </c>
      <c r="BP226" s="22">
        <v>0</v>
      </c>
      <c r="BQ226" s="22">
        <v>0</v>
      </c>
      <c r="BR226" s="22">
        <v>0</v>
      </c>
      <c r="BS226" s="22">
        <v>0</v>
      </c>
      <c r="BT226" s="22">
        <v>0</v>
      </c>
      <c r="BU226" s="22">
        <v>0</v>
      </c>
      <c r="BV226" s="22">
        <v>17877</v>
      </c>
      <c r="BW226" s="22">
        <v>6680</v>
      </c>
      <c r="BX226" s="22">
        <v>0</v>
      </c>
      <c r="BY226" s="22">
        <v>0</v>
      </c>
      <c r="BZ226" s="22">
        <v>0</v>
      </c>
      <c r="CA226" s="22">
        <v>0</v>
      </c>
      <c r="CB226" s="22">
        <v>0</v>
      </c>
      <c r="CC226" s="22">
        <v>1069628</v>
      </c>
      <c r="CD226" s="22">
        <v>983462</v>
      </c>
    </row>
    <row r="227" spans="1:82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168662</v>
      </c>
      <c r="F227" s="22">
        <v>0</v>
      </c>
      <c r="G227" s="22">
        <v>757</v>
      </c>
      <c r="H227" s="22">
        <v>0</v>
      </c>
      <c r="I227" s="22">
        <v>0</v>
      </c>
      <c r="J227" s="22">
        <v>3600</v>
      </c>
      <c r="K227" s="22">
        <v>0</v>
      </c>
      <c r="L227" s="22">
        <v>0</v>
      </c>
      <c r="M227" s="22">
        <v>130</v>
      </c>
      <c r="N227" s="22">
        <v>0</v>
      </c>
      <c r="O227" s="22">
        <v>0</v>
      </c>
      <c r="P227" s="22">
        <v>342578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20205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280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  <c r="AQ227" s="22">
        <v>536212</v>
      </c>
      <c r="AR227" s="22">
        <v>6059</v>
      </c>
      <c r="AS227" s="22">
        <v>69423</v>
      </c>
      <c r="AT227" s="22">
        <v>0</v>
      </c>
      <c r="AU227" s="22">
        <v>0</v>
      </c>
      <c r="AV227" s="22">
        <v>8826</v>
      </c>
      <c r="AW227" s="22">
        <v>0</v>
      </c>
      <c r="AX227" s="22">
        <v>1303</v>
      </c>
      <c r="AY227" s="22">
        <v>0</v>
      </c>
      <c r="AZ227" s="22">
        <v>0</v>
      </c>
      <c r="BA227" s="22">
        <v>0</v>
      </c>
      <c r="BB227" s="22">
        <v>124401</v>
      </c>
      <c r="BC227" s="22">
        <v>0</v>
      </c>
      <c r="BD227" s="22">
        <v>0</v>
      </c>
      <c r="BE227" s="22">
        <v>0</v>
      </c>
      <c r="BF227" s="22">
        <v>0</v>
      </c>
      <c r="BG227" s="22">
        <v>0</v>
      </c>
      <c r="BH227" s="22">
        <v>51378</v>
      </c>
      <c r="BI227" s="22">
        <v>11749</v>
      </c>
      <c r="BJ227" s="22">
        <v>0</v>
      </c>
      <c r="BK227" s="22">
        <v>1153</v>
      </c>
      <c r="BL227" s="22">
        <v>0</v>
      </c>
      <c r="BM227" s="22">
        <v>0</v>
      </c>
      <c r="BN227" s="22">
        <v>0</v>
      </c>
      <c r="BO227" s="22">
        <v>0</v>
      </c>
      <c r="BP227" s="22">
        <v>0</v>
      </c>
      <c r="BQ227" s="22">
        <v>0</v>
      </c>
      <c r="BR227" s="22">
        <v>0</v>
      </c>
      <c r="BS227" s="22">
        <v>0</v>
      </c>
      <c r="BT227" s="22">
        <v>0</v>
      </c>
      <c r="BU227" s="22">
        <v>0</v>
      </c>
      <c r="BV227" s="22">
        <v>14754</v>
      </c>
      <c r="BW227" s="22">
        <v>5169</v>
      </c>
      <c r="BX227" s="22">
        <v>0</v>
      </c>
      <c r="BY227" s="22">
        <v>0</v>
      </c>
      <c r="BZ227" s="22">
        <v>0</v>
      </c>
      <c r="CA227" s="22">
        <v>0</v>
      </c>
      <c r="CB227" s="22">
        <v>0</v>
      </c>
      <c r="CC227" s="22">
        <v>294215</v>
      </c>
      <c r="CD227" s="22">
        <v>241997</v>
      </c>
    </row>
    <row r="228" spans="1:82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217863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1248</v>
      </c>
      <c r="Q228" s="22">
        <v>0</v>
      </c>
      <c r="R228" s="22">
        <v>0</v>
      </c>
      <c r="S228" s="22">
        <v>0</v>
      </c>
      <c r="T228" s="22">
        <v>0</v>
      </c>
      <c r="U228" s="22">
        <v>51291</v>
      </c>
      <c r="V228" s="22">
        <v>14187</v>
      </c>
      <c r="W228" s="22">
        <v>1069</v>
      </c>
      <c r="X228" s="22">
        <v>0</v>
      </c>
      <c r="Y228" s="22">
        <v>5415</v>
      </c>
      <c r="Z228" s="22">
        <v>0</v>
      </c>
      <c r="AA228" s="22">
        <v>200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22209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2270</v>
      </c>
      <c r="AQ228" s="22">
        <v>315752</v>
      </c>
      <c r="AR228" s="22">
        <v>4667</v>
      </c>
      <c r="AS228" s="22">
        <v>142527</v>
      </c>
      <c r="AT228" s="22">
        <v>0</v>
      </c>
      <c r="AU228" s="22">
        <v>0</v>
      </c>
      <c r="AV228" s="22">
        <v>6678</v>
      </c>
      <c r="AW228" s="22">
        <v>0</v>
      </c>
      <c r="AX228" s="22">
        <v>0</v>
      </c>
      <c r="AY228" s="22">
        <v>0</v>
      </c>
      <c r="AZ228" s="22">
        <v>0</v>
      </c>
      <c r="BA228" s="22">
        <v>0</v>
      </c>
      <c r="BB228" s="22">
        <v>77488</v>
      </c>
      <c r="BC228" s="22">
        <v>0</v>
      </c>
      <c r="BD228" s="22">
        <v>0</v>
      </c>
      <c r="BE228" s="22">
        <v>0</v>
      </c>
      <c r="BF228" s="22">
        <v>0</v>
      </c>
      <c r="BG228" s="22">
        <v>68489</v>
      </c>
      <c r="BH228" s="22">
        <v>10445</v>
      </c>
      <c r="BI228" s="22">
        <v>13860</v>
      </c>
      <c r="BJ228" s="22">
        <v>0</v>
      </c>
      <c r="BK228" s="22">
        <v>6273</v>
      </c>
      <c r="BL228" s="22">
        <v>0</v>
      </c>
      <c r="BM228" s="22">
        <v>1321</v>
      </c>
      <c r="BN228" s="22">
        <v>0</v>
      </c>
      <c r="BO228" s="22">
        <v>0</v>
      </c>
      <c r="BP228" s="22">
        <v>0</v>
      </c>
      <c r="BQ228" s="22">
        <v>0</v>
      </c>
      <c r="BR228" s="22">
        <v>0</v>
      </c>
      <c r="BS228" s="22">
        <v>0</v>
      </c>
      <c r="BT228" s="22">
        <v>0</v>
      </c>
      <c r="BU228" s="22">
        <v>0</v>
      </c>
      <c r="BV228" s="22">
        <v>49887</v>
      </c>
      <c r="BW228" s="22">
        <v>4960</v>
      </c>
      <c r="BX228" s="22">
        <v>0</v>
      </c>
      <c r="BY228" s="22">
        <v>0</v>
      </c>
      <c r="BZ228" s="22">
        <v>0</v>
      </c>
      <c r="CA228" s="22">
        <v>0</v>
      </c>
      <c r="CB228" s="22">
        <v>105799</v>
      </c>
      <c r="CC228" s="22">
        <v>492394</v>
      </c>
      <c r="CD228" s="22">
        <v>-176642</v>
      </c>
    </row>
    <row r="229" spans="1:82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791390</v>
      </c>
      <c r="F229" s="22">
        <v>20877</v>
      </c>
      <c r="G229" s="22">
        <v>28048</v>
      </c>
      <c r="H229" s="22">
        <v>0</v>
      </c>
      <c r="I229" s="22">
        <v>0</v>
      </c>
      <c r="J229" s="22">
        <v>50135</v>
      </c>
      <c r="K229" s="22">
        <v>3150</v>
      </c>
      <c r="L229" s="22">
        <v>0</v>
      </c>
      <c r="M229" s="22">
        <v>4028</v>
      </c>
      <c r="N229" s="22">
        <v>0</v>
      </c>
      <c r="O229" s="22">
        <v>10210</v>
      </c>
      <c r="P229" s="22">
        <v>5582</v>
      </c>
      <c r="Q229" s="22">
        <v>0</v>
      </c>
      <c r="R229" s="22">
        <v>0</v>
      </c>
      <c r="S229" s="22">
        <v>0</v>
      </c>
      <c r="T229" s="22">
        <v>0</v>
      </c>
      <c r="U229" s="22">
        <v>214502</v>
      </c>
      <c r="V229" s="22">
        <v>67480</v>
      </c>
      <c r="W229" s="22">
        <v>69087</v>
      </c>
      <c r="X229" s="22">
        <v>25269</v>
      </c>
      <c r="Y229" s="22">
        <v>109983</v>
      </c>
      <c r="Z229" s="22">
        <v>0</v>
      </c>
      <c r="AA229" s="22">
        <v>36037</v>
      </c>
      <c r="AB229" s="22">
        <v>0</v>
      </c>
      <c r="AC229" s="22">
        <v>2535</v>
      </c>
      <c r="AD229" s="22">
        <v>17381</v>
      </c>
      <c r="AE229" s="22">
        <v>109550</v>
      </c>
      <c r="AF229" s="22">
        <v>9481</v>
      </c>
      <c r="AG229" s="22">
        <v>20550</v>
      </c>
      <c r="AH229" s="22">
        <v>0</v>
      </c>
      <c r="AI229" s="22">
        <v>28400</v>
      </c>
      <c r="AJ229" s="22">
        <v>303239</v>
      </c>
      <c r="AK229" s="22">
        <v>52194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  <c r="AQ229" s="22">
        <v>1979108</v>
      </c>
      <c r="AR229" s="22">
        <v>76789</v>
      </c>
      <c r="AS229" s="22">
        <v>339216</v>
      </c>
      <c r="AT229" s="22">
        <v>0</v>
      </c>
      <c r="AU229" s="22">
        <v>0</v>
      </c>
      <c r="AV229" s="22">
        <v>105115</v>
      </c>
      <c r="AW229" s="22">
        <v>10820</v>
      </c>
      <c r="AX229" s="22">
        <v>0</v>
      </c>
      <c r="AY229" s="22">
        <v>15411</v>
      </c>
      <c r="AZ229" s="22">
        <v>0</v>
      </c>
      <c r="BA229" s="22">
        <v>149373</v>
      </c>
      <c r="BB229" s="22">
        <v>267745</v>
      </c>
      <c r="BC229" s="22">
        <v>0</v>
      </c>
      <c r="BD229" s="22">
        <v>0</v>
      </c>
      <c r="BE229" s="22">
        <v>3118</v>
      </c>
      <c r="BF229" s="22">
        <v>0</v>
      </c>
      <c r="BG229" s="22">
        <v>141890</v>
      </c>
      <c r="BH229" s="22">
        <v>96364</v>
      </c>
      <c r="BI229" s="22">
        <v>71083</v>
      </c>
      <c r="BJ229" s="22">
        <v>41508</v>
      </c>
      <c r="BK229" s="22">
        <v>120129</v>
      </c>
      <c r="BL229" s="22">
        <v>0</v>
      </c>
      <c r="BM229" s="22">
        <v>7388</v>
      </c>
      <c r="BN229" s="22">
        <v>0</v>
      </c>
      <c r="BO229" s="22">
        <v>15038</v>
      </c>
      <c r="BP229" s="22">
        <v>24257</v>
      </c>
      <c r="BQ229" s="22">
        <v>31469</v>
      </c>
      <c r="BR229" s="22">
        <v>9481</v>
      </c>
      <c r="BS229" s="22">
        <v>175</v>
      </c>
      <c r="BT229" s="22">
        <v>0</v>
      </c>
      <c r="BU229" s="22">
        <v>37900</v>
      </c>
      <c r="BV229" s="22">
        <v>159944</v>
      </c>
      <c r="BW229" s="22">
        <v>41428</v>
      </c>
      <c r="BX229" s="22">
        <v>0</v>
      </c>
      <c r="BY229" s="22">
        <v>0</v>
      </c>
      <c r="BZ229" s="22">
        <v>0</v>
      </c>
      <c r="CA229" s="22">
        <v>0</v>
      </c>
      <c r="CB229" s="22">
        <v>0</v>
      </c>
      <c r="CC229" s="22">
        <v>1765641</v>
      </c>
      <c r="CD229" s="22">
        <v>213467</v>
      </c>
    </row>
    <row r="230" spans="1:82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252738</v>
      </c>
      <c r="F230" s="22">
        <v>0</v>
      </c>
      <c r="G230" s="22">
        <v>22946</v>
      </c>
      <c r="H230" s="22">
        <v>0</v>
      </c>
      <c r="I230" s="22">
        <v>0</v>
      </c>
      <c r="J230" s="22">
        <v>27815</v>
      </c>
      <c r="K230" s="22">
        <v>0</v>
      </c>
      <c r="L230" s="22">
        <v>0</v>
      </c>
      <c r="M230" s="22">
        <v>0</v>
      </c>
      <c r="N230" s="22">
        <v>0</v>
      </c>
      <c r="O230" s="22">
        <v>4000</v>
      </c>
      <c r="P230" s="22">
        <v>9520</v>
      </c>
      <c r="Q230" s="22">
        <v>0</v>
      </c>
      <c r="R230" s="22">
        <v>0</v>
      </c>
      <c r="S230" s="22">
        <v>0</v>
      </c>
      <c r="T230" s="22">
        <v>0</v>
      </c>
      <c r="U230" s="22">
        <v>247921</v>
      </c>
      <c r="V230" s="22">
        <v>33173</v>
      </c>
      <c r="W230" s="22">
        <v>33760</v>
      </c>
      <c r="X230" s="22">
        <v>0</v>
      </c>
      <c r="Y230" s="22">
        <v>2735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3520</v>
      </c>
      <c r="AF230" s="22">
        <v>0</v>
      </c>
      <c r="AG230" s="22">
        <v>0</v>
      </c>
      <c r="AH230" s="22">
        <v>0</v>
      </c>
      <c r="AI230" s="22">
        <v>0</v>
      </c>
      <c r="AJ230" s="22">
        <v>7586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  <c r="AQ230" s="22">
        <v>645714</v>
      </c>
      <c r="AR230" s="22">
        <v>16633</v>
      </c>
      <c r="AS230" s="22">
        <v>174085</v>
      </c>
      <c r="AT230" s="22">
        <v>0</v>
      </c>
      <c r="AU230" s="22">
        <v>0</v>
      </c>
      <c r="AV230" s="22">
        <v>30827</v>
      </c>
      <c r="AW230" s="22">
        <v>0</v>
      </c>
      <c r="AX230" s="22">
        <v>0</v>
      </c>
      <c r="AY230" s="22">
        <v>0</v>
      </c>
      <c r="AZ230" s="22">
        <v>0</v>
      </c>
      <c r="BA230" s="22">
        <v>0</v>
      </c>
      <c r="BB230" s="22">
        <v>147144</v>
      </c>
      <c r="BC230" s="22">
        <v>0</v>
      </c>
      <c r="BD230" s="22">
        <v>0</v>
      </c>
      <c r="BE230" s="22">
        <v>0</v>
      </c>
      <c r="BF230" s="22">
        <v>0</v>
      </c>
      <c r="BG230" s="22">
        <v>193742</v>
      </c>
      <c r="BH230" s="22">
        <v>27794</v>
      </c>
      <c r="BI230" s="22">
        <v>21629</v>
      </c>
      <c r="BJ230" s="22">
        <v>0</v>
      </c>
      <c r="BK230" s="22">
        <v>1368</v>
      </c>
      <c r="BL230" s="22">
        <v>0</v>
      </c>
      <c r="BM230" s="22">
        <v>0</v>
      </c>
      <c r="BN230" s="22">
        <v>0</v>
      </c>
      <c r="BO230" s="22">
        <v>0</v>
      </c>
      <c r="BP230" s="22">
        <v>1980</v>
      </c>
      <c r="BQ230" s="22">
        <v>33031</v>
      </c>
      <c r="BR230" s="22">
        <v>0</v>
      </c>
      <c r="BS230" s="22">
        <v>0</v>
      </c>
      <c r="BT230" s="22">
        <v>0</v>
      </c>
      <c r="BU230" s="22">
        <v>0</v>
      </c>
      <c r="BV230" s="22">
        <v>9216</v>
      </c>
      <c r="BW230" s="22">
        <v>3552</v>
      </c>
      <c r="BX230" s="22">
        <v>0</v>
      </c>
      <c r="BY230" s="22">
        <v>0</v>
      </c>
      <c r="BZ230" s="22">
        <v>0</v>
      </c>
      <c r="CA230" s="22">
        <v>0</v>
      </c>
      <c r="CB230" s="22">
        <v>0</v>
      </c>
      <c r="CC230" s="22">
        <v>661001</v>
      </c>
      <c r="CD230" s="22">
        <v>-15287</v>
      </c>
    </row>
    <row r="231" spans="1:82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235314</v>
      </c>
      <c r="F231" s="22">
        <v>0</v>
      </c>
      <c r="G231" s="22">
        <v>2488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770</v>
      </c>
      <c r="N231" s="22">
        <v>0</v>
      </c>
      <c r="O231" s="22">
        <v>0</v>
      </c>
      <c r="P231" s="22">
        <v>46141</v>
      </c>
      <c r="Q231" s="22">
        <v>0</v>
      </c>
      <c r="R231" s="22">
        <v>0</v>
      </c>
      <c r="S231" s="22">
        <v>0</v>
      </c>
      <c r="T231" s="22">
        <v>0</v>
      </c>
      <c r="U231" s="22">
        <v>150730</v>
      </c>
      <c r="V231" s="22">
        <v>43217</v>
      </c>
      <c r="W231" s="22">
        <v>26955</v>
      </c>
      <c r="X231" s="22">
        <v>0</v>
      </c>
      <c r="Y231" s="22">
        <v>6585</v>
      </c>
      <c r="Z231" s="22">
        <v>0</v>
      </c>
      <c r="AA231" s="22">
        <v>3125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840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  <c r="AQ231" s="22">
        <v>516165</v>
      </c>
      <c r="AR231" s="22">
        <v>16847</v>
      </c>
      <c r="AS231" s="22">
        <v>122476</v>
      </c>
      <c r="AT231" s="22">
        <v>0</v>
      </c>
      <c r="AU231" s="22">
        <v>0</v>
      </c>
      <c r="AV231" s="22">
        <v>25261</v>
      </c>
      <c r="AW231" s="22">
        <v>0</v>
      </c>
      <c r="AX231" s="22">
        <v>0</v>
      </c>
      <c r="AY231" s="22">
        <v>1158</v>
      </c>
      <c r="AZ231" s="22">
        <v>0</v>
      </c>
      <c r="BA231" s="22">
        <v>0</v>
      </c>
      <c r="BB231" s="22">
        <v>142080</v>
      </c>
      <c r="BC231" s="22">
        <v>0</v>
      </c>
      <c r="BD231" s="22">
        <v>0</v>
      </c>
      <c r="BE231" s="22">
        <v>0</v>
      </c>
      <c r="BF231" s="22">
        <v>0</v>
      </c>
      <c r="BG231" s="22">
        <v>103539</v>
      </c>
      <c r="BH231" s="22">
        <v>30107</v>
      </c>
      <c r="BI231" s="22">
        <v>35260</v>
      </c>
      <c r="BJ231" s="22">
        <v>0</v>
      </c>
      <c r="BK231" s="22">
        <v>7836</v>
      </c>
      <c r="BL231" s="22">
        <v>0</v>
      </c>
      <c r="BM231" s="22">
        <v>1670</v>
      </c>
      <c r="BN231" s="22">
        <v>0</v>
      </c>
      <c r="BO231" s="22">
        <v>0</v>
      </c>
      <c r="BP231" s="22">
        <v>0</v>
      </c>
      <c r="BQ231" s="22">
        <v>923</v>
      </c>
      <c r="BR231" s="22">
        <v>0</v>
      </c>
      <c r="BS231" s="22">
        <v>0</v>
      </c>
      <c r="BT231" s="22">
        <v>0</v>
      </c>
      <c r="BU231" s="22">
        <v>0</v>
      </c>
      <c r="BV231" s="22">
        <v>11310</v>
      </c>
      <c r="BW231" s="22">
        <v>43299</v>
      </c>
      <c r="BX231" s="22">
        <v>0</v>
      </c>
      <c r="BY231" s="22">
        <v>0</v>
      </c>
      <c r="BZ231" s="22">
        <v>0</v>
      </c>
      <c r="CA231" s="22">
        <v>0</v>
      </c>
      <c r="CB231" s="22">
        <v>0</v>
      </c>
      <c r="CC231" s="22">
        <v>541766</v>
      </c>
      <c r="CD231" s="22">
        <v>-25601</v>
      </c>
    </row>
    <row r="232" spans="1:82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363370</v>
      </c>
      <c r="F232" s="22">
        <v>0</v>
      </c>
      <c r="G232" s="22">
        <v>33312</v>
      </c>
      <c r="H232" s="22">
        <v>0</v>
      </c>
      <c r="I232" s="22">
        <v>0</v>
      </c>
      <c r="J232" s="22">
        <v>25260</v>
      </c>
      <c r="K232" s="22">
        <v>0</v>
      </c>
      <c r="L232" s="22">
        <v>0</v>
      </c>
      <c r="M232" s="22">
        <v>762</v>
      </c>
      <c r="N232" s="22">
        <v>0</v>
      </c>
      <c r="O232" s="22">
        <v>0</v>
      </c>
      <c r="P232" s="22">
        <v>219749</v>
      </c>
      <c r="Q232" s="22">
        <v>5493</v>
      </c>
      <c r="R232" s="22">
        <v>0</v>
      </c>
      <c r="S232" s="22">
        <v>0</v>
      </c>
      <c r="T232" s="22">
        <v>0</v>
      </c>
      <c r="U232" s="22">
        <v>173295</v>
      </c>
      <c r="V232" s="22">
        <v>43504</v>
      </c>
      <c r="W232" s="22">
        <v>42175</v>
      </c>
      <c r="X232" s="22">
        <v>0</v>
      </c>
      <c r="Y232" s="22">
        <v>4197</v>
      </c>
      <c r="Z232" s="22">
        <v>0</v>
      </c>
      <c r="AA232" s="22">
        <v>0</v>
      </c>
      <c r="AB232" s="22">
        <v>1683</v>
      </c>
      <c r="AC232" s="22">
        <v>5790</v>
      </c>
      <c r="AD232" s="22">
        <v>0</v>
      </c>
      <c r="AE232" s="22">
        <v>2654</v>
      </c>
      <c r="AF232" s="22">
        <v>0</v>
      </c>
      <c r="AG232" s="22">
        <v>0</v>
      </c>
      <c r="AH232" s="22">
        <v>0</v>
      </c>
      <c r="AI232" s="22">
        <v>0</v>
      </c>
      <c r="AJ232" s="22">
        <v>51810</v>
      </c>
      <c r="AK232" s="22">
        <v>2617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  <c r="AQ232" s="22">
        <v>975671</v>
      </c>
      <c r="AR232" s="22">
        <v>18825</v>
      </c>
      <c r="AS232" s="22">
        <v>139808</v>
      </c>
      <c r="AT232" s="22">
        <v>0</v>
      </c>
      <c r="AU232" s="22">
        <v>0</v>
      </c>
      <c r="AV232" s="22">
        <v>33599</v>
      </c>
      <c r="AW232" s="22">
        <v>0</v>
      </c>
      <c r="AX232" s="22">
        <v>0</v>
      </c>
      <c r="AY232" s="22">
        <v>2164</v>
      </c>
      <c r="AZ232" s="22">
        <v>0</v>
      </c>
      <c r="BA232" s="22">
        <v>0</v>
      </c>
      <c r="BB232" s="22">
        <v>324003</v>
      </c>
      <c r="BC232" s="22">
        <v>5493</v>
      </c>
      <c r="BD232" s="22">
        <v>0</v>
      </c>
      <c r="BE232" s="22">
        <v>7705</v>
      </c>
      <c r="BF232" s="22">
        <v>0</v>
      </c>
      <c r="BG232" s="22">
        <v>195810</v>
      </c>
      <c r="BH232" s="22">
        <v>51793</v>
      </c>
      <c r="BI232" s="22">
        <v>42725</v>
      </c>
      <c r="BJ232" s="22">
        <v>0</v>
      </c>
      <c r="BK232" s="22">
        <v>3892</v>
      </c>
      <c r="BL232" s="22">
        <v>0</v>
      </c>
      <c r="BM232" s="22">
        <v>0</v>
      </c>
      <c r="BN232" s="22">
        <v>2918</v>
      </c>
      <c r="BO232" s="22">
        <v>0</v>
      </c>
      <c r="BP232" s="22">
        <v>0</v>
      </c>
      <c r="BQ232" s="22">
        <v>-4964</v>
      </c>
      <c r="BR232" s="22">
        <v>0</v>
      </c>
      <c r="BS232" s="22">
        <v>0</v>
      </c>
      <c r="BT232" s="22">
        <v>6095</v>
      </c>
      <c r="BU232" s="22">
        <v>0</v>
      </c>
      <c r="BV232" s="22">
        <v>54591</v>
      </c>
      <c r="BW232" s="22">
        <v>2617</v>
      </c>
      <c r="BX232" s="22">
        <v>0</v>
      </c>
      <c r="BY232" s="22">
        <v>0</v>
      </c>
      <c r="BZ232" s="22">
        <v>0</v>
      </c>
      <c r="CA232" s="22">
        <v>0</v>
      </c>
      <c r="CB232" s="22">
        <v>0</v>
      </c>
      <c r="CC232" s="22">
        <v>887074</v>
      </c>
      <c r="CD232" s="22">
        <v>88597</v>
      </c>
    </row>
    <row r="233" spans="1:82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814730</v>
      </c>
      <c r="F233" s="22">
        <v>0</v>
      </c>
      <c r="G233" s="22">
        <v>133031</v>
      </c>
      <c r="H233" s="22">
        <v>0</v>
      </c>
      <c r="I233" s="22">
        <v>0</v>
      </c>
      <c r="J233" s="22">
        <v>247680</v>
      </c>
      <c r="K233" s="22">
        <v>0</v>
      </c>
      <c r="L233" s="22">
        <v>0</v>
      </c>
      <c r="M233" s="22">
        <v>37041</v>
      </c>
      <c r="N233" s="22">
        <v>0</v>
      </c>
      <c r="O233" s="22">
        <v>0</v>
      </c>
      <c r="P233" s="22">
        <v>50411</v>
      </c>
      <c r="Q233" s="22">
        <v>0</v>
      </c>
      <c r="R233" s="22">
        <v>0</v>
      </c>
      <c r="S233" s="22">
        <v>0</v>
      </c>
      <c r="T233" s="22">
        <v>0</v>
      </c>
      <c r="U233" s="22">
        <v>248434</v>
      </c>
      <c r="V233" s="22">
        <v>78433</v>
      </c>
      <c r="W233" s="22">
        <v>128276</v>
      </c>
      <c r="X233" s="22">
        <v>0</v>
      </c>
      <c r="Y233" s="22">
        <v>0</v>
      </c>
      <c r="Z233" s="22">
        <v>0</v>
      </c>
      <c r="AA233" s="22">
        <v>1600</v>
      </c>
      <c r="AB233" s="22">
        <v>0</v>
      </c>
      <c r="AC233" s="22">
        <v>0</v>
      </c>
      <c r="AD233" s="22">
        <v>0</v>
      </c>
      <c r="AE233" s="22">
        <v>5041</v>
      </c>
      <c r="AF233" s="22">
        <v>0</v>
      </c>
      <c r="AG233" s="22">
        <v>0</v>
      </c>
      <c r="AH233" s="22">
        <v>0</v>
      </c>
      <c r="AI233" s="22">
        <v>51153</v>
      </c>
      <c r="AJ233" s="22">
        <v>1846561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  <c r="AQ233" s="22">
        <v>3642391</v>
      </c>
      <c r="AR233" s="22">
        <v>24518</v>
      </c>
      <c r="AS233" s="22">
        <v>243669</v>
      </c>
      <c r="AT233" s="22">
        <v>0</v>
      </c>
      <c r="AU233" s="22">
        <v>0</v>
      </c>
      <c r="AV233" s="22">
        <v>250972</v>
      </c>
      <c r="AW233" s="22">
        <v>0</v>
      </c>
      <c r="AX233" s="22">
        <v>0</v>
      </c>
      <c r="AY233" s="22">
        <v>33000</v>
      </c>
      <c r="AZ233" s="22">
        <v>0</v>
      </c>
      <c r="BA233" s="22">
        <v>24222</v>
      </c>
      <c r="BB233" s="22">
        <v>434453</v>
      </c>
      <c r="BC233" s="22">
        <v>0</v>
      </c>
      <c r="BD233" s="22">
        <v>0</v>
      </c>
      <c r="BE233" s="22">
        <v>20979</v>
      </c>
      <c r="BF233" s="22">
        <v>1523</v>
      </c>
      <c r="BG233" s="22">
        <v>847999</v>
      </c>
      <c r="BH233" s="22">
        <v>175473</v>
      </c>
      <c r="BI233" s="22">
        <v>101461</v>
      </c>
      <c r="BJ233" s="22">
        <v>0</v>
      </c>
      <c r="BK233" s="22">
        <v>0</v>
      </c>
      <c r="BL233" s="22">
        <v>0</v>
      </c>
      <c r="BM233" s="22">
        <v>1490</v>
      </c>
      <c r="BN233" s="22">
        <v>0</v>
      </c>
      <c r="BO233" s="22">
        <v>0</v>
      </c>
      <c r="BP233" s="22">
        <v>0</v>
      </c>
      <c r="BQ233" s="22">
        <v>0</v>
      </c>
      <c r="BR233" s="22">
        <v>0</v>
      </c>
      <c r="BS233" s="22">
        <v>0</v>
      </c>
      <c r="BT233" s="22">
        <v>0</v>
      </c>
      <c r="BU233" s="22">
        <v>58013</v>
      </c>
      <c r="BV233" s="22">
        <v>367677</v>
      </c>
      <c r="BW233" s="22">
        <v>9464</v>
      </c>
      <c r="BX233" s="22">
        <v>0</v>
      </c>
      <c r="BY233" s="22">
        <v>0</v>
      </c>
      <c r="BZ233" s="22">
        <v>0</v>
      </c>
      <c r="CA233" s="22">
        <v>0</v>
      </c>
      <c r="CB233" s="22">
        <v>0</v>
      </c>
      <c r="CC233" s="22">
        <v>2594913</v>
      </c>
      <c r="CD233" s="22">
        <v>1047478</v>
      </c>
    </row>
    <row r="234" spans="1:82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166922</v>
      </c>
      <c r="G234" s="22">
        <v>18754</v>
      </c>
      <c r="H234" s="22">
        <v>8779</v>
      </c>
      <c r="I234" s="22">
        <v>0</v>
      </c>
      <c r="J234" s="22">
        <v>2000</v>
      </c>
      <c r="K234" s="22">
        <v>16254</v>
      </c>
      <c r="L234" s="22">
        <v>0</v>
      </c>
      <c r="M234" s="22">
        <v>96</v>
      </c>
      <c r="N234" s="22">
        <v>0</v>
      </c>
      <c r="O234" s="22">
        <v>0</v>
      </c>
      <c r="P234" s="22">
        <v>159073</v>
      </c>
      <c r="Q234" s="22">
        <v>0</v>
      </c>
      <c r="R234" s="22">
        <v>0</v>
      </c>
      <c r="S234" s="22">
        <v>0</v>
      </c>
      <c r="T234" s="22">
        <v>0</v>
      </c>
      <c r="U234" s="22">
        <v>162913</v>
      </c>
      <c r="V234" s="22">
        <v>52800</v>
      </c>
      <c r="W234" s="22">
        <v>38119</v>
      </c>
      <c r="X234" s="22">
        <v>0</v>
      </c>
      <c r="Y234" s="22">
        <v>5501</v>
      </c>
      <c r="Z234" s="22">
        <v>0</v>
      </c>
      <c r="AA234" s="22">
        <v>0</v>
      </c>
      <c r="AB234" s="22">
        <v>0</v>
      </c>
      <c r="AC234" s="22">
        <v>30750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1300</v>
      </c>
      <c r="AN234" s="22">
        <v>0</v>
      </c>
      <c r="AO234" s="22">
        <v>0</v>
      </c>
      <c r="AP234" s="22">
        <v>0</v>
      </c>
      <c r="AQ234" s="22">
        <v>663261</v>
      </c>
      <c r="AR234" s="22">
        <v>16064</v>
      </c>
      <c r="AS234" s="22">
        <v>135504</v>
      </c>
      <c r="AT234" s="22">
        <v>0</v>
      </c>
      <c r="AU234" s="22">
        <v>0</v>
      </c>
      <c r="AV234" s="22">
        <v>37694</v>
      </c>
      <c r="AW234" s="22">
        <v>21354</v>
      </c>
      <c r="AX234" s="22">
        <v>985</v>
      </c>
      <c r="AY234" s="22">
        <v>3616</v>
      </c>
      <c r="AZ234" s="22">
        <v>0</v>
      </c>
      <c r="BA234" s="22">
        <v>0</v>
      </c>
      <c r="BB234" s="22">
        <v>102376</v>
      </c>
      <c r="BC234" s="22">
        <v>0</v>
      </c>
      <c r="BD234" s="22">
        <v>0</v>
      </c>
      <c r="BE234" s="22">
        <v>0</v>
      </c>
      <c r="BF234" s="22">
        <v>0</v>
      </c>
      <c r="BG234" s="22">
        <v>124572</v>
      </c>
      <c r="BH234" s="22">
        <v>25916</v>
      </c>
      <c r="BI234" s="22">
        <v>39218</v>
      </c>
      <c r="BJ234" s="22">
        <v>0</v>
      </c>
      <c r="BK234" s="22">
        <v>8108</v>
      </c>
      <c r="BL234" s="22">
        <v>0</v>
      </c>
      <c r="BM234" s="22">
        <v>0</v>
      </c>
      <c r="BN234" s="22">
        <v>0</v>
      </c>
      <c r="BO234" s="22">
        <v>426</v>
      </c>
      <c r="BP234" s="22">
        <v>0</v>
      </c>
      <c r="BQ234" s="22">
        <v>0</v>
      </c>
      <c r="BR234" s="22">
        <v>0</v>
      </c>
      <c r="BS234" s="22">
        <v>0</v>
      </c>
      <c r="BT234" s="22">
        <v>0</v>
      </c>
      <c r="BU234" s="22">
        <v>0</v>
      </c>
      <c r="BV234" s="22">
        <v>0</v>
      </c>
      <c r="BW234" s="22">
        <v>0</v>
      </c>
      <c r="BX234" s="22">
        <v>0</v>
      </c>
      <c r="BY234" s="22">
        <v>21011</v>
      </c>
      <c r="BZ234" s="22">
        <v>0</v>
      </c>
      <c r="CA234" s="22">
        <v>0</v>
      </c>
      <c r="CB234" s="22">
        <v>0</v>
      </c>
      <c r="CC234" s="22">
        <v>536844</v>
      </c>
      <c r="CD234" s="22">
        <v>126417</v>
      </c>
    </row>
    <row r="235" spans="1:82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132441</v>
      </c>
      <c r="F235" s="22">
        <v>0</v>
      </c>
      <c r="G235" s="22">
        <v>4042</v>
      </c>
      <c r="H235" s="22">
        <v>0</v>
      </c>
      <c r="I235" s="22">
        <v>0</v>
      </c>
      <c r="J235" s="22">
        <v>24134</v>
      </c>
      <c r="K235" s="22">
        <v>0</v>
      </c>
      <c r="L235" s="22">
        <v>0</v>
      </c>
      <c r="M235" s="22">
        <v>107</v>
      </c>
      <c r="N235" s="22">
        <v>0</v>
      </c>
      <c r="O235" s="22">
        <v>0</v>
      </c>
      <c r="P235" s="22">
        <v>57439</v>
      </c>
      <c r="Q235" s="22">
        <v>0</v>
      </c>
      <c r="R235" s="22">
        <v>0</v>
      </c>
      <c r="S235" s="22">
        <v>0</v>
      </c>
      <c r="T235" s="22">
        <v>0</v>
      </c>
      <c r="U235" s="22">
        <v>54081</v>
      </c>
      <c r="V235" s="22">
        <v>32427</v>
      </c>
      <c r="W235" s="22">
        <v>17538</v>
      </c>
      <c r="X235" s="22">
        <v>0</v>
      </c>
      <c r="Y235" s="22">
        <v>0</v>
      </c>
      <c r="Z235" s="22">
        <v>0</v>
      </c>
      <c r="AA235" s="22">
        <v>8239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275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  <c r="AQ235" s="22">
        <v>330723</v>
      </c>
      <c r="AR235" s="22">
        <v>6084</v>
      </c>
      <c r="AS235" s="22">
        <v>83126</v>
      </c>
      <c r="AT235" s="22">
        <v>0</v>
      </c>
      <c r="AU235" s="22">
        <v>0</v>
      </c>
      <c r="AV235" s="22">
        <v>16376</v>
      </c>
      <c r="AW235" s="22">
        <v>0</v>
      </c>
      <c r="AX235" s="22">
        <v>0</v>
      </c>
      <c r="AY235" s="22">
        <v>0</v>
      </c>
      <c r="AZ235" s="22">
        <v>0</v>
      </c>
      <c r="BA235" s="22">
        <v>0</v>
      </c>
      <c r="BB235" s="22">
        <v>52564</v>
      </c>
      <c r="BC235" s="22">
        <v>0</v>
      </c>
      <c r="BD235" s="22">
        <v>0</v>
      </c>
      <c r="BE235" s="22">
        <v>0</v>
      </c>
      <c r="BF235" s="22">
        <v>0</v>
      </c>
      <c r="BG235" s="22">
        <v>67123</v>
      </c>
      <c r="BH235" s="22">
        <v>35635</v>
      </c>
      <c r="BI235" s="22">
        <v>10617</v>
      </c>
      <c r="BJ235" s="22">
        <v>0</v>
      </c>
      <c r="BK235" s="22">
        <v>1291</v>
      </c>
      <c r="BL235" s="22">
        <v>0</v>
      </c>
      <c r="BM235" s="22">
        <v>3202</v>
      </c>
      <c r="BN235" s="22">
        <v>0</v>
      </c>
      <c r="BO235" s="22">
        <v>0</v>
      </c>
      <c r="BP235" s="22">
        <v>0</v>
      </c>
      <c r="BQ235" s="22">
        <v>1083</v>
      </c>
      <c r="BR235" s="22">
        <v>0</v>
      </c>
      <c r="BS235" s="22">
        <v>0</v>
      </c>
      <c r="BT235" s="22">
        <v>0</v>
      </c>
      <c r="BU235" s="22">
        <v>0</v>
      </c>
      <c r="BV235" s="22">
        <v>4014</v>
      </c>
      <c r="BW235" s="22">
        <v>1799</v>
      </c>
      <c r="BX235" s="22">
        <v>0</v>
      </c>
      <c r="BY235" s="22">
        <v>0</v>
      </c>
      <c r="BZ235" s="22">
        <v>0</v>
      </c>
      <c r="CA235" s="22">
        <v>0</v>
      </c>
      <c r="CB235" s="22">
        <v>0</v>
      </c>
      <c r="CC235" s="22">
        <v>282914</v>
      </c>
      <c r="CD235" s="22">
        <v>47809</v>
      </c>
    </row>
    <row r="236" spans="1:82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477200</v>
      </c>
      <c r="F236" s="22">
        <v>0</v>
      </c>
      <c r="G236" s="22">
        <v>48538</v>
      </c>
      <c r="H236" s="22">
        <v>0</v>
      </c>
      <c r="I236" s="22">
        <v>0</v>
      </c>
      <c r="J236" s="22">
        <v>190127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79047</v>
      </c>
      <c r="Q236" s="22">
        <v>0</v>
      </c>
      <c r="R236" s="22">
        <v>0</v>
      </c>
      <c r="S236" s="22">
        <v>0</v>
      </c>
      <c r="T236" s="22">
        <v>0</v>
      </c>
      <c r="U236" s="22">
        <v>552542</v>
      </c>
      <c r="V236" s="22">
        <v>83188</v>
      </c>
      <c r="W236" s="22">
        <v>65859</v>
      </c>
      <c r="X236" s="22">
        <v>0</v>
      </c>
      <c r="Y236" s="22">
        <v>0</v>
      </c>
      <c r="Z236" s="22">
        <v>0</v>
      </c>
      <c r="AA236" s="22">
        <v>1412</v>
      </c>
      <c r="AB236" s="22">
        <v>0</v>
      </c>
      <c r="AC236" s="22">
        <v>0</v>
      </c>
      <c r="AD236" s="22">
        <v>0</v>
      </c>
      <c r="AE236" s="22">
        <v>4914</v>
      </c>
      <c r="AF236" s="22">
        <v>0</v>
      </c>
      <c r="AG236" s="22">
        <v>0</v>
      </c>
      <c r="AH236" s="22">
        <v>0</v>
      </c>
      <c r="AI236" s="22">
        <v>0</v>
      </c>
      <c r="AJ236" s="22">
        <v>214774</v>
      </c>
      <c r="AK236" s="22">
        <v>34032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  <c r="AQ236" s="22">
        <v>1751633</v>
      </c>
      <c r="AR236" s="22">
        <v>37623</v>
      </c>
      <c r="AS236" s="22">
        <v>216798</v>
      </c>
      <c r="AT236" s="22">
        <v>0</v>
      </c>
      <c r="AU236" s="22">
        <v>0</v>
      </c>
      <c r="AV236" s="22">
        <v>122470</v>
      </c>
      <c r="AW236" s="22">
        <v>0</v>
      </c>
      <c r="AX236" s="22">
        <v>0</v>
      </c>
      <c r="AY236" s="22">
        <v>0</v>
      </c>
      <c r="AZ236" s="22">
        <v>0</v>
      </c>
      <c r="BA236" s="22">
        <v>0</v>
      </c>
      <c r="BB236" s="22">
        <v>131256</v>
      </c>
      <c r="BC236" s="22">
        <v>0</v>
      </c>
      <c r="BD236" s="22">
        <v>0</v>
      </c>
      <c r="BE236" s="22">
        <v>2574</v>
      </c>
      <c r="BF236" s="22">
        <v>0</v>
      </c>
      <c r="BG236" s="22">
        <v>109631</v>
      </c>
      <c r="BH236" s="22">
        <v>67164</v>
      </c>
      <c r="BI236" s="22">
        <v>61418</v>
      </c>
      <c r="BJ236" s="22">
        <v>0</v>
      </c>
      <c r="BK236" s="22">
        <v>3016</v>
      </c>
      <c r="BL236" s="22">
        <v>0</v>
      </c>
      <c r="BM236" s="22">
        <v>2954</v>
      </c>
      <c r="BN236" s="22">
        <v>0</v>
      </c>
      <c r="BO236" s="22">
        <v>0</v>
      </c>
      <c r="BP236" s="22">
        <v>0</v>
      </c>
      <c r="BQ236" s="22">
        <v>0</v>
      </c>
      <c r="BR236" s="22">
        <v>0</v>
      </c>
      <c r="BS236" s="22">
        <v>0</v>
      </c>
      <c r="BT236" s="22">
        <v>0</v>
      </c>
      <c r="BU236" s="22">
        <v>0</v>
      </c>
      <c r="BV236" s="22">
        <v>178869</v>
      </c>
      <c r="BW236" s="22">
        <v>38339</v>
      </c>
      <c r="BX236" s="22">
        <v>0</v>
      </c>
      <c r="BY236" s="22">
        <v>0</v>
      </c>
      <c r="BZ236" s="22">
        <v>0</v>
      </c>
      <c r="CA236" s="22">
        <v>0</v>
      </c>
      <c r="CB236" s="22">
        <v>0</v>
      </c>
      <c r="CC236" s="22">
        <v>972112</v>
      </c>
      <c r="CD236" s="22">
        <v>779521</v>
      </c>
    </row>
    <row r="237" spans="1:82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232245</v>
      </c>
      <c r="F237" s="22">
        <v>0</v>
      </c>
      <c r="G237" s="22">
        <v>42142</v>
      </c>
      <c r="H237" s="22">
        <v>0</v>
      </c>
      <c r="I237" s="22">
        <v>1542</v>
      </c>
      <c r="J237" s="22">
        <v>71726</v>
      </c>
      <c r="K237" s="22">
        <v>0</v>
      </c>
      <c r="L237" s="22">
        <v>0</v>
      </c>
      <c r="M237" s="22">
        <v>5904</v>
      </c>
      <c r="N237" s="22">
        <v>0</v>
      </c>
      <c r="O237" s="22">
        <v>0</v>
      </c>
      <c r="P237" s="22">
        <v>213016</v>
      </c>
      <c r="Q237" s="22">
        <v>0</v>
      </c>
      <c r="R237" s="22">
        <v>0</v>
      </c>
      <c r="S237" s="22">
        <v>0</v>
      </c>
      <c r="T237" s="22">
        <v>0</v>
      </c>
      <c r="U237" s="22">
        <v>75608</v>
      </c>
      <c r="V237" s="22">
        <v>36654</v>
      </c>
      <c r="W237" s="22">
        <v>40611</v>
      </c>
      <c r="X237" s="22">
        <v>0</v>
      </c>
      <c r="Y237" s="22">
        <v>53000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14650</v>
      </c>
      <c r="AF237" s="22">
        <v>0</v>
      </c>
      <c r="AG237" s="22">
        <v>0</v>
      </c>
      <c r="AH237" s="22">
        <v>0</v>
      </c>
      <c r="AI237" s="22">
        <v>0</v>
      </c>
      <c r="AJ237" s="22">
        <v>21673</v>
      </c>
      <c r="AK237" s="22">
        <v>10446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  <c r="AQ237" s="22">
        <v>819217</v>
      </c>
      <c r="AR237" s="22">
        <v>11175</v>
      </c>
      <c r="AS237" s="22">
        <v>146427</v>
      </c>
      <c r="AT237" s="22">
        <v>0</v>
      </c>
      <c r="AU237" s="22">
        <v>0</v>
      </c>
      <c r="AV237" s="22">
        <v>55717</v>
      </c>
      <c r="AW237" s="22">
        <v>184</v>
      </c>
      <c r="AX237" s="22">
        <v>0</v>
      </c>
      <c r="AY237" s="22">
        <v>8248</v>
      </c>
      <c r="AZ237" s="22">
        <v>0</v>
      </c>
      <c r="BA237" s="22">
        <v>0</v>
      </c>
      <c r="BB237" s="22">
        <v>214804</v>
      </c>
      <c r="BC237" s="22">
        <v>0</v>
      </c>
      <c r="BD237" s="22">
        <v>0</v>
      </c>
      <c r="BE237" s="22">
        <v>0</v>
      </c>
      <c r="BF237" s="22">
        <v>0</v>
      </c>
      <c r="BG237" s="22">
        <v>46959</v>
      </c>
      <c r="BH237" s="22">
        <v>39985</v>
      </c>
      <c r="BI237" s="22">
        <v>36680</v>
      </c>
      <c r="BJ237" s="22">
        <v>0</v>
      </c>
      <c r="BK237" s="22">
        <v>64061</v>
      </c>
      <c r="BL237" s="22">
        <v>0</v>
      </c>
      <c r="BM237" s="22">
        <v>0</v>
      </c>
      <c r="BN237" s="22">
        <v>0</v>
      </c>
      <c r="BO237" s="22">
        <v>0</v>
      </c>
      <c r="BP237" s="22">
        <v>0</v>
      </c>
      <c r="BQ237" s="22">
        <v>27690</v>
      </c>
      <c r="BR237" s="22">
        <v>0</v>
      </c>
      <c r="BS237" s="22">
        <v>0</v>
      </c>
      <c r="BT237" s="22">
        <v>0</v>
      </c>
      <c r="BU237" s="22">
        <v>0</v>
      </c>
      <c r="BV237" s="22">
        <v>26237</v>
      </c>
      <c r="BW237" s="22">
        <v>11609</v>
      </c>
      <c r="BX237" s="22">
        <v>0</v>
      </c>
      <c r="BY237" s="22">
        <v>0</v>
      </c>
      <c r="BZ237" s="22">
        <v>0</v>
      </c>
      <c r="CA237" s="22">
        <v>0</v>
      </c>
      <c r="CB237" s="22">
        <v>165</v>
      </c>
      <c r="CC237" s="22">
        <v>689941</v>
      </c>
      <c r="CD237" s="22">
        <v>129276</v>
      </c>
    </row>
    <row r="238" spans="1:82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150463</v>
      </c>
      <c r="G238" s="22">
        <v>0</v>
      </c>
      <c r="H238" s="22">
        <v>9827</v>
      </c>
      <c r="I238" s="22">
        <v>0</v>
      </c>
      <c r="J238" s="22">
        <v>2996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598030</v>
      </c>
      <c r="Q238" s="22">
        <v>0</v>
      </c>
      <c r="R238" s="22">
        <v>0</v>
      </c>
      <c r="S238" s="22">
        <v>0</v>
      </c>
      <c r="T238" s="22">
        <v>0</v>
      </c>
      <c r="U238" s="22">
        <v>98932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33653</v>
      </c>
      <c r="AQ238" s="22">
        <v>893901</v>
      </c>
      <c r="AR238" s="22">
        <v>76208</v>
      </c>
      <c r="AS238" s="22">
        <v>112923</v>
      </c>
      <c r="AT238" s="22">
        <v>1835</v>
      </c>
      <c r="AU238" s="22">
        <v>0</v>
      </c>
      <c r="AV238" s="22">
        <v>12593</v>
      </c>
      <c r="AW238" s="22">
        <v>0</v>
      </c>
      <c r="AX238" s="22">
        <v>0</v>
      </c>
      <c r="AY238" s="22">
        <v>0</v>
      </c>
      <c r="AZ238" s="22">
        <v>0</v>
      </c>
      <c r="BA238" s="22">
        <v>0</v>
      </c>
      <c r="BB238" s="22">
        <v>143864</v>
      </c>
      <c r="BC238" s="22">
        <v>0</v>
      </c>
      <c r="BD238" s="22">
        <v>0</v>
      </c>
      <c r="BE238" s="22">
        <v>0</v>
      </c>
      <c r="BF238" s="22">
        <v>0</v>
      </c>
      <c r="BG238" s="22">
        <v>115863</v>
      </c>
      <c r="BH238" s="22">
        <v>0</v>
      </c>
      <c r="BI238" s="22">
        <v>0</v>
      </c>
      <c r="BJ238" s="22">
        <v>0</v>
      </c>
      <c r="BK238" s="22">
        <v>0</v>
      </c>
      <c r="BL238" s="22">
        <v>0</v>
      </c>
      <c r="BM238" s="22">
        <v>0</v>
      </c>
      <c r="BN238" s="22">
        <v>0</v>
      </c>
      <c r="BO238" s="22">
        <v>7669</v>
      </c>
      <c r="BP238" s="22">
        <v>0</v>
      </c>
      <c r="BQ238" s="22">
        <v>0</v>
      </c>
      <c r="BR238" s="22">
        <v>0</v>
      </c>
      <c r="BS238" s="22">
        <v>0</v>
      </c>
      <c r="BT238" s="22">
        <v>0</v>
      </c>
      <c r="BU238" s="22">
        <v>0</v>
      </c>
      <c r="BV238" s="22">
        <v>51634</v>
      </c>
      <c r="BW238" s="22">
        <v>0</v>
      </c>
      <c r="BX238" s="22">
        <v>0</v>
      </c>
      <c r="BY238" s="22">
        <v>0</v>
      </c>
      <c r="BZ238" s="22">
        <v>0</v>
      </c>
      <c r="CA238" s="22">
        <v>0</v>
      </c>
      <c r="CB238" s="22">
        <v>23813</v>
      </c>
      <c r="CC238" s="22">
        <v>546402</v>
      </c>
      <c r="CD238" s="22">
        <v>347499</v>
      </c>
    </row>
    <row r="239" spans="1:82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1051528</v>
      </c>
      <c r="F239" s="22">
        <v>0</v>
      </c>
      <c r="G239" s="22">
        <v>4007</v>
      </c>
      <c r="H239" s="22">
        <v>0</v>
      </c>
      <c r="I239" s="22">
        <v>0</v>
      </c>
      <c r="J239" s="22">
        <v>1265</v>
      </c>
      <c r="K239" s="22">
        <v>0</v>
      </c>
      <c r="L239" s="22">
        <v>211</v>
      </c>
      <c r="M239" s="22">
        <v>240</v>
      </c>
      <c r="N239" s="22">
        <v>0</v>
      </c>
      <c r="O239" s="22">
        <v>0</v>
      </c>
      <c r="P239" s="22">
        <v>150569</v>
      </c>
      <c r="Q239" s="22">
        <v>14592</v>
      </c>
      <c r="R239" s="22">
        <v>0</v>
      </c>
      <c r="S239" s="22">
        <v>0</v>
      </c>
      <c r="T239" s="22">
        <v>0</v>
      </c>
      <c r="U239" s="22">
        <v>447028</v>
      </c>
      <c r="V239" s="22">
        <v>143007</v>
      </c>
      <c r="W239" s="22">
        <v>93070</v>
      </c>
      <c r="X239" s="22">
        <v>0</v>
      </c>
      <c r="Y239" s="22">
        <v>0</v>
      </c>
      <c r="Z239" s="22">
        <v>0</v>
      </c>
      <c r="AA239" s="22">
        <v>5389</v>
      </c>
      <c r="AB239" s="22">
        <v>3930</v>
      </c>
      <c r="AC239" s="22">
        <v>0</v>
      </c>
      <c r="AD239" s="22">
        <v>0</v>
      </c>
      <c r="AE239" s="22">
        <v>12318</v>
      </c>
      <c r="AF239" s="22">
        <v>0</v>
      </c>
      <c r="AG239" s="22">
        <v>0</v>
      </c>
      <c r="AH239" s="22">
        <v>13928</v>
      </c>
      <c r="AI239" s="22">
        <v>44620</v>
      </c>
      <c r="AJ239" s="22">
        <v>97600</v>
      </c>
      <c r="AK239" s="22">
        <v>7652</v>
      </c>
      <c r="AL239" s="22">
        <v>0</v>
      </c>
      <c r="AM239" s="22">
        <v>0</v>
      </c>
      <c r="AN239" s="22">
        <v>0</v>
      </c>
      <c r="AO239" s="22">
        <v>0</v>
      </c>
      <c r="AP239" s="22">
        <v>0</v>
      </c>
      <c r="AQ239" s="22">
        <v>2090954</v>
      </c>
      <c r="AR239" s="22">
        <v>16719</v>
      </c>
      <c r="AS239" s="22">
        <v>246839</v>
      </c>
      <c r="AT239" s="22">
        <v>0</v>
      </c>
      <c r="AU239" s="22">
        <v>0</v>
      </c>
      <c r="AV239" s="22">
        <v>20220</v>
      </c>
      <c r="AW239" s="22">
        <v>0</v>
      </c>
      <c r="AX239" s="22">
        <v>2852</v>
      </c>
      <c r="AY239" s="22">
        <v>0</v>
      </c>
      <c r="AZ239" s="22">
        <v>0</v>
      </c>
      <c r="BA239" s="22">
        <v>0</v>
      </c>
      <c r="BB239" s="22">
        <v>289095</v>
      </c>
      <c r="BC239" s="22">
        <v>100566</v>
      </c>
      <c r="BD239" s="22">
        <v>0</v>
      </c>
      <c r="BE239" s="22">
        <v>0</v>
      </c>
      <c r="BF239" s="22">
        <v>665</v>
      </c>
      <c r="BG239" s="22">
        <v>186691</v>
      </c>
      <c r="BH239" s="22">
        <v>34954</v>
      </c>
      <c r="BI239" s="22">
        <v>78321</v>
      </c>
      <c r="BJ239" s="22">
        <v>0</v>
      </c>
      <c r="BK239" s="22">
        <v>3478</v>
      </c>
      <c r="BL239" s="22">
        <v>0</v>
      </c>
      <c r="BM239" s="22">
        <v>20767</v>
      </c>
      <c r="BN239" s="22">
        <v>38833</v>
      </c>
      <c r="BO239" s="22">
        <v>0</v>
      </c>
      <c r="BP239" s="22">
        <v>0</v>
      </c>
      <c r="BQ239" s="22">
        <v>3361</v>
      </c>
      <c r="BR239" s="22">
        <v>0</v>
      </c>
      <c r="BS239" s="22">
        <v>0</v>
      </c>
      <c r="BT239" s="22">
        <v>25287</v>
      </c>
      <c r="BU239" s="22">
        <v>27448</v>
      </c>
      <c r="BV239" s="22">
        <v>144532</v>
      </c>
      <c r="BW239" s="22">
        <v>41742</v>
      </c>
      <c r="BX239" s="22">
        <v>0</v>
      </c>
      <c r="BY239" s="22">
        <v>0</v>
      </c>
      <c r="BZ239" s="22">
        <v>0</v>
      </c>
      <c r="CA239" s="22">
        <v>0</v>
      </c>
      <c r="CB239" s="22">
        <v>0</v>
      </c>
      <c r="CC239" s="22">
        <v>1282370</v>
      </c>
      <c r="CD239" s="22">
        <v>808584</v>
      </c>
    </row>
    <row r="240" spans="1:82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821205</v>
      </c>
      <c r="G240" s="22">
        <v>197947</v>
      </c>
      <c r="H240" s="22">
        <v>14601</v>
      </c>
      <c r="I240" s="22">
        <v>0</v>
      </c>
      <c r="J240" s="22">
        <v>21821</v>
      </c>
      <c r="K240" s="22">
        <v>0</v>
      </c>
      <c r="L240" s="22">
        <v>0</v>
      </c>
      <c r="M240" s="22">
        <v>38132</v>
      </c>
      <c r="N240" s="22">
        <v>0</v>
      </c>
      <c r="O240" s="22">
        <v>0</v>
      </c>
      <c r="P240" s="22">
        <v>2062</v>
      </c>
      <c r="Q240" s="22">
        <v>665</v>
      </c>
      <c r="R240" s="22">
        <v>0</v>
      </c>
      <c r="S240" s="22">
        <v>0</v>
      </c>
      <c r="T240" s="22">
        <v>0</v>
      </c>
      <c r="U240" s="22">
        <v>1343655</v>
      </c>
      <c r="V240" s="22">
        <v>76260</v>
      </c>
      <c r="W240" s="22">
        <v>165469</v>
      </c>
      <c r="X240" s="22">
        <v>0</v>
      </c>
      <c r="Y240" s="22">
        <v>6647</v>
      </c>
      <c r="Z240" s="22">
        <v>0</v>
      </c>
      <c r="AA240" s="22">
        <v>1250</v>
      </c>
      <c r="AB240" s="22">
        <v>0</v>
      </c>
      <c r="AC240" s="22">
        <v>0</v>
      </c>
      <c r="AD240" s="22">
        <v>0</v>
      </c>
      <c r="AE240" s="22">
        <v>15100</v>
      </c>
      <c r="AF240" s="22">
        <v>0</v>
      </c>
      <c r="AG240" s="22">
        <v>104073</v>
      </c>
      <c r="AH240" s="22">
        <v>0</v>
      </c>
      <c r="AI240" s="22">
        <v>0</v>
      </c>
      <c r="AJ240" s="22">
        <v>144333</v>
      </c>
      <c r="AK240" s="22">
        <v>0</v>
      </c>
      <c r="AL240" s="22">
        <v>0</v>
      </c>
      <c r="AM240" s="22">
        <v>0</v>
      </c>
      <c r="AN240" s="22">
        <v>491442</v>
      </c>
      <c r="AO240" s="22">
        <v>0</v>
      </c>
      <c r="AP240" s="22">
        <v>0</v>
      </c>
      <c r="AQ240" s="22">
        <v>3444662</v>
      </c>
      <c r="AR240" s="22">
        <v>64336</v>
      </c>
      <c r="AS240" s="22">
        <v>354045</v>
      </c>
      <c r="AT240" s="22">
        <v>0</v>
      </c>
      <c r="AU240" s="22">
        <v>0</v>
      </c>
      <c r="AV240" s="22">
        <v>79231</v>
      </c>
      <c r="AW240" s="22">
        <v>2541</v>
      </c>
      <c r="AX240" s="22">
        <v>1282</v>
      </c>
      <c r="AY240" s="22">
        <v>22297</v>
      </c>
      <c r="AZ240" s="22">
        <v>0</v>
      </c>
      <c r="BA240" s="22">
        <v>0</v>
      </c>
      <c r="BB240" s="22">
        <v>541307</v>
      </c>
      <c r="BC240" s="22">
        <v>14612</v>
      </c>
      <c r="BD240" s="22">
        <v>0</v>
      </c>
      <c r="BE240" s="22">
        <v>0</v>
      </c>
      <c r="BF240" s="22">
        <v>0</v>
      </c>
      <c r="BG240" s="22">
        <v>187654</v>
      </c>
      <c r="BH240" s="22">
        <v>82787</v>
      </c>
      <c r="BI240" s="22">
        <v>147474</v>
      </c>
      <c r="BJ240" s="22">
        <v>0</v>
      </c>
      <c r="BK240" s="22">
        <v>53084</v>
      </c>
      <c r="BL240" s="22">
        <v>0</v>
      </c>
      <c r="BM240" s="22">
        <v>14286</v>
      </c>
      <c r="BN240" s="22">
        <v>0</v>
      </c>
      <c r="BO240" s="22">
        <v>1992</v>
      </c>
      <c r="BP240" s="22">
        <v>0</v>
      </c>
      <c r="BQ240" s="22">
        <v>9118</v>
      </c>
      <c r="BR240" s="22">
        <v>0</v>
      </c>
      <c r="BS240" s="22">
        <v>75214</v>
      </c>
      <c r="BT240" s="22">
        <v>0</v>
      </c>
      <c r="BU240" s="22">
        <v>0</v>
      </c>
      <c r="BV240" s="22">
        <v>372546</v>
      </c>
      <c r="BW240" s="22">
        <v>57142</v>
      </c>
      <c r="BX240" s="22">
        <v>0</v>
      </c>
      <c r="BY240" s="22">
        <v>0</v>
      </c>
      <c r="BZ240" s="22">
        <v>351675</v>
      </c>
      <c r="CA240" s="22">
        <v>0</v>
      </c>
      <c r="CB240" s="22">
        <v>0</v>
      </c>
      <c r="CC240" s="22">
        <v>2432623</v>
      </c>
      <c r="CD240" s="22">
        <v>1012039</v>
      </c>
    </row>
    <row r="241" spans="1:82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169847</v>
      </c>
      <c r="F241" s="22">
        <v>0</v>
      </c>
      <c r="G241" s="22">
        <v>2701</v>
      </c>
      <c r="H241" s="22">
        <v>0</v>
      </c>
      <c r="I241" s="22">
        <v>0</v>
      </c>
      <c r="J241" s="22">
        <v>21194</v>
      </c>
      <c r="K241" s="22">
        <v>0</v>
      </c>
      <c r="L241" s="22">
        <v>0</v>
      </c>
      <c r="M241" s="22">
        <v>845</v>
      </c>
      <c r="N241" s="22">
        <v>0</v>
      </c>
      <c r="O241" s="22">
        <v>0</v>
      </c>
      <c r="P241" s="22">
        <v>68467</v>
      </c>
      <c r="Q241" s="22">
        <v>0</v>
      </c>
      <c r="R241" s="22">
        <v>0</v>
      </c>
      <c r="S241" s="22">
        <v>0</v>
      </c>
      <c r="T241" s="22">
        <v>0</v>
      </c>
      <c r="U241" s="22">
        <v>250103</v>
      </c>
      <c r="V241" s="22">
        <v>100626</v>
      </c>
      <c r="W241" s="22">
        <v>21819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83773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  <c r="AQ241" s="22">
        <v>719375</v>
      </c>
      <c r="AR241" s="22">
        <v>8227</v>
      </c>
      <c r="AS241" s="22">
        <v>95935</v>
      </c>
      <c r="AT241" s="22">
        <v>0</v>
      </c>
      <c r="AU241" s="22">
        <v>0</v>
      </c>
      <c r="AV241" s="22">
        <v>21605</v>
      </c>
      <c r="AW241" s="22">
        <v>0</v>
      </c>
      <c r="AX241" s="22">
        <v>0</v>
      </c>
      <c r="AY241" s="22">
        <v>0</v>
      </c>
      <c r="AZ241" s="22">
        <v>0</v>
      </c>
      <c r="BA241" s="22">
        <v>0</v>
      </c>
      <c r="BB241" s="22">
        <v>88589</v>
      </c>
      <c r="BC241" s="22">
        <v>0</v>
      </c>
      <c r="BD241" s="22">
        <v>0</v>
      </c>
      <c r="BE241" s="22">
        <v>0</v>
      </c>
      <c r="BF241" s="22">
        <v>0</v>
      </c>
      <c r="BG241" s="22">
        <v>79799</v>
      </c>
      <c r="BH241" s="22">
        <v>106165</v>
      </c>
      <c r="BI241" s="22">
        <v>15186</v>
      </c>
      <c r="BJ241" s="22">
        <v>0</v>
      </c>
      <c r="BK241" s="22">
        <v>1538</v>
      </c>
      <c r="BL241" s="22">
        <v>0</v>
      </c>
      <c r="BM241" s="22">
        <v>0</v>
      </c>
      <c r="BN241" s="22">
        <v>0</v>
      </c>
      <c r="BO241" s="22">
        <v>0</v>
      </c>
      <c r="BP241" s="22">
        <v>0</v>
      </c>
      <c r="BQ241" s="22">
        <v>2698</v>
      </c>
      <c r="BR241" s="22">
        <v>0</v>
      </c>
      <c r="BS241" s="22">
        <v>0</v>
      </c>
      <c r="BT241" s="22">
        <v>0</v>
      </c>
      <c r="BU241" s="22">
        <v>0</v>
      </c>
      <c r="BV241" s="22">
        <v>26848</v>
      </c>
      <c r="BW241" s="22">
        <v>132</v>
      </c>
      <c r="BX241" s="22">
        <v>0</v>
      </c>
      <c r="BY241" s="22">
        <v>0</v>
      </c>
      <c r="BZ241" s="22">
        <v>0</v>
      </c>
      <c r="CA241" s="22">
        <v>0</v>
      </c>
      <c r="CB241" s="22">
        <v>0</v>
      </c>
      <c r="CC241" s="22">
        <v>446722</v>
      </c>
      <c r="CD241" s="22">
        <v>272653</v>
      </c>
    </row>
    <row r="242" spans="1:82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294032</v>
      </c>
      <c r="F242" s="22">
        <v>0</v>
      </c>
      <c r="G242" s="22">
        <v>2545</v>
      </c>
      <c r="H242" s="22">
        <v>0</v>
      </c>
      <c r="I242" s="22">
        <v>0</v>
      </c>
      <c r="J242" s="22">
        <v>30476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357839</v>
      </c>
      <c r="Q242" s="22">
        <v>4790</v>
      </c>
      <c r="R242" s="22">
        <v>0</v>
      </c>
      <c r="S242" s="22">
        <v>146372</v>
      </c>
      <c r="T242" s="22">
        <v>0</v>
      </c>
      <c r="U242" s="22">
        <v>188338</v>
      </c>
      <c r="V242" s="22">
        <v>30988</v>
      </c>
      <c r="W242" s="22">
        <v>38885</v>
      </c>
      <c r="X242" s="22">
        <v>0</v>
      </c>
      <c r="Y242" s="22">
        <v>2209</v>
      </c>
      <c r="Z242" s="22">
        <v>0</v>
      </c>
      <c r="AA242" s="22">
        <v>0</v>
      </c>
      <c r="AB242" s="22">
        <v>320</v>
      </c>
      <c r="AC242" s="22">
        <v>0</v>
      </c>
      <c r="AD242" s="22">
        <v>4733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20170</v>
      </c>
      <c r="AK242" s="22">
        <v>16279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  <c r="AQ242" s="22">
        <v>1137976</v>
      </c>
      <c r="AR242" s="22">
        <v>10450</v>
      </c>
      <c r="AS242" s="22">
        <v>120684</v>
      </c>
      <c r="AT242" s="22">
        <v>0</v>
      </c>
      <c r="AU242" s="22">
        <v>0</v>
      </c>
      <c r="AV242" s="22">
        <v>33244</v>
      </c>
      <c r="AW242" s="22">
        <v>0</v>
      </c>
      <c r="AX242" s="22">
        <v>0</v>
      </c>
      <c r="AY242" s="22">
        <v>0</v>
      </c>
      <c r="AZ242" s="22">
        <v>0</v>
      </c>
      <c r="BA242" s="22">
        <v>0</v>
      </c>
      <c r="BB242" s="22">
        <v>241506</v>
      </c>
      <c r="BC242" s="22">
        <v>4790</v>
      </c>
      <c r="BD242" s="22">
        <v>0</v>
      </c>
      <c r="BE242" s="22">
        <v>10809</v>
      </c>
      <c r="BF242" s="22">
        <v>0</v>
      </c>
      <c r="BG242" s="22">
        <v>203775</v>
      </c>
      <c r="BH242" s="22">
        <v>41700</v>
      </c>
      <c r="BI242" s="22">
        <v>35955</v>
      </c>
      <c r="BJ242" s="22">
        <v>0</v>
      </c>
      <c r="BK242" s="22">
        <v>2474</v>
      </c>
      <c r="BL242" s="22">
        <v>0</v>
      </c>
      <c r="BM242" s="22">
        <v>0</v>
      </c>
      <c r="BN242" s="22">
        <v>2355</v>
      </c>
      <c r="BO242" s="22">
        <v>0</v>
      </c>
      <c r="BP242" s="22">
        <v>9179</v>
      </c>
      <c r="BQ242" s="22">
        <v>0</v>
      </c>
      <c r="BR242" s="22">
        <v>0</v>
      </c>
      <c r="BS242" s="22">
        <v>0</v>
      </c>
      <c r="BT242" s="22">
        <v>0</v>
      </c>
      <c r="BU242" s="22">
        <v>0</v>
      </c>
      <c r="BV242" s="22">
        <v>60611</v>
      </c>
      <c r="BW242" s="22">
        <v>35427</v>
      </c>
      <c r="BX242" s="22">
        <v>0</v>
      </c>
      <c r="BY242" s="22">
        <v>0</v>
      </c>
      <c r="BZ242" s="22">
        <v>0</v>
      </c>
      <c r="CA242" s="22">
        <v>0</v>
      </c>
      <c r="CB242" s="22">
        <v>0</v>
      </c>
      <c r="CC242" s="22">
        <v>812959</v>
      </c>
      <c r="CD242" s="22">
        <v>325017</v>
      </c>
    </row>
    <row r="243" spans="1:82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463606</v>
      </c>
      <c r="F243" s="22">
        <v>0</v>
      </c>
      <c r="G243" s="22">
        <v>10825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16800</v>
      </c>
      <c r="N243" s="22">
        <v>0</v>
      </c>
      <c r="O243" s="22">
        <v>0</v>
      </c>
      <c r="P243" s="22">
        <v>380246</v>
      </c>
      <c r="Q243" s="22">
        <v>0</v>
      </c>
      <c r="R243" s="22">
        <v>0</v>
      </c>
      <c r="S243" s="22">
        <v>0</v>
      </c>
      <c r="T243" s="22">
        <v>0</v>
      </c>
      <c r="U243" s="22">
        <v>88169</v>
      </c>
      <c r="V243" s="22">
        <v>42985</v>
      </c>
      <c r="W243" s="22">
        <v>65708</v>
      </c>
      <c r="X243" s="22">
        <v>0</v>
      </c>
      <c r="Y243" s="22">
        <v>12574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299121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  <c r="AQ243" s="22">
        <v>1380034</v>
      </c>
      <c r="AR243" s="22">
        <v>14976</v>
      </c>
      <c r="AS243" s="22">
        <v>191071</v>
      </c>
      <c r="AT243" s="22">
        <v>0</v>
      </c>
      <c r="AU243" s="22">
        <v>0</v>
      </c>
      <c r="AV243" s="22">
        <v>2149</v>
      </c>
      <c r="AW243" s="22">
        <v>0</v>
      </c>
      <c r="AX243" s="22">
        <v>0</v>
      </c>
      <c r="AY243" s="22">
        <v>16940</v>
      </c>
      <c r="AZ243" s="22">
        <v>0</v>
      </c>
      <c r="BA243" s="22">
        <v>0</v>
      </c>
      <c r="BB243" s="22">
        <v>252914</v>
      </c>
      <c r="BC243" s="22">
        <v>0</v>
      </c>
      <c r="BD243" s="22">
        <v>0</v>
      </c>
      <c r="BE243" s="22">
        <v>0</v>
      </c>
      <c r="BF243" s="22">
        <v>0</v>
      </c>
      <c r="BG243" s="22">
        <v>175779</v>
      </c>
      <c r="BH243" s="22">
        <v>79512</v>
      </c>
      <c r="BI243" s="22">
        <v>60303</v>
      </c>
      <c r="BJ243" s="22">
        <v>0</v>
      </c>
      <c r="BK243" s="22">
        <v>12024</v>
      </c>
      <c r="BL243" s="22">
        <v>0</v>
      </c>
      <c r="BM243" s="22">
        <v>0</v>
      </c>
      <c r="BN243" s="22">
        <v>0</v>
      </c>
      <c r="BO243" s="22">
        <v>0</v>
      </c>
      <c r="BP243" s="22">
        <v>0</v>
      </c>
      <c r="BQ243" s="22">
        <v>0</v>
      </c>
      <c r="BR243" s="22">
        <v>0</v>
      </c>
      <c r="BS243" s="22">
        <v>0</v>
      </c>
      <c r="BT243" s="22">
        <v>0</v>
      </c>
      <c r="BU243" s="22">
        <v>0</v>
      </c>
      <c r="BV243" s="22">
        <v>88981</v>
      </c>
      <c r="BW243" s="22">
        <v>0</v>
      </c>
      <c r="BX243" s="22">
        <v>0</v>
      </c>
      <c r="BY243" s="22">
        <v>0</v>
      </c>
      <c r="BZ243" s="22">
        <v>0</v>
      </c>
      <c r="CA243" s="22">
        <v>0</v>
      </c>
      <c r="CB243" s="22">
        <v>0</v>
      </c>
      <c r="CC243" s="22">
        <v>894649</v>
      </c>
      <c r="CD243" s="22">
        <v>485385</v>
      </c>
    </row>
    <row r="244" spans="1:82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204446</v>
      </c>
      <c r="F244" s="22">
        <v>0</v>
      </c>
      <c r="G244" s="22">
        <v>169466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180</v>
      </c>
      <c r="N244" s="22">
        <v>0</v>
      </c>
      <c r="O244" s="22">
        <v>0</v>
      </c>
      <c r="P244" s="22">
        <v>50344</v>
      </c>
      <c r="Q244" s="22">
        <v>0</v>
      </c>
      <c r="R244" s="22">
        <v>0</v>
      </c>
      <c r="S244" s="22">
        <v>0</v>
      </c>
      <c r="T244" s="22">
        <v>0</v>
      </c>
      <c r="U244" s="22">
        <v>110210</v>
      </c>
      <c r="V244" s="22">
        <v>191853</v>
      </c>
      <c r="W244" s="22">
        <v>10164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221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211015</v>
      </c>
      <c r="AK244" s="22">
        <v>41816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  <c r="AQ244" s="22">
        <v>989715</v>
      </c>
      <c r="AR244" s="22">
        <v>21556</v>
      </c>
      <c r="AS244" s="22">
        <v>144879</v>
      </c>
      <c r="AT244" s="22">
        <v>0</v>
      </c>
      <c r="AU244" s="22">
        <v>0</v>
      </c>
      <c r="AV244" s="22">
        <v>11939</v>
      </c>
      <c r="AW244" s="22">
        <v>0</v>
      </c>
      <c r="AX244" s="22">
        <v>0</v>
      </c>
      <c r="AY244" s="22">
        <v>0</v>
      </c>
      <c r="AZ244" s="22">
        <v>0</v>
      </c>
      <c r="BA244" s="22">
        <v>0</v>
      </c>
      <c r="BB244" s="22">
        <v>59054</v>
      </c>
      <c r="BC244" s="22">
        <v>0</v>
      </c>
      <c r="BD244" s="22">
        <v>0</v>
      </c>
      <c r="BE244" s="22">
        <v>0</v>
      </c>
      <c r="BF244" s="22">
        <v>0</v>
      </c>
      <c r="BG244" s="22">
        <v>48415</v>
      </c>
      <c r="BH244" s="22">
        <v>2155</v>
      </c>
      <c r="BI244" s="22">
        <v>8231</v>
      </c>
      <c r="BJ244" s="22">
        <v>0</v>
      </c>
      <c r="BK244" s="22">
        <v>0</v>
      </c>
      <c r="BL244" s="22">
        <v>0</v>
      </c>
      <c r="BM244" s="22">
        <v>12297</v>
      </c>
      <c r="BN244" s="22">
        <v>0</v>
      </c>
      <c r="BO244" s="22">
        <v>14750</v>
      </c>
      <c r="BP244" s="22">
        <v>0</v>
      </c>
      <c r="BQ244" s="22">
        <v>0</v>
      </c>
      <c r="BR244" s="22">
        <v>0</v>
      </c>
      <c r="BS244" s="22">
        <v>0</v>
      </c>
      <c r="BT244" s="22">
        <v>0</v>
      </c>
      <c r="BU244" s="22">
        <v>0</v>
      </c>
      <c r="BV244" s="22">
        <v>11544</v>
      </c>
      <c r="BW244" s="22">
        <v>65579</v>
      </c>
      <c r="BX244" s="22">
        <v>0</v>
      </c>
      <c r="BY244" s="22">
        <v>0</v>
      </c>
      <c r="BZ244" s="22">
        <v>0</v>
      </c>
      <c r="CA244" s="22">
        <v>0</v>
      </c>
      <c r="CB244" s="22">
        <v>189531</v>
      </c>
      <c r="CC244" s="22">
        <v>589930</v>
      </c>
      <c r="CD244" s="22">
        <v>399785</v>
      </c>
    </row>
    <row r="245" spans="1:82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35316</v>
      </c>
      <c r="F245" s="22">
        <v>0</v>
      </c>
      <c r="G245" s="22">
        <v>17095</v>
      </c>
      <c r="H245" s="22">
        <v>0</v>
      </c>
      <c r="I245" s="22">
        <v>0</v>
      </c>
      <c r="J245" s="22">
        <v>11115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22437</v>
      </c>
      <c r="Q245" s="22">
        <v>0</v>
      </c>
      <c r="R245" s="22">
        <v>0</v>
      </c>
      <c r="S245" s="22">
        <v>0</v>
      </c>
      <c r="T245" s="22">
        <v>0</v>
      </c>
      <c r="U245" s="22">
        <v>17598</v>
      </c>
      <c r="V245" s="22">
        <v>201505</v>
      </c>
      <c r="W245" s="22">
        <v>1300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1403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  <c r="AQ245" s="22">
        <v>307769</v>
      </c>
      <c r="AR245" s="22">
        <v>2260</v>
      </c>
      <c r="AS245" s="22">
        <v>43705</v>
      </c>
      <c r="AT245" s="22">
        <v>0</v>
      </c>
      <c r="AU245" s="22">
        <v>0</v>
      </c>
      <c r="AV245" s="22">
        <v>9124</v>
      </c>
      <c r="AW245" s="22">
        <v>0</v>
      </c>
      <c r="AX245" s="22">
        <v>0</v>
      </c>
      <c r="AY245" s="22">
        <v>0</v>
      </c>
      <c r="AZ245" s="22">
        <v>0</v>
      </c>
      <c r="BA245" s="22">
        <v>0</v>
      </c>
      <c r="BB245" s="22">
        <v>32566</v>
      </c>
      <c r="BC245" s="22">
        <v>0</v>
      </c>
      <c r="BD245" s="22">
        <v>0</v>
      </c>
      <c r="BE245" s="22">
        <v>0</v>
      </c>
      <c r="BF245" s="22">
        <v>0</v>
      </c>
      <c r="BG245" s="22">
        <v>18074</v>
      </c>
      <c r="BH245" s="22">
        <v>40144</v>
      </c>
      <c r="BI245" s="22">
        <v>1300</v>
      </c>
      <c r="BJ245" s="22">
        <v>0</v>
      </c>
      <c r="BK245" s="22">
        <v>0</v>
      </c>
      <c r="BL245" s="22">
        <v>0</v>
      </c>
      <c r="BM245" s="22">
        <v>0</v>
      </c>
      <c r="BN245" s="22">
        <v>0</v>
      </c>
      <c r="BO245" s="22">
        <v>0</v>
      </c>
      <c r="BP245" s="22">
        <v>0</v>
      </c>
      <c r="BQ245" s="22">
        <v>0</v>
      </c>
      <c r="BR245" s="22">
        <v>0</v>
      </c>
      <c r="BS245" s="22">
        <v>0</v>
      </c>
      <c r="BT245" s="22">
        <v>0</v>
      </c>
      <c r="BU245" s="22">
        <v>0</v>
      </c>
      <c r="BV245" s="22">
        <v>2045</v>
      </c>
      <c r="BW245" s="22">
        <v>0</v>
      </c>
      <c r="BX245" s="22">
        <v>0</v>
      </c>
      <c r="BY245" s="22">
        <v>0</v>
      </c>
      <c r="BZ245" s="22">
        <v>0</v>
      </c>
      <c r="CA245" s="22">
        <v>0</v>
      </c>
      <c r="CB245" s="22">
        <v>0</v>
      </c>
      <c r="CC245" s="22">
        <v>149218</v>
      </c>
      <c r="CD245" s="22">
        <v>158551</v>
      </c>
    </row>
    <row r="246" spans="1:82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120312</v>
      </c>
      <c r="F246" s="22">
        <v>0</v>
      </c>
      <c r="G246" s="22">
        <v>72357</v>
      </c>
      <c r="H246" s="22">
        <v>0</v>
      </c>
      <c r="I246" s="22">
        <v>0</v>
      </c>
      <c r="J246" s="22">
        <v>16399</v>
      </c>
      <c r="K246" s="22">
        <v>0</v>
      </c>
      <c r="L246" s="22">
        <v>0</v>
      </c>
      <c r="M246" s="22">
        <v>205</v>
      </c>
      <c r="N246" s="22">
        <v>0</v>
      </c>
      <c r="O246" s="22">
        <v>0</v>
      </c>
      <c r="P246" s="22">
        <v>18218</v>
      </c>
      <c r="Q246" s="22">
        <v>0</v>
      </c>
      <c r="R246" s="22">
        <v>0</v>
      </c>
      <c r="S246" s="22">
        <v>0</v>
      </c>
      <c r="T246" s="22">
        <v>0</v>
      </c>
      <c r="U246" s="22">
        <v>70309</v>
      </c>
      <c r="V246" s="22">
        <v>25478</v>
      </c>
      <c r="W246" s="22">
        <v>16800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95066</v>
      </c>
      <c r="AO246" s="22">
        <v>0</v>
      </c>
      <c r="AP246" s="22">
        <v>0</v>
      </c>
      <c r="AQ246" s="22">
        <v>435144</v>
      </c>
      <c r="AR246" s="22">
        <v>9765</v>
      </c>
      <c r="AS246" s="22">
        <v>108065</v>
      </c>
      <c r="AT246" s="22">
        <v>0</v>
      </c>
      <c r="AU246" s="22">
        <v>0</v>
      </c>
      <c r="AV246" s="22">
        <v>19069</v>
      </c>
      <c r="AW246" s="22">
        <v>0</v>
      </c>
      <c r="AX246" s="22">
        <v>0</v>
      </c>
      <c r="AY246" s="22">
        <v>827</v>
      </c>
      <c r="AZ246" s="22">
        <v>0</v>
      </c>
      <c r="BA246" s="22">
        <v>0</v>
      </c>
      <c r="BB246" s="22">
        <v>116106</v>
      </c>
      <c r="BC246" s="22">
        <v>0</v>
      </c>
      <c r="BD246" s="22">
        <v>0</v>
      </c>
      <c r="BE246" s="22">
        <v>0</v>
      </c>
      <c r="BF246" s="22">
        <v>0</v>
      </c>
      <c r="BG246" s="22">
        <v>125416</v>
      </c>
      <c r="BH246" s="22">
        <v>41995</v>
      </c>
      <c r="BI246" s="22">
        <v>19355</v>
      </c>
      <c r="BJ246" s="22">
        <v>0</v>
      </c>
      <c r="BK246" s="22">
        <v>1607</v>
      </c>
      <c r="BL246" s="22">
        <v>0</v>
      </c>
      <c r="BM246" s="22">
        <v>0</v>
      </c>
      <c r="BN246" s="22">
        <v>0</v>
      </c>
      <c r="BO246" s="22">
        <v>0</v>
      </c>
      <c r="BP246" s="22">
        <v>0</v>
      </c>
      <c r="BQ246" s="22">
        <v>0</v>
      </c>
      <c r="BR246" s="22">
        <v>0</v>
      </c>
      <c r="BS246" s="22">
        <v>0</v>
      </c>
      <c r="BT246" s="22">
        <v>0</v>
      </c>
      <c r="BU246" s="22">
        <v>0</v>
      </c>
      <c r="BV246" s="22">
        <v>48612</v>
      </c>
      <c r="BW246" s="22">
        <v>1158</v>
      </c>
      <c r="BX246" s="22">
        <v>0</v>
      </c>
      <c r="BY246" s="22">
        <v>0</v>
      </c>
      <c r="BZ246" s="22">
        <v>92528</v>
      </c>
      <c r="CA246" s="22">
        <v>0</v>
      </c>
      <c r="CB246" s="22">
        <v>0</v>
      </c>
      <c r="CC246" s="22">
        <v>584503</v>
      </c>
      <c r="CD246" s="22">
        <v>-149359</v>
      </c>
    </row>
    <row r="247" spans="1:82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85204</v>
      </c>
      <c r="F247" s="22">
        <v>0</v>
      </c>
      <c r="G247" s="22">
        <v>19605</v>
      </c>
      <c r="H247" s="22">
        <v>0</v>
      </c>
      <c r="I247" s="22">
        <v>0</v>
      </c>
      <c r="J247" s="22">
        <v>26304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5000</v>
      </c>
      <c r="Q247" s="22">
        <v>0</v>
      </c>
      <c r="R247" s="22">
        <v>0</v>
      </c>
      <c r="S247" s="22">
        <v>0</v>
      </c>
      <c r="T247" s="22">
        <v>0</v>
      </c>
      <c r="U247" s="22">
        <v>65959</v>
      </c>
      <c r="V247" s="22">
        <v>50326</v>
      </c>
      <c r="W247" s="22">
        <v>14999</v>
      </c>
      <c r="X247" s="22">
        <v>0</v>
      </c>
      <c r="Y247" s="22">
        <v>3709</v>
      </c>
      <c r="Z247" s="22">
        <v>0</v>
      </c>
      <c r="AA247" s="22">
        <v>1375</v>
      </c>
      <c r="AB247" s="22">
        <v>0</v>
      </c>
      <c r="AC247" s="22">
        <v>3000</v>
      </c>
      <c r="AD247" s="22">
        <v>0</v>
      </c>
      <c r="AE247" s="22">
        <v>0</v>
      </c>
      <c r="AF247" s="22">
        <v>0</v>
      </c>
      <c r="AG247" s="22">
        <v>11256</v>
      </c>
      <c r="AH247" s="22">
        <v>0</v>
      </c>
      <c r="AI247" s="22">
        <v>0</v>
      </c>
      <c r="AJ247" s="22">
        <v>25425</v>
      </c>
      <c r="AK247" s="22">
        <v>5000</v>
      </c>
      <c r="AL247" s="22">
        <v>0</v>
      </c>
      <c r="AM247" s="22">
        <v>0</v>
      </c>
      <c r="AN247" s="22">
        <v>72248</v>
      </c>
      <c r="AO247" s="22">
        <v>0</v>
      </c>
      <c r="AP247" s="22">
        <v>0</v>
      </c>
      <c r="AQ247" s="22">
        <v>389410</v>
      </c>
      <c r="AR247" s="22">
        <v>11040</v>
      </c>
      <c r="AS247" s="22">
        <v>86731</v>
      </c>
      <c r="AT247" s="22">
        <v>0</v>
      </c>
      <c r="AU247" s="22">
        <v>0</v>
      </c>
      <c r="AV247" s="22">
        <v>33268</v>
      </c>
      <c r="AW247" s="22">
        <v>0</v>
      </c>
      <c r="AX247" s="22">
        <v>0</v>
      </c>
      <c r="AY247" s="22">
        <v>0</v>
      </c>
      <c r="AZ247" s="22">
        <v>0</v>
      </c>
      <c r="BA247" s="22">
        <v>0</v>
      </c>
      <c r="BB247" s="22">
        <v>83855</v>
      </c>
      <c r="BC247" s="22">
        <v>0</v>
      </c>
      <c r="BD247" s="22">
        <v>0</v>
      </c>
      <c r="BE247" s="22">
        <v>0</v>
      </c>
      <c r="BF247" s="22">
        <v>0</v>
      </c>
      <c r="BG247" s="22">
        <v>70172</v>
      </c>
      <c r="BH247" s="22">
        <v>16526</v>
      </c>
      <c r="BI247" s="22">
        <v>10229</v>
      </c>
      <c r="BJ247" s="22">
        <v>0</v>
      </c>
      <c r="BK247" s="22">
        <v>8795</v>
      </c>
      <c r="BL247" s="22">
        <v>0</v>
      </c>
      <c r="BM247" s="22">
        <v>0</v>
      </c>
      <c r="BN247" s="22">
        <v>0</v>
      </c>
      <c r="BO247" s="22">
        <v>0</v>
      </c>
      <c r="BP247" s="22">
        <v>0</v>
      </c>
      <c r="BQ247" s="22">
        <v>150</v>
      </c>
      <c r="BR247" s="22">
        <v>0</v>
      </c>
      <c r="BS247" s="22">
        <v>200</v>
      </c>
      <c r="BT247" s="22">
        <v>0</v>
      </c>
      <c r="BU247" s="22">
        <v>0</v>
      </c>
      <c r="BV247" s="22">
        <v>54038</v>
      </c>
      <c r="BW247" s="22">
        <v>8008</v>
      </c>
      <c r="BX247" s="22">
        <v>0</v>
      </c>
      <c r="BY247" s="22">
        <v>0</v>
      </c>
      <c r="BZ247" s="22">
        <v>53122</v>
      </c>
      <c r="CA247" s="22">
        <v>0</v>
      </c>
      <c r="CB247" s="22">
        <v>0</v>
      </c>
      <c r="CC247" s="22">
        <v>436134</v>
      </c>
      <c r="CD247" s="22">
        <v>-46724</v>
      </c>
    </row>
    <row r="248" spans="1:82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384681</v>
      </c>
      <c r="F248" s="22">
        <v>0</v>
      </c>
      <c r="G248" s="22">
        <v>4718</v>
      </c>
      <c r="H248" s="22">
        <v>0</v>
      </c>
      <c r="I248" s="22">
        <v>0</v>
      </c>
      <c r="J248" s="22">
        <v>29060</v>
      </c>
      <c r="K248" s="22">
        <v>0</v>
      </c>
      <c r="L248" s="22">
        <v>0</v>
      </c>
      <c r="M248" s="22">
        <v>2298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128327</v>
      </c>
      <c r="V248" s="22">
        <v>26475</v>
      </c>
      <c r="W248" s="22">
        <v>52344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1326</v>
      </c>
      <c r="AD248" s="22">
        <v>0</v>
      </c>
      <c r="AE248" s="22">
        <v>199426</v>
      </c>
      <c r="AF248" s="22">
        <v>0</v>
      </c>
      <c r="AG248" s="22">
        <v>0</v>
      </c>
      <c r="AH248" s="22">
        <v>0</v>
      </c>
      <c r="AI248" s="22">
        <v>0</v>
      </c>
      <c r="AJ248" s="22">
        <v>34439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  <c r="AQ248" s="22">
        <v>863094</v>
      </c>
      <c r="AR248" s="22">
        <v>18210</v>
      </c>
      <c r="AS248" s="22">
        <v>132365</v>
      </c>
      <c r="AT248" s="22">
        <v>0</v>
      </c>
      <c r="AU248" s="22">
        <v>0</v>
      </c>
      <c r="AV248" s="22">
        <v>52129</v>
      </c>
      <c r="AW248" s="22">
        <v>0</v>
      </c>
      <c r="AX248" s="22">
        <v>0</v>
      </c>
      <c r="AY248" s="22">
        <v>3383</v>
      </c>
      <c r="AZ248" s="22">
        <v>0</v>
      </c>
      <c r="BA248" s="22">
        <v>0</v>
      </c>
      <c r="BB248" s="22">
        <v>207491</v>
      </c>
      <c r="BC248" s="22">
        <v>0</v>
      </c>
      <c r="BD248" s="22">
        <v>0</v>
      </c>
      <c r="BE248" s="22">
        <v>0</v>
      </c>
      <c r="BF248" s="22">
        <v>0</v>
      </c>
      <c r="BG248" s="22">
        <v>158340</v>
      </c>
      <c r="BH248" s="22">
        <v>42109</v>
      </c>
      <c r="BI248" s="22">
        <v>49825</v>
      </c>
      <c r="BJ248" s="22">
        <v>0</v>
      </c>
      <c r="BK248" s="22">
        <v>2376</v>
      </c>
      <c r="BL248" s="22">
        <v>0</v>
      </c>
      <c r="BM248" s="22">
        <v>0</v>
      </c>
      <c r="BN248" s="22">
        <v>0</v>
      </c>
      <c r="BO248" s="22">
        <v>1607</v>
      </c>
      <c r="BP248" s="22">
        <v>0</v>
      </c>
      <c r="BQ248" s="22">
        <v>82781</v>
      </c>
      <c r="BR248" s="22">
        <v>0</v>
      </c>
      <c r="BS248" s="22">
        <v>0</v>
      </c>
      <c r="BT248" s="22">
        <v>0</v>
      </c>
      <c r="BU248" s="22">
        <v>0</v>
      </c>
      <c r="BV248" s="22">
        <v>43074</v>
      </c>
      <c r="BW248" s="22">
        <v>11871</v>
      </c>
      <c r="BX248" s="22">
        <v>0</v>
      </c>
      <c r="BY248" s="22">
        <v>0</v>
      </c>
      <c r="BZ248" s="22">
        <v>0</v>
      </c>
      <c r="CA248" s="22">
        <v>0</v>
      </c>
      <c r="CB248" s="22">
        <v>0</v>
      </c>
      <c r="CC248" s="22">
        <v>805561</v>
      </c>
      <c r="CD248" s="22">
        <v>57533</v>
      </c>
    </row>
    <row r="249" spans="1:82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226347</v>
      </c>
      <c r="F249" s="22">
        <v>0</v>
      </c>
      <c r="G249" s="22">
        <v>1462</v>
      </c>
      <c r="H249" s="22">
        <v>0</v>
      </c>
      <c r="I249" s="22">
        <v>0</v>
      </c>
      <c r="J249" s="22">
        <v>18088</v>
      </c>
      <c r="K249" s="22">
        <v>0</v>
      </c>
      <c r="L249" s="22">
        <v>0</v>
      </c>
      <c r="M249" s="22">
        <v>1224</v>
      </c>
      <c r="N249" s="22">
        <v>0</v>
      </c>
      <c r="O249" s="22">
        <v>0</v>
      </c>
      <c r="P249" s="22">
        <v>24303</v>
      </c>
      <c r="Q249" s="22">
        <v>0</v>
      </c>
      <c r="R249" s="22">
        <v>0</v>
      </c>
      <c r="S249" s="22">
        <v>0</v>
      </c>
      <c r="T249" s="22">
        <v>0</v>
      </c>
      <c r="U249" s="22">
        <v>34824</v>
      </c>
      <c r="V249" s="22">
        <v>41116</v>
      </c>
      <c r="W249" s="22">
        <v>28829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7626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  <c r="AQ249" s="22">
        <v>383819</v>
      </c>
      <c r="AR249" s="22">
        <v>5937</v>
      </c>
      <c r="AS249" s="22">
        <v>83217</v>
      </c>
      <c r="AT249" s="22">
        <v>0</v>
      </c>
      <c r="AU249" s="22">
        <v>0</v>
      </c>
      <c r="AV249" s="22">
        <v>30695</v>
      </c>
      <c r="AW249" s="22">
        <v>0</v>
      </c>
      <c r="AX249" s="22">
        <v>0</v>
      </c>
      <c r="AY249" s="22">
        <v>4811</v>
      </c>
      <c r="AZ249" s="22">
        <v>0</v>
      </c>
      <c r="BA249" s="22">
        <v>0</v>
      </c>
      <c r="BB249" s="22">
        <v>148380</v>
      </c>
      <c r="BC249" s="22">
        <v>0</v>
      </c>
      <c r="BD249" s="22">
        <v>0</v>
      </c>
      <c r="BE249" s="22">
        <v>0</v>
      </c>
      <c r="BF249" s="22">
        <v>0</v>
      </c>
      <c r="BG249" s="22">
        <v>55135</v>
      </c>
      <c r="BH249" s="22">
        <v>28906</v>
      </c>
      <c r="BI249" s="22">
        <v>23150</v>
      </c>
      <c r="BJ249" s="22">
        <v>0</v>
      </c>
      <c r="BK249" s="22">
        <v>2539</v>
      </c>
      <c r="BL249" s="22">
        <v>0</v>
      </c>
      <c r="BM249" s="22">
        <v>0</v>
      </c>
      <c r="BN249" s="22">
        <v>0</v>
      </c>
      <c r="BO249" s="22">
        <v>507</v>
      </c>
      <c r="BP249" s="22">
        <v>0</v>
      </c>
      <c r="BQ249" s="22">
        <v>0</v>
      </c>
      <c r="BR249" s="22">
        <v>0</v>
      </c>
      <c r="BS249" s="22">
        <v>0</v>
      </c>
      <c r="BT249" s="22">
        <v>0</v>
      </c>
      <c r="BU249" s="22">
        <v>0</v>
      </c>
      <c r="BV249" s="22">
        <v>13492</v>
      </c>
      <c r="BW249" s="22">
        <v>4382</v>
      </c>
      <c r="BX249" s="22">
        <v>0</v>
      </c>
      <c r="BY249" s="22">
        <v>0</v>
      </c>
      <c r="BZ249" s="22">
        <v>0</v>
      </c>
      <c r="CA249" s="22">
        <v>0</v>
      </c>
      <c r="CB249" s="22">
        <v>0</v>
      </c>
      <c r="CC249" s="22">
        <v>401151</v>
      </c>
      <c r="CD249" s="22">
        <v>-17332</v>
      </c>
    </row>
    <row r="250" spans="1:82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137009</v>
      </c>
      <c r="G250" s="22">
        <v>18874</v>
      </c>
      <c r="H250" s="22">
        <v>153704</v>
      </c>
      <c r="I250" s="22">
        <v>0</v>
      </c>
      <c r="J250" s="22">
        <v>0</v>
      </c>
      <c r="K250" s="22">
        <v>0</v>
      </c>
      <c r="L250" s="22">
        <v>0</v>
      </c>
      <c r="M250" s="22">
        <v>60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144607</v>
      </c>
      <c r="T250" s="22">
        <v>0</v>
      </c>
      <c r="U250" s="22">
        <v>64812</v>
      </c>
      <c r="V250" s="22">
        <v>15146</v>
      </c>
      <c r="W250" s="22">
        <v>7716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300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5466</v>
      </c>
      <c r="AK250" s="22">
        <v>31398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  <c r="AQ250" s="22">
        <v>579092</v>
      </c>
      <c r="AR250" s="22">
        <v>7164</v>
      </c>
      <c r="AS250" s="22">
        <v>118498</v>
      </c>
      <c r="AT250" s="22">
        <v>0</v>
      </c>
      <c r="AU250" s="22">
        <v>0</v>
      </c>
      <c r="AV250" s="22">
        <v>8812</v>
      </c>
      <c r="AW250" s="22">
        <v>0</v>
      </c>
      <c r="AX250" s="22">
        <v>0</v>
      </c>
      <c r="AY250" s="22">
        <v>0</v>
      </c>
      <c r="AZ250" s="22">
        <v>0</v>
      </c>
      <c r="BA250" s="22">
        <v>0</v>
      </c>
      <c r="BB250" s="22">
        <v>9636</v>
      </c>
      <c r="BC250" s="22">
        <v>0</v>
      </c>
      <c r="BD250" s="22">
        <v>0</v>
      </c>
      <c r="BE250" s="22">
        <v>0</v>
      </c>
      <c r="BF250" s="22">
        <v>0</v>
      </c>
      <c r="BG250" s="22">
        <v>54819</v>
      </c>
      <c r="BH250" s="22">
        <v>8396</v>
      </c>
      <c r="BI250" s="22">
        <v>5005</v>
      </c>
      <c r="BJ250" s="22">
        <v>0</v>
      </c>
      <c r="BK250" s="22">
        <v>0</v>
      </c>
      <c r="BL250" s="22">
        <v>0</v>
      </c>
      <c r="BM250" s="22">
        <v>0</v>
      </c>
      <c r="BN250" s="22">
        <v>0</v>
      </c>
      <c r="BO250" s="22">
        <v>2904</v>
      </c>
      <c r="BP250" s="22">
        <v>0</v>
      </c>
      <c r="BQ250" s="22">
        <v>0</v>
      </c>
      <c r="BR250" s="22">
        <v>0</v>
      </c>
      <c r="BS250" s="22">
        <v>0</v>
      </c>
      <c r="BT250" s="22">
        <v>0</v>
      </c>
      <c r="BU250" s="22">
        <v>0</v>
      </c>
      <c r="BV250" s="22">
        <v>5450</v>
      </c>
      <c r="BW250" s="22">
        <v>17919</v>
      </c>
      <c r="BX250" s="22">
        <v>0</v>
      </c>
      <c r="BY250" s="22">
        <v>0</v>
      </c>
      <c r="BZ250" s="22">
        <v>0</v>
      </c>
      <c r="CA250" s="22">
        <v>0</v>
      </c>
      <c r="CB250" s="22">
        <v>89860</v>
      </c>
      <c r="CC250" s="22">
        <v>328463</v>
      </c>
      <c r="CD250" s="22">
        <v>250629</v>
      </c>
    </row>
    <row r="251" spans="1:82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459579</v>
      </c>
      <c r="F251" s="22">
        <v>0</v>
      </c>
      <c r="G251" s="22">
        <v>524676</v>
      </c>
      <c r="H251" s="22">
        <v>0</v>
      </c>
      <c r="I251" s="22">
        <v>0</v>
      </c>
      <c r="J251" s="22">
        <v>5636</v>
      </c>
      <c r="K251" s="22">
        <v>0</v>
      </c>
      <c r="L251" s="22">
        <v>0</v>
      </c>
      <c r="M251" s="22">
        <v>1423</v>
      </c>
      <c r="N251" s="22">
        <v>0</v>
      </c>
      <c r="O251" s="22">
        <v>0</v>
      </c>
      <c r="P251" s="22">
        <v>27343</v>
      </c>
      <c r="Q251" s="22">
        <v>0</v>
      </c>
      <c r="R251" s="22">
        <v>0</v>
      </c>
      <c r="S251" s="22">
        <v>0</v>
      </c>
      <c r="T251" s="22">
        <v>0</v>
      </c>
      <c r="U251" s="22">
        <v>209039</v>
      </c>
      <c r="V251" s="22">
        <v>35012</v>
      </c>
      <c r="W251" s="22">
        <v>58118</v>
      </c>
      <c r="X251" s="22">
        <v>0</v>
      </c>
      <c r="Y251" s="22">
        <v>11692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156210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5170</v>
      </c>
      <c r="AQ251" s="22">
        <v>1493898</v>
      </c>
      <c r="AR251" s="22">
        <v>8519</v>
      </c>
      <c r="AS251" s="22">
        <v>217822</v>
      </c>
      <c r="AT251" s="22">
        <v>0</v>
      </c>
      <c r="AU251" s="22">
        <v>0</v>
      </c>
      <c r="AV251" s="22">
        <v>0</v>
      </c>
      <c r="AW251" s="22">
        <v>0</v>
      </c>
      <c r="AX251" s="22">
        <v>0</v>
      </c>
      <c r="AY251" s="22">
        <v>33614</v>
      </c>
      <c r="AZ251" s="22">
        <v>0</v>
      </c>
      <c r="BA251" s="22">
        <v>0</v>
      </c>
      <c r="BB251" s="22">
        <v>153231</v>
      </c>
      <c r="BC251" s="22">
        <v>0</v>
      </c>
      <c r="BD251" s="22">
        <v>0</v>
      </c>
      <c r="BE251" s="22">
        <v>0</v>
      </c>
      <c r="BF251" s="22">
        <v>0</v>
      </c>
      <c r="BG251" s="22">
        <v>400428</v>
      </c>
      <c r="BH251" s="22">
        <v>28352</v>
      </c>
      <c r="BI251" s="22">
        <v>60524</v>
      </c>
      <c r="BJ251" s="22">
        <v>0</v>
      </c>
      <c r="BK251" s="22">
        <v>0</v>
      </c>
      <c r="BL251" s="22">
        <v>0</v>
      </c>
      <c r="BM251" s="22">
        <v>0</v>
      </c>
      <c r="BN251" s="22">
        <v>0</v>
      </c>
      <c r="BO251" s="22">
        <v>0</v>
      </c>
      <c r="BP251" s="22">
        <v>0</v>
      </c>
      <c r="BQ251" s="22">
        <v>3859</v>
      </c>
      <c r="BR251" s="22">
        <v>0</v>
      </c>
      <c r="BS251" s="22">
        <v>0</v>
      </c>
      <c r="BT251" s="22">
        <v>0</v>
      </c>
      <c r="BU251" s="22">
        <v>0</v>
      </c>
      <c r="BV251" s="22">
        <v>230681</v>
      </c>
      <c r="BW251" s="22">
        <v>22475</v>
      </c>
      <c r="BX251" s="22">
        <v>0</v>
      </c>
      <c r="BY251" s="22">
        <v>0</v>
      </c>
      <c r="BZ251" s="22">
        <v>0</v>
      </c>
      <c r="CA251" s="22">
        <v>0</v>
      </c>
      <c r="CB251" s="22">
        <v>0</v>
      </c>
      <c r="CC251" s="22">
        <v>1159505</v>
      </c>
      <c r="CD251" s="22">
        <v>334393</v>
      </c>
    </row>
    <row r="252" spans="1:82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736302</v>
      </c>
      <c r="F252" s="22">
        <v>0</v>
      </c>
      <c r="G252" s="22">
        <v>22572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2290</v>
      </c>
      <c r="N252" s="22">
        <v>0</v>
      </c>
      <c r="O252" s="22">
        <v>0</v>
      </c>
      <c r="P252" s="22">
        <v>178936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48952</v>
      </c>
      <c r="W252" s="22">
        <v>29017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11372</v>
      </c>
      <c r="AK252" s="22">
        <v>43753</v>
      </c>
      <c r="AL252" s="22">
        <v>0</v>
      </c>
      <c r="AM252" s="22">
        <v>0</v>
      </c>
      <c r="AN252" s="22">
        <v>0</v>
      </c>
      <c r="AO252" s="22">
        <v>0</v>
      </c>
      <c r="AP252" s="22">
        <v>0</v>
      </c>
      <c r="AQ252" s="22">
        <v>1073194</v>
      </c>
      <c r="AR252" s="22">
        <v>28248</v>
      </c>
      <c r="AS252" s="22">
        <v>252187</v>
      </c>
      <c r="AT252" s="22">
        <v>0</v>
      </c>
      <c r="AU252" s="22">
        <v>0</v>
      </c>
      <c r="AV252" s="22">
        <v>31415</v>
      </c>
      <c r="AW252" s="22">
        <v>0</v>
      </c>
      <c r="AX252" s="22">
        <v>0</v>
      </c>
      <c r="AY252" s="22">
        <v>10443</v>
      </c>
      <c r="AZ252" s="22">
        <v>0</v>
      </c>
      <c r="BA252" s="22">
        <v>0</v>
      </c>
      <c r="BB252" s="22">
        <v>233234</v>
      </c>
      <c r="BC252" s="22">
        <v>0</v>
      </c>
      <c r="BD252" s="22">
        <v>0</v>
      </c>
      <c r="BE252" s="22">
        <v>0</v>
      </c>
      <c r="BF252" s="22">
        <v>0</v>
      </c>
      <c r="BG252" s="22">
        <v>0</v>
      </c>
      <c r="BH252" s="22">
        <v>77767</v>
      </c>
      <c r="BI252" s="22">
        <v>20587</v>
      </c>
      <c r="BJ252" s="22">
        <v>0</v>
      </c>
      <c r="BK252" s="22">
        <v>3500</v>
      </c>
      <c r="BL252" s="22">
        <v>0</v>
      </c>
      <c r="BM252" s="22">
        <v>0</v>
      </c>
      <c r="BN252" s="22">
        <v>40</v>
      </c>
      <c r="BO252" s="22">
        <v>0</v>
      </c>
      <c r="BP252" s="22">
        <v>0</v>
      </c>
      <c r="BQ252" s="22">
        <v>0</v>
      </c>
      <c r="BR252" s="22">
        <v>0</v>
      </c>
      <c r="BS252" s="22">
        <v>0</v>
      </c>
      <c r="BT252" s="22">
        <v>0</v>
      </c>
      <c r="BU252" s="22">
        <v>0</v>
      </c>
      <c r="BV252" s="22">
        <v>39598</v>
      </c>
      <c r="BW252" s="22">
        <v>70679</v>
      </c>
      <c r="BX252" s="22">
        <v>0</v>
      </c>
      <c r="BY252" s="22">
        <v>0</v>
      </c>
      <c r="BZ252" s="22">
        <v>0</v>
      </c>
      <c r="CA252" s="22">
        <v>0</v>
      </c>
      <c r="CB252" s="22">
        <v>0</v>
      </c>
      <c r="CC252" s="22">
        <v>767698</v>
      </c>
      <c r="CD252" s="22">
        <v>305496</v>
      </c>
    </row>
    <row r="253" spans="1:82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198760</v>
      </c>
      <c r="F253" s="22">
        <v>0</v>
      </c>
      <c r="G253" s="22">
        <v>2929</v>
      </c>
      <c r="H253" s="22">
        <v>0</v>
      </c>
      <c r="I253" s="22">
        <v>0</v>
      </c>
      <c r="J253" s="22">
        <v>100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24838</v>
      </c>
      <c r="Q253" s="22">
        <v>0</v>
      </c>
      <c r="R253" s="22">
        <v>0</v>
      </c>
      <c r="S253" s="22">
        <v>0</v>
      </c>
      <c r="T253" s="22">
        <v>0</v>
      </c>
      <c r="U253" s="22">
        <v>202333</v>
      </c>
      <c r="V253" s="22">
        <v>50972</v>
      </c>
      <c r="W253" s="22">
        <v>22933</v>
      </c>
      <c r="X253" s="22">
        <v>0</v>
      </c>
      <c r="Y253" s="22">
        <v>0</v>
      </c>
      <c r="Z253" s="22">
        <v>0</v>
      </c>
      <c r="AA253" s="22">
        <v>400</v>
      </c>
      <c r="AB253" s="22">
        <v>0</v>
      </c>
      <c r="AC253" s="22">
        <v>0</v>
      </c>
      <c r="AD253" s="22">
        <v>0</v>
      </c>
      <c r="AE253" s="22">
        <v>340</v>
      </c>
      <c r="AF253" s="22">
        <v>0</v>
      </c>
      <c r="AG253" s="22">
        <v>0</v>
      </c>
      <c r="AH253" s="22">
        <v>0</v>
      </c>
      <c r="AI253" s="22">
        <v>0</v>
      </c>
      <c r="AJ253" s="22">
        <v>7238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  <c r="AQ253" s="22">
        <v>510843</v>
      </c>
      <c r="AR253" s="22">
        <v>8667</v>
      </c>
      <c r="AS253" s="22">
        <v>109440</v>
      </c>
      <c r="AT253" s="22">
        <v>0</v>
      </c>
      <c r="AU253" s="22">
        <v>0</v>
      </c>
      <c r="AV253" s="22">
        <v>31020</v>
      </c>
      <c r="AW253" s="22">
        <v>0</v>
      </c>
      <c r="AX253" s="22">
        <v>1390</v>
      </c>
      <c r="AY253" s="22">
        <v>1665</v>
      </c>
      <c r="AZ253" s="22">
        <v>0</v>
      </c>
      <c r="BA253" s="22">
        <v>0</v>
      </c>
      <c r="BB253" s="22">
        <v>160942</v>
      </c>
      <c r="BC253" s="22">
        <v>0</v>
      </c>
      <c r="BD253" s="22">
        <v>0</v>
      </c>
      <c r="BE253" s="22">
        <v>0</v>
      </c>
      <c r="BF253" s="22">
        <v>0</v>
      </c>
      <c r="BG253" s="22">
        <v>141864</v>
      </c>
      <c r="BH253" s="22">
        <v>79310</v>
      </c>
      <c r="BI253" s="22">
        <v>27811</v>
      </c>
      <c r="BJ253" s="22">
        <v>0</v>
      </c>
      <c r="BK253" s="22">
        <v>1782</v>
      </c>
      <c r="BL253" s="22">
        <v>0</v>
      </c>
      <c r="BM253" s="22">
        <v>299</v>
      </c>
      <c r="BN253" s="22">
        <v>0</v>
      </c>
      <c r="BO253" s="22">
        <v>0</v>
      </c>
      <c r="BP253" s="22">
        <v>0</v>
      </c>
      <c r="BQ253" s="22">
        <v>2071</v>
      </c>
      <c r="BR253" s="22">
        <v>0</v>
      </c>
      <c r="BS253" s="22">
        <v>0</v>
      </c>
      <c r="BT253" s="22">
        <v>0</v>
      </c>
      <c r="BU253" s="22">
        <v>0</v>
      </c>
      <c r="BV253" s="22">
        <v>42497</v>
      </c>
      <c r="BW253" s="22">
        <v>7080</v>
      </c>
      <c r="BX253" s="22">
        <v>0</v>
      </c>
      <c r="BY253" s="22">
        <v>0</v>
      </c>
      <c r="BZ253" s="22">
        <v>0</v>
      </c>
      <c r="CA253" s="22">
        <v>0</v>
      </c>
      <c r="CB253" s="22">
        <v>0</v>
      </c>
      <c r="CC253" s="22">
        <v>615838</v>
      </c>
      <c r="CD253" s="22">
        <v>-104995</v>
      </c>
    </row>
    <row r="254" spans="1:82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176613</v>
      </c>
      <c r="F254" s="22">
        <v>0</v>
      </c>
      <c r="G254" s="22">
        <v>27926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532</v>
      </c>
      <c r="N254" s="22">
        <v>0</v>
      </c>
      <c r="O254" s="22">
        <v>0</v>
      </c>
      <c r="P254" s="22">
        <v>54900</v>
      </c>
      <c r="Q254" s="22">
        <v>0</v>
      </c>
      <c r="R254" s="22">
        <v>0</v>
      </c>
      <c r="S254" s="22">
        <v>0</v>
      </c>
      <c r="T254" s="22">
        <v>0</v>
      </c>
      <c r="U254" s="22">
        <v>62826</v>
      </c>
      <c r="V254" s="22">
        <v>127395</v>
      </c>
      <c r="W254" s="22">
        <v>27733</v>
      </c>
      <c r="X254" s="22">
        <v>0</v>
      </c>
      <c r="Y254" s="22">
        <v>0</v>
      </c>
      <c r="Z254" s="22">
        <v>0</v>
      </c>
      <c r="AA254" s="22">
        <v>22705</v>
      </c>
      <c r="AB254" s="22">
        <v>0</v>
      </c>
      <c r="AC254" s="22">
        <v>50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5590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0</v>
      </c>
      <c r="AQ254" s="22">
        <v>506270</v>
      </c>
      <c r="AR254" s="22">
        <v>8211</v>
      </c>
      <c r="AS254" s="22">
        <v>127474</v>
      </c>
      <c r="AT254" s="22">
        <v>0</v>
      </c>
      <c r="AU254" s="22">
        <v>0</v>
      </c>
      <c r="AV254" s="22">
        <v>21064</v>
      </c>
      <c r="AW254" s="22">
        <v>0</v>
      </c>
      <c r="AX254" s="22">
        <v>452</v>
      </c>
      <c r="AY254" s="22">
        <v>0</v>
      </c>
      <c r="AZ254" s="22">
        <v>0</v>
      </c>
      <c r="BA254" s="22">
        <v>9179</v>
      </c>
      <c r="BB254" s="22">
        <v>145254</v>
      </c>
      <c r="BC254" s="22">
        <v>0</v>
      </c>
      <c r="BD254" s="22">
        <v>0</v>
      </c>
      <c r="BE254" s="22">
        <v>0</v>
      </c>
      <c r="BF254" s="22">
        <v>0</v>
      </c>
      <c r="BG254" s="22">
        <v>76490</v>
      </c>
      <c r="BH254" s="22">
        <v>43803</v>
      </c>
      <c r="BI254" s="22">
        <v>26847</v>
      </c>
      <c r="BJ254" s="22">
        <v>0</v>
      </c>
      <c r="BK254" s="22">
        <v>1097</v>
      </c>
      <c r="BL254" s="22">
        <v>0</v>
      </c>
      <c r="BM254" s="22">
        <v>1515</v>
      </c>
      <c r="BN254" s="22">
        <v>0</v>
      </c>
      <c r="BO254" s="22">
        <v>1818</v>
      </c>
      <c r="BP254" s="22">
        <v>0</v>
      </c>
      <c r="BQ254" s="22">
        <v>0</v>
      </c>
      <c r="BR254" s="22">
        <v>0</v>
      </c>
      <c r="BS254" s="22">
        <v>0</v>
      </c>
      <c r="BT254" s="22">
        <v>0</v>
      </c>
      <c r="BU254" s="22">
        <v>0</v>
      </c>
      <c r="BV254" s="22">
        <v>0</v>
      </c>
      <c r="BW254" s="22">
        <v>1505</v>
      </c>
      <c r="BX254" s="22">
        <v>0</v>
      </c>
      <c r="BY254" s="22">
        <v>31824</v>
      </c>
      <c r="BZ254" s="22">
        <v>0</v>
      </c>
      <c r="CA254" s="22">
        <v>0</v>
      </c>
      <c r="CB254" s="22">
        <v>0</v>
      </c>
      <c r="CC254" s="22">
        <v>496533</v>
      </c>
      <c r="CD254" s="22">
        <v>9737</v>
      </c>
    </row>
    <row r="255" spans="1:82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1076</v>
      </c>
      <c r="G255" s="22">
        <v>1761399</v>
      </c>
      <c r="H255" s="22">
        <v>0</v>
      </c>
      <c r="I255" s="22">
        <v>0</v>
      </c>
      <c r="J255" s="22">
        <v>5153</v>
      </c>
      <c r="K255" s="22">
        <v>0</v>
      </c>
      <c r="L255" s="22">
        <v>0</v>
      </c>
      <c r="M255" s="22">
        <v>7482</v>
      </c>
      <c r="N255" s="22">
        <v>0</v>
      </c>
      <c r="O255" s="22">
        <v>0</v>
      </c>
      <c r="P255" s="22">
        <v>7702</v>
      </c>
      <c r="Q255" s="22">
        <v>0</v>
      </c>
      <c r="R255" s="22">
        <v>0</v>
      </c>
      <c r="S255" s="22">
        <v>0</v>
      </c>
      <c r="T255" s="22">
        <v>0</v>
      </c>
      <c r="U255" s="22">
        <v>18569</v>
      </c>
      <c r="V255" s="22">
        <v>121333</v>
      </c>
      <c r="W255" s="22">
        <v>126615</v>
      </c>
      <c r="X255" s="22">
        <v>0</v>
      </c>
      <c r="Y255" s="22">
        <v>32210</v>
      </c>
      <c r="Z255" s="22">
        <v>0</v>
      </c>
      <c r="AA255" s="22">
        <v>6873</v>
      </c>
      <c r="AB255" s="22">
        <v>0</v>
      </c>
      <c r="AC255" s="22">
        <v>1043</v>
      </c>
      <c r="AD255" s="22">
        <v>0</v>
      </c>
      <c r="AE255" s="22">
        <v>0</v>
      </c>
      <c r="AF255" s="22">
        <v>0</v>
      </c>
      <c r="AG255" s="22">
        <v>15561</v>
      </c>
      <c r="AH255" s="22">
        <v>0</v>
      </c>
      <c r="AI255" s="22">
        <v>0</v>
      </c>
      <c r="AJ255" s="22">
        <v>13257</v>
      </c>
      <c r="AK255" s="22">
        <v>54825</v>
      </c>
      <c r="AL255" s="22">
        <v>0</v>
      </c>
      <c r="AM255" s="22">
        <v>1975</v>
      </c>
      <c r="AN255" s="22">
        <v>42959</v>
      </c>
      <c r="AO255" s="22">
        <v>44152</v>
      </c>
      <c r="AP255" s="22">
        <v>60487</v>
      </c>
      <c r="AQ255" s="22">
        <v>2322671</v>
      </c>
      <c r="AR255" s="22">
        <v>10853</v>
      </c>
      <c r="AS255" s="22">
        <v>255616</v>
      </c>
      <c r="AT255" s="22">
        <v>0</v>
      </c>
      <c r="AU255" s="22">
        <v>0</v>
      </c>
      <c r="AV255" s="22">
        <v>121499</v>
      </c>
      <c r="AW255" s="22">
        <v>0</v>
      </c>
      <c r="AX255" s="22">
        <v>6640</v>
      </c>
      <c r="AY255" s="22">
        <v>30364</v>
      </c>
      <c r="AZ255" s="22">
        <v>0</v>
      </c>
      <c r="BA255" s="22">
        <v>0</v>
      </c>
      <c r="BB255" s="22">
        <v>498100</v>
      </c>
      <c r="BC255" s="22">
        <v>0</v>
      </c>
      <c r="BD255" s="22">
        <v>0</v>
      </c>
      <c r="BE255" s="22">
        <v>0</v>
      </c>
      <c r="BF255" s="22">
        <v>0</v>
      </c>
      <c r="BG255" s="22">
        <v>94724</v>
      </c>
      <c r="BH255" s="22">
        <v>100361</v>
      </c>
      <c r="BI255" s="22">
        <v>104942</v>
      </c>
      <c r="BJ255" s="22">
        <v>0</v>
      </c>
      <c r="BK255" s="22">
        <v>78705</v>
      </c>
      <c r="BL255" s="22">
        <v>0</v>
      </c>
      <c r="BM255" s="22">
        <v>4910</v>
      </c>
      <c r="BN255" s="22">
        <v>8004</v>
      </c>
      <c r="BO255" s="22">
        <v>3059</v>
      </c>
      <c r="BP255" s="22">
        <v>0</v>
      </c>
      <c r="BQ255" s="22">
        <v>0</v>
      </c>
      <c r="BR255" s="22">
        <v>0</v>
      </c>
      <c r="BS255" s="22">
        <v>0</v>
      </c>
      <c r="BT255" s="22">
        <v>0</v>
      </c>
      <c r="BU255" s="22">
        <v>0</v>
      </c>
      <c r="BV255" s="22">
        <v>80645</v>
      </c>
      <c r="BW255" s="22">
        <v>49866</v>
      </c>
      <c r="BX255" s="22">
        <v>0</v>
      </c>
      <c r="BY255" s="22">
        <v>16461</v>
      </c>
      <c r="BZ255" s="22">
        <v>0</v>
      </c>
      <c r="CA255" s="22">
        <v>0</v>
      </c>
      <c r="CB255" s="22">
        <v>25521</v>
      </c>
      <c r="CC255" s="22">
        <v>1490270</v>
      </c>
      <c r="CD255" s="22">
        <v>832401</v>
      </c>
    </row>
    <row r="256" spans="1:82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348564</v>
      </c>
      <c r="F256" s="22">
        <v>0</v>
      </c>
      <c r="G256" s="22">
        <v>9061</v>
      </c>
      <c r="H256" s="22">
        <v>0</v>
      </c>
      <c r="I256" s="22">
        <v>0</v>
      </c>
      <c r="J256" s="22">
        <v>29328</v>
      </c>
      <c r="K256" s="22">
        <v>0</v>
      </c>
      <c r="L256" s="22">
        <v>0</v>
      </c>
      <c r="M256" s="22">
        <v>1189</v>
      </c>
      <c r="N256" s="22">
        <v>0</v>
      </c>
      <c r="O256" s="22">
        <v>0</v>
      </c>
      <c r="P256" s="22">
        <v>230654</v>
      </c>
      <c r="Q256" s="22">
        <v>0</v>
      </c>
      <c r="R256" s="22">
        <v>0</v>
      </c>
      <c r="S256" s="22">
        <v>0</v>
      </c>
      <c r="T256" s="22">
        <v>0</v>
      </c>
      <c r="U256" s="22">
        <v>99995</v>
      </c>
      <c r="V256" s="22">
        <v>34438</v>
      </c>
      <c r="W256" s="22">
        <v>53276</v>
      </c>
      <c r="X256" s="22">
        <v>0</v>
      </c>
      <c r="Y256" s="22">
        <v>1160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26835</v>
      </c>
      <c r="AK256" s="22">
        <v>110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  <c r="AQ256" s="22">
        <v>834610</v>
      </c>
      <c r="AR256" s="22">
        <v>20783</v>
      </c>
      <c r="AS256" s="22">
        <v>135620</v>
      </c>
      <c r="AT256" s="22">
        <v>0</v>
      </c>
      <c r="AU256" s="22">
        <v>0</v>
      </c>
      <c r="AV256" s="22">
        <v>31407</v>
      </c>
      <c r="AW256" s="22">
        <v>0</v>
      </c>
      <c r="AX256" s="22">
        <v>0</v>
      </c>
      <c r="AY256" s="22">
        <v>173</v>
      </c>
      <c r="AZ256" s="22">
        <v>0</v>
      </c>
      <c r="BA256" s="22">
        <v>0</v>
      </c>
      <c r="BB256" s="22">
        <v>153355</v>
      </c>
      <c r="BC256" s="22">
        <v>0</v>
      </c>
      <c r="BD256" s="22">
        <v>0</v>
      </c>
      <c r="BE256" s="22">
        <v>0</v>
      </c>
      <c r="BF256" s="22">
        <v>0</v>
      </c>
      <c r="BG256" s="22">
        <v>157964</v>
      </c>
      <c r="BH256" s="22">
        <v>55682</v>
      </c>
      <c r="BI256" s="22">
        <v>50438</v>
      </c>
      <c r="BJ256" s="22">
        <v>0</v>
      </c>
      <c r="BK256" s="22">
        <v>1808</v>
      </c>
      <c r="BL256" s="22">
        <v>0</v>
      </c>
      <c r="BM256" s="22">
        <v>0</v>
      </c>
      <c r="BN256" s="22">
        <v>0</v>
      </c>
      <c r="BO256" s="22">
        <v>10000</v>
      </c>
      <c r="BP256" s="22">
        <v>0</v>
      </c>
      <c r="BQ256" s="22">
        <v>0</v>
      </c>
      <c r="BR256" s="22">
        <v>0</v>
      </c>
      <c r="BS256" s="22">
        <v>0</v>
      </c>
      <c r="BT256" s="22">
        <v>0</v>
      </c>
      <c r="BU256" s="22">
        <v>0</v>
      </c>
      <c r="BV256" s="22">
        <v>36698</v>
      </c>
      <c r="BW256" s="22">
        <v>9899</v>
      </c>
      <c r="BX256" s="22">
        <v>0</v>
      </c>
      <c r="BY256" s="22">
        <v>0</v>
      </c>
      <c r="BZ256" s="22">
        <v>0</v>
      </c>
      <c r="CA256" s="22">
        <v>0</v>
      </c>
      <c r="CB256" s="22">
        <v>0</v>
      </c>
      <c r="CC256" s="22">
        <v>663827</v>
      </c>
      <c r="CD256" s="22">
        <v>170783</v>
      </c>
    </row>
    <row r="257" spans="1:82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591819</v>
      </c>
      <c r="F257" s="22">
        <v>0</v>
      </c>
      <c r="G257" s="22">
        <v>1947</v>
      </c>
      <c r="H257" s="22">
        <v>0</v>
      </c>
      <c r="I257" s="22">
        <v>0</v>
      </c>
      <c r="J257" s="22">
        <v>186442</v>
      </c>
      <c r="K257" s="22">
        <v>0</v>
      </c>
      <c r="L257" s="22">
        <v>0</v>
      </c>
      <c r="M257" s="22">
        <v>300</v>
      </c>
      <c r="N257" s="22">
        <v>0</v>
      </c>
      <c r="O257" s="22">
        <v>0</v>
      </c>
      <c r="P257" s="22">
        <v>40769</v>
      </c>
      <c r="Q257" s="22">
        <v>0</v>
      </c>
      <c r="R257" s="22">
        <v>0</v>
      </c>
      <c r="S257" s="22">
        <v>0</v>
      </c>
      <c r="T257" s="22">
        <v>0</v>
      </c>
      <c r="U257" s="22">
        <v>142601</v>
      </c>
      <c r="V257" s="22">
        <v>90275</v>
      </c>
      <c r="W257" s="22">
        <v>54395</v>
      </c>
      <c r="X257" s="22">
        <v>0</v>
      </c>
      <c r="Y257" s="22">
        <v>0</v>
      </c>
      <c r="Z257" s="22">
        <v>0</v>
      </c>
      <c r="AA257" s="22">
        <v>15605</v>
      </c>
      <c r="AB257" s="22">
        <v>0</v>
      </c>
      <c r="AC257" s="22">
        <v>0</v>
      </c>
      <c r="AD257" s="22">
        <v>0</v>
      </c>
      <c r="AE257" s="22">
        <v>26720</v>
      </c>
      <c r="AF257" s="22">
        <v>0</v>
      </c>
      <c r="AG257" s="22">
        <v>0</v>
      </c>
      <c r="AH257" s="22">
        <v>0</v>
      </c>
      <c r="AI257" s="22">
        <v>0</v>
      </c>
      <c r="AJ257" s="22">
        <v>208475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  <c r="AQ257" s="22">
        <v>1359348</v>
      </c>
      <c r="AR257" s="22">
        <v>50853</v>
      </c>
      <c r="AS257" s="22">
        <v>171785</v>
      </c>
      <c r="AT257" s="22">
        <v>0</v>
      </c>
      <c r="AU257" s="22">
        <v>0</v>
      </c>
      <c r="AV257" s="22">
        <v>196287</v>
      </c>
      <c r="AW257" s="22">
        <v>0</v>
      </c>
      <c r="AX257" s="22">
        <v>0</v>
      </c>
      <c r="AY257" s="22">
        <v>0</v>
      </c>
      <c r="AZ257" s="22">
        <v>0</v>
      </c>
      <c r="BA257" s="22">
        <v>0</v>
      </c>
      <c r="BB257" s="22">
        <v>271078</v>
      </c>
      <c r="BC257" s="22">
        <v>0</v>
      </c>
      <c r="BD257" s="22">
        <v>0</v>
      </c>
      <c r="BE257" s="22">
        <v>6292</v>
      </c>
      <c r="BF257" s="22">
        <v>0</v>
      </c>
      <c r="BG257" s="22">
        <v>144307</v>
      </c>
      <c r="BH257" s="22">
        <v>58549</v>
      </c>
      <c r="BI257" s="22">
        <v>57926</v>
      </c>
      <c r="BJ257" s="22">
        <v>0</v>
      </c>
      <c r="BK257" s="22">
        <v>3828</v>
      </c>
      <c r="BL257" s="22">
        <v>0</v>
      </c>
      <c r="BM257" s="22">
        <v>9952</v>
      </c>
      <c r="BN257" s="22">
        <v>0</v>
      </c>
      <c r="BO257" s="22">
        <v>0</v>
      </c>
      <c r="BP257" s="22">
        <v>0</v>
      </c>
      <c r="BQ257" s="22">
        <v>36455</v>
      </c>
      <c r="BR257" s="22">
        <v>0</v>
      </c>
      <c r="BS257" s="22">
        <v>0</v>
      </c>
      <c r="BT257" s="22">
        <v>0</v>
      </c>
      <c r="BU257" s="22">
        <v>0</v>
      </c>
      <c r="BV257" s="22">
        <v>236412</v>
      </c>
      <c r="BW257" s="22">
        <v>5139</v>
      </c>
      <c r="BX257" s="22">
        <v>0</v>
      </c>
      <c r="BY257" s="22">
        <v>0</v>
      </c>
      <c r="BZ257" s="22">
        <v>0</v>
      </c>
      <c r="CA257" s="22">
        <v>0</v>
      </c>
      <c r="CB257" s="22">
        <v>0</v>
      </c>
      <c r="CC257" s="22">
        <v>1248863</v>
      </c>
      <c r="CD257" s="22">
        <v>110485</v>
      </c>
    </row>
    <row r="258" spans="1:82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1730454</v>
      </c>
      <c r="F258" s="22">
        <v>0</v>
      </c>
      <c r="G258" s="22">
        <v>0</v>
      </c>
      <c r="H258" s="22">
        <v>35810</v>
      </c>
      <c r="I258" s="22">
        <v>0</v>
      </c>
      <c r="J258" s="22">
        <v>34795</v>
      </c>
      <c r="K258" s="22">
        <v>0</v>
      </c>
      <c r="L258" s="22">
        <v>0</v>
      </c>
      <c r="M258" s="22">
        <v>3790</v>
      </c>
      <c r="N258" s="22">
        <v>82010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1985</v>
      </c>
      <c r="U258" s="22">
        <v>232405</v>
      </c>
      <c r="V258" s="22">
        <v>258599</v>
      </c>
      <c r="W258" s="22">
        <v>120060</v>
      </c>
      <c r="X258" s="22">
        <v>10632</v>
      </c>
      <c r="Y258" s="22">
        <v>16813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106091</v>
      </c>
      <c r="AK258" s="22">
        <v>27450</v>
      </c>
      <c r="AL258" s="22">
        <v>0</v>
      </c>
      <c r="AM258" s="22">
        <v>2945</v>
      </c>
      <c r="AN258" s="22">
        <v>0</v>
      </c>
      <c r="AO258" s="22">
        <v>0</v>
      </c>
      <c r="AP258" s="22">
        <v>9244</v>
      </c>
      <c r="AQ258" s="22">
        <v>2673083</v>
      </c>
      <c r="AR258" s="22">
        <v>40763</v>
      </c>
      <c r="AS258" s="22">
        <v>310490</v>
      </c>
      <c r="AT258" s="22">
        <v>0</v>
      </c>
      <c r="AU258" s="22">
        <v>1237</v>
      </c>
      <c r="AV258" s="22">
        <v>94825</v>
      </c>
      <c r="AW258" s="22">
        <v>0</v>
      </c>
      <c r="AX258" s="22">
        <v>4738</v>
      </c>
      <c r="AY258" s="22">
        <v>9561</v>
      </c>
      <c r="AZ258" s="22">
        <v>0</v>
      </c>
      <c r="BA258" s="22">
        <v>0</v>
      </c>
      <c r="BB258" s="22">
        <v>387445</v>
      </c>
      <c r="BC258" s="22">
        <v>0</v>
      </c>
      <c r="BD258" s="22">
        <v>0</v>
      </c>
      <c r="BE258" s="22">
        <v>0</v>
      </c>
      <c r="BF258" s="22">
        <v>0</v>
      </c>
      <c r="BG258" s="22">
        <v>179739</v>
      </c>
      <c r="BH258" s="22">
        <v>90485</v>
      </c>
      <c r="BI258" s="22">
        <v>100592</v>
      </c>
      <c r="BJ258" s="22">
        <v>0</v>
      </c>
      <c r="BK258" s="22">
        <v>18237</v>
      </c>
      <c r="BL258" s="22">
        <v>0</v>
      </c>
      <c r="BM258" s="22">
        <v>0</v>
      </c>
      <c r="BN258" s="22">
        <v>0</v>
      </c>
      <c r="BO258" s="22">
        <v>0</v>
      </c>
      <c r="BP258" s="22">
        <v>0</v>
      </c>
      <c r="BQ258" s="22">
        <v>26592</v>
      </c>
      <c r="BR258" s="22">
        <v>0</v>
      </c>
      <c r="BS258" s="22">
        <v>0</v>
      </c>
      <c r="BT258" s="22">
        <v>0</v>
      </c>
      <c r="BU258" s="22">
        <v>0</v>
      </c>
      <c r="BV258" s="22">
        <v>104499</v>
      </c>
      <c r="BW258" s="22">
        <v>43034</v>
      </c>
      <c r="BX258" s="22">
        <v>0</v>
      </c>
      <c r="BY258" s="22">
        <v>9826</v>
      </c>
      <c r="BZ258" s="22">
        <v>0</v>
      </c>
      <c r="CA258" s="22">
        <v>0</v>
      </c>
      <c r="CB258" s="22">
        <v>3792</v>
      </c>
      <c r="CC258" s="22">
        <v>1425855</v>
      </c>
      <c r="CD258" s="22">
        <v>1247228</v>
      </c>
    </row>
    <row r="259" spans="1:82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1062123</v>
      </c>
      <c r="F259" s="22">
        <v>103558</v>
      </c>
      <c r="G259" s="22">
        <v>9989</v>
      </c>
      <c r="H259" s="22">
        <v>0</v>
      </c>
      <c r="I259" s="22">
        <v>0</v>
      </c>
      <c r="J259" s="22">
        <v>70924</v>
      </c>
      <c r="K259" s="22">
        <v>0</v>
      </c>
      <c r="L259" s="22">
        <v>28038</v>
      </c>
      <c r="M259" s="22">
        <v>0</v>
      </c>
      <c r="N259" s="22">
        <v>0</v>
      </c>
      <c r="O259" s="22">
        <v>1620</v>
      </c>
      <c r="P259" s="22">
        <v>459718</v>
      </c>
      <c r="Q259" s="22">
        <v>0</v>
      </c>
      <c r="R259" s="22">
        <v>0</v>
      </c>
      <c r="S259" s="22">
        <v>0</v>
      </c>
      <c r="T259" s="22">
        <v>0</v>
      </c>
      <c r="U259" s="22">
        <v>300786</v>
      </c>
      <c r="V259" s="22">
        <v>97389</v>
      </c>
      <c r="W259" s="22">
        <v>71160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250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9050</v>
      </c>
      <c r="AK259" s="22">
        <v>2820</v>
      </c>
      <c r="AL259" s="22">
        <v>0</v>
      </c>
      <c r="AM259" s="22">
        <v>0</v>
      </c>
      <c r="AN259" s="22">
        <v>0</v>
      </c>
      <c r="AO259" s="22">
        <v>0</v>
      </c>
      <c r="AP259" s="22">
        <v>0</v>
      </c>
      <c r="AQ259" s="22">
        <v>2217425</v>
      </c>
      <c r="AR259" s="22">
        <v>79909</v>
      </c>
      <c r="AS259" s="22">
        <v>314104</v>
      </c>
      <c r="AT259" s="22">
        <v>0</v>
      </c>
      <c r="AU259" s="22">
        <v>0</v>
      </c>
      <c r="AV259" s="22">
        <v>110713</v>
      </c>
      <c r="AW259" s="22">
        <v>1306</v>
      </c>
      <c r="AX259" s="22">
        <v>9057</v>
      </c>
      <c r="AY259" s="22">
        <v>2452</v>
      </c>
      <c r="AZ259" s="22">
        <v>0</v>
      </c>
      <c r="BA259" s="22">
        <v>157423</v>
      </c>
      <c r="BB259" s="22">
        <v>286743</v>
      </c>
      <c r="BC259" s="22">
        <v>0</v>
      </c>
      <c r="BD259" s="22">
        <v>0</v>
      </c>
      <c r="BE259" s="22">
        <v>0</v>
      </c>
      <c r="BF259" s="22">
        <v>0</v>
      </c>
      <c r="BG259" s="22">
        <v>355140</v>
      </c>
      <c r="BH259" s="22">
        <v>53564</v>
      </c>
      <c r="BI259" s="22">
        <v>51235</v>
      </c>
      <c r="BJ259" s="22">
        <v>0</v>
      </c>
      <c r="BK259" s="22">
        <v>6576</v>
      </c>
      <c r="BL259" s="22">
        <v>0</v>
      </c>
      <c r="BM259" s="22">
        <v>0</v>
      </c>
      <c r="BN259" s="22">
        <v>0</v>
      </c>
      <c r="BO259" s="22">
        <v>10324</v>
      </c>
      <c r="BP259" s="22">
        <v>200</v>
      </c>
      <c r="BQ259" s="22">
        <v>3102</v>
      </c>
      <c r="BR259" s="22">
        <v>0</v>
      </c>
      <c r="BS259" s="22">
        <v>0</v>
      </c>
      <c r="BT259" s="22">
        <v>0</v>
      </c>
      <c r="BU259" s="22">
        <v>0</v>
      </c>
      <c r="BV259" s="22">
        <v>131928</v>
      </c>
      <c r="BW259" s="22">
        <v>23639</v>
      </c>
      <c r="BX259" s="22">
        <v>0</v>
      </c>
      <c r="BY259" s="22">
        <v>0</v>
      </c>
      <c r="BZ259" s="22">
        <v>0</v>
      </c>
      <c r="CA259" s="22">
        <v>0</v>
      </c>
      <c r="CB259" s="22">
        <v>0</v>
      </c>
      <c r="CC259" s="22">
        <v>1597415</v>
      </c>
      <c r="CD259" s="22">
        <v>620010</v>
      </c>
    </row>
    <row r="260" spans="1:82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145889</v>
      </c>
      <c r="F260" s="22">
        <v>0</v>
      </c>
      <c r="G260" s="22">
        <v>46567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84688</v>
      </c>
      <c r="Q260" s="22">
        <v>0</v>
      </c>
      <c r="R260" s="22">
        <v>0</v>
      </c>
      <c r="S260" s="22">
        <v>0</v>
      </c>
      <c r="T260" s="22">
        <v>0</v>
      </c>
      <c r="U260" s="22">
        <v>1180085</v>
      </c>
      <c r="V260" s="22">
        <v>10643</v>
      </c>
      <c r="W260" s="22">
        <v>23778</v>
      </c>
      <c r="X260" s="22">
        <v>0</v>
      </c>
      <c r="Y260" s="22">
        <v>0</v>
      </c>
      <c r="Z260" s="22">
        <v>0</v>
      </c>
      <c r="AA260" s="22">
        <v>825</v>
      </c>
      <c r="AB260" s="22">
        <v>3245</v>
      </c>
      <c r="AC260" s="22">
        <v>250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17958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0</v>
      </c>
      <c r="AQ260" s="22">
        <v>1513928</v>
      </c>
      <c r="AR260" s="22">
        <v>7366</v>
      </c>
      <c r="AS260" s="22">
        <v>125934</v>
      </c>
      <c r="AT260" s="22">
        <v>0</v>
      </c>
      <c r="AU260" s="22">
        <v>0</v>
      </c>
      <c r="AV260" s="22">
        <v>0</v>
      </c>
      <c r="AW260" s="22">
        <v>0</v>
      </c>
      <c r="AX260" s="22">
        <v>0</v>
      </c>
      <c r="AY260" s="22">
        <v>0</v>
      </c>
      <c r="AZ260" s="22">
        <v>0</v>
      </c>
      <c r="BA260" s="22">
        <v>0</v>
      </c>
      <c r="BB260" s="22">
        <v>137705</v>
      </c>
      <c r="BC260" s="22">
        <v>0</v>
      </c>
      <c r="BD260" s="22">
        <v>0</v>
      </c>
      <c r="BE260" s="22">
        <v>0</v>
      </c>
      <c r="BF260" s="22">
        <v>0</v>
      </c>
      <c r="BG260" s="22">
        <v>266612</v>
      </c>
      <c r="BH260" s="22">
        <v>19323</v>
      </c>
      <c r="BI260" s="22">
        <v>29898</v>
      </c>
      <c r="BJ260" s="22">
        <v>0</v>
      </c>
      <c r="BK260" s="22">
        <v>0</v>
      </c>
      <c r="BL260" s="22">
        <v>0</v>
      </c>
      <c r="BM260" s="22">
        <v>0</v>
      </c>
      <c r="BN260" s="22">
        <v>23670</v>
      </c>
      <c r="BO260" s="22">
        <v>0</v>
      </c>
      <c r="BP260" s="22">
        <v>0</v>
      </c>
      <c r="BQ260" s="22">
        <v>0</v>
      </c>
      <c r="BR260" s="22">
        <v>0</v>
      </c>
      <c r="BS260" s="22">
        <v>0</v>
      </c>
      <c r="BT260" s="22">
        <v>0</v>
      </c>
      <c r="BU260" s="22">
        <v>0</v>
      </c>
      <c r="BV260" s="22">
        <v>0</v>
      </c>
      <c r="BW260" s="22">
        <v>0</v>
      </c>
      <c r="BX260" s="22">
        <v>0</v>
      </c>
      <c r="BY260" s="22">
        <v>0</v>
      </c>
      <c r="BZ260" s="22">
        <v>0</v>
      </c>
      <c r="CA260" s="22">
        <v>0</v>
      </c>
      <c r="CB260" s="22">
        <v>0</v>
      </c>
      <c r="CC260" s="22">
        <v>610508</v>
      </c>
      <c r="CD260" s="22">
        <v>903420</v>
      </c>
    </row>
    <row r="261" spans="1:82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314028</v>
      </c>
      <c r="F261" s="22">
        <v>60544</v>
      </c>
      <c r="G261" s="22">
        <v>22413</v>
      </c>
      <c r="H261" s="22">
        <v>0</v>
      </c>
      <c r="I261" s="22">
        <v>0</v>
      </c>
      <c r="J261" s="22">
        <v>0</v>
      </c>
      <c r="K261" s="22">
        <v>769363</v>
      </c>
      <c r="L261" s="22">
        <v>0</v>
      </c>
      <c r="M261" s="22">
        <v>1315</v>
      </c>
      <c r="N261" s="22">
        <v>0</v>
      </c>
      <c r="O261" s="22">
        <v>0</v>
      </c>
      <c r="P261" s="22">
        <v>18835</v>
      </c>
      <c r="Q261" s="22">
        <v>0</v>
      </c>
      <c r="R261" s="22">
        <v>0</v>
      </c>
      <c r="S261" s="22">
        <v>0</v>
      </c>
      <c r="T261" s="22">
        <v>0</v>
      </c>
      <c r="U261" s="22">
        <v>120281</v>
      </c>
      <c r="V261" s="22">
        <v>110013</v>
      </c>
      <c r="W261" s="22">
        <v>18460</v>
      </c>
      <c r="X261" s="22">
        <v>0</v>
      </c>
      <c r="Y261" s="22">
        <v>8806</v>
      </c>
      <c r="Z261" s="22">
        <v>0</v>
      </c>
      <c r="AA261" s="22">
        <v>0</v>
      </c>
      <c r="AB261" s="22">
        <v>0</v>
      </c>
      <c r="AC261" s="22">
        <v>3829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11029</v>
      </c>
      <c r="AJ261" s="22">
        <v>2492</v>
      </c>
      <c r="AK261" s="22">
        <v>6586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  <c r="AQ261" s="22">
        <v>1467994</v>
      </c>
      <c r="AR261" s="22">
        <v>18352</v>
      </c>
      <c r="AS261" s="22">
        <v>223299</v>
      </c>
      <c r="AT261" s="22">
        <v>0</v>
      </c>
      <c r="AU261" s="22">
        <v>34366</v>
      </c>
      <c r="AV261" s="22">
        <v>10478</v>
      </c>
      <c r="AW261" s="22">
        <v>2461</v>
      </c>
      <c r="AX261" s="22">
        <v>0</v>
      </c>
      <c r="AY261" s="22">
        <v>0</v>
      </c>
      <c r="AZ261" s="22">
        <v>0</v>
      </c>
      <c r="BA261" s="22">
        <v>53832</v>
      </c>
      <c r="BB261" s="22">
        <v>74705</v>
      </c>
      <c r="BC261" s="22">
        <v>0</v>
      </c>
      <c r="BD261" s="22">
        <v>0</v>
      </c>
      <c r="BE261" s="22">
        <v>0</v>
      </c>
      <c r="BF261" s="22">
        <v>0</v>
      </c>
      <c r="BG261" s="22">
        <v>190523</v>
      </c>
      <c r="BH261" s="22">
        <v>174099</v>
      </c>
      <c r="BI261" s="22">
        <v>7930</v>
      </c>
      <c r="BJ261" s="22">
        <v>0</v>
      </c>
      <c r="BK261" s="22">
        <v>10245</v>
      </c>
      <c r="BL261" s="22">
        <v>0</v>
      </c>
      <c r="BM261" s="22">
        <v>0</v>
      </c>
      <c r="BN261" s="22">
        <v>0</v>
      </c>
      <c r="BO261" s="22">
        <v>2111</v>
      </c>
      <c r="BP261" s="22">
        <v>0</v>
      </c>
      <c r="BQ261" s="22">
        <v>0</v>
      </c>
      <c r="BR261" s="22">
        <v>0</v>
      </c>
      <c r="BS261" s="22">
        <v>0</v>
      </c>
      <c r="BT261" s="22">
        <v>0</v>
      </c>
      <c r="BU261" s="22">
        <v>10550</v>
      </c>
      <c r="BV261" s="22">
        <v>51740</v>
      </c>
      <c r="BW261" s="22">
        <v>24705</v>
      </c>
      <c r="BX261" s="22">
        <v>0</v>
      </c>
      <c r="BY261" s="22">
        <v>0</v>
      </c>
      <c r="BZ261" s="22">
        <v>0</v>
      </c>
      <c r="CA261" s="22">
        <v>0</v>
      </c>
      <c r="CB261" s="22">
        <v>0</v>
      </c>
      <c r="CC261" s="22">
        <v>889396</v>
      </c>
      <c r="CD261" s="22">
        <v>578598</v>
      </c>
    </row>
    <row r="262" spans="1:82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420053</v>
      </c>
      <c r="F262" s="22">
        <v>0</v>
      </c>
      <c r="G262" s="22">
        <v>4517</v>
      </c>
      <c r="H262" s="22">
        <v>0</v>
      </c>
      <c r="I262" s="22">
        <v>0</v>
      </c>
      <c r="J262" s="22">
        <v>23468</v>
      </c>
      <c r="K262" s="22">
        <v>0</v>
      </c>
      <c r="L262" s="22">
        <v>0</v>
      </c>
      <c r="M262" s="22">
        <v>260</v>
      </c>
      <c r="N262" s="22">
        <v>0</v>
      </c>
      <c r="O262" s="22">
        <v>59513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248828</v>
      </c>
      <c r="V262" s="22">
        <v>92715</v>
      </c>
      <c r="W262" s="22">
        <v>43237</v>
      </c>
      <c r="X262" s="22">
        <v>0</v>
      </c>
      <c r="Y262" s="22">
        <v>0</v>
      </c>
      <c r="Z262" s="22">
        <v>0</v>
      </c>
      <c r="AA262" s="22">
        <v>1565</v>
      </c>
      <c r="AB262" s="22">
        <v>0</v>
      </c>
      <c r="AC262" s="22">
        <v>399</v>
      </c>
      <c r="AD262" s="22">
        <v>0</v>
      </c>
      <c r="AE262" s="22">
        <v>5181</v>
      </c>
      <c r="AF262" s="22">
        <v>0</v>
      </c>
      <c r="AG262" s="22">
        <v>0</v>
      </c>
      <c r="AH262" s="22">
        <v>0</v>
      </c>
      <c r="AI262" s="22">
        <v>0</v>
      </c>
      <c r="AJ262" s="22">
        <v>3485</v>
      </c>
      <c r="AK262" s="22">
        <v>200</v>
      </c>
      <c r="AL262" s="22">
        <v>0</v>
      </c>
      <c r="AM262" s="22">
        <v>0</v>
      </c>
      <c r="AN262" s="22">
        <v>0</v>
      </c>
      <c r="AO262" s="22">
        <v>0</v>
      </c>
      <c r="AP262" s="22">
        <v>0</v>
      </c>
      <c r="AQ262" s="22">
        <v>903421</v>
      </c>
      <c r="AR262" s="22">
        <v>16490</v>
      </c>
      <c r="AS262" s="22">
        <v>169968</v>
      </c>
      <c r="AT262" s="22">
        <v>0</v>
      </c>
      <c r="AU262" s="22">
        <v>0</v>
      </c>
      <c r="AV262" s="22">
        <v>37350</v>
      </c>
      <c r="AW262" s="22">
        <v>0</v>
      </c>
      <c r="AX262" s="22">
        <v>0</v>
      </c>
      <c r="AY262" s="22">
        <v>245</v>
      </c>
      <c r="AZ262" s="22">
        <v>0</v>
      </c>
      <c r="BA262" s="22">
        <v>147575</v>
      </c>
      <c r="BB262" s="22">
        <v>0</v>
      </c>
      <c r="BC262" s="22">
        <v>0</v>
      </c>
      <c r="BD262" s="22">
        <v>0</v>
      </c>
      <c r="BE262" s="22">
        <v>0</v>
      </c>
      <c r="BF262" s="22">
        <v>0</v>
      </c>
      <c r="BG262" s="22">
        <v>195588</v>
      </c>
      <c r="BH262" s="22">
        <v>98222</v>
      </c>
      <c r="BI262" s="22">
        <v>41054</v>
      </c>
      <c r="BJ262" s="22">
        <v>0</v>
      </c>
      <c r="BK262" s="22">
        <v>3146</v>
      </c>
      <c r="BL262" s="22">
        <v>0</v>
      </c>
      <c r="BM262" s="22">
        <v>5034</v>
      </c>
      <c r="BN262" s="22">
        <v>0</v>
      </c>
      <c r="BO262" s="22">
        <v>1147</v>
      </c>
      <c r="BP262" s="22">
        <v>0</v>
      </c>
      <c r="BQ262" s="22">
        <v>16825</v>
      </c>
      <c r="BR262" s="22">
        <v>0</v>
      </c>
      <c r="BS262" s="22">
        <v>0</v>
      </c>
      <c r="BT262" s="22">
        <v>0</v>
      </c>
      <c r="BU262" s="22">
        <v>0</v>
      </c>
      <c r="BV262" s="22">
        <v>21221</v>
      </c>
      <c r="BW262" s="22">
        <v>9122</v>
      </c>
      <c r="BX262" s="22">
        <v>0</v>
      </c>
      <c r="BY262" s="22">
        <v>0</v>
      </c>
      <c r="BZ262" s="22">
        <v>0</v>
      </c>
      <c r="CA262" s="22">
        <v>0</v>
      </c>
      <c r="CB262" s="22">
        <v>0</v>
      </c>
      <c r="CC262" s="22">
        <v>762987</v>
      </c>
      <c r="CD262" s="22">
        <v>140434</v>
      </c>
    </row>
    <row r="263" spans="1:82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860272</v>
      </c>
      <c r="F263" s="22">
        <v>0</v>
      </c>
      <c r="G263" s="22">
        <v>17249</v>
      </c>
      <c r="H263" s="22">
        <v>0</v>
      </c>
      <c r="I263" s="22">
        <v>0</v>
      </c>
      <c r="J263" s="22">
        <v>68537</v>
      </c>
      <c r="K263" s="22">
        <v>0</v>
      </c>
      <c r="L263" s="22">
        <v>0</v>
      </c>
      <c r="M263" s="22">
        <v>4940</v>
      </c>
      <c r="N263" s="22">
        <v>0</v>
      </c>
      <c r="O263" s="22">
        <v>0</v>
      </c>
      <c r="P263" s="22">
        <v>231125</v>
      </c>
      <c r="Q263" s="22">
        <v>0</v>
      </c>
      <c r="R263" s="22">
        <v>0</v>
      </c>
      <c r="S263" s="22">
        <v>0</v>
      </c>
      <c r="T263" s="22">
        <v>0</v>
      </c>
      <c r="U263" s="22">
        <v>349344</v>
      </c>
      <c r="V263" s="22">
        <v>411896</v>
      </c>
      <c r="W263" s="22">
        <v>121905</v>
      </c>
      <c r="X263" s="22">
        <v>0</v>
      </c>
      <c r="Y263" s="22">
        <v>95256</v>
      </c>
      <c r="Z263" s="22">
        <v>0</v>
      </c>
      <c r="AA263" s="22">
        <v>8651</v>
      </c>
      <c r="AB263" s="22">
        <v>0</v>
      </c>
      <c r="AC263" s="22">
        <v>475</v>
      </c>
      <c r="AD263" s="22">
        <v>3538</v>
      </c>
      <c r="AE263" s="22">
        <v>15812</v>
      </c>
      <c r="AF263" s="22">
        <v>0</v>
      </c>
      <c r="AG263" s="22">
        <v>0</v>
      </c>
      <c r="AH263" s="22">
        <v>0</v>
      </c>
      <c r="AI263" s="22">
        <v>0</v>
      </c>
      <c r="AJ263" s="22">
        <v>462678</v>
      </c>
      <c r="AK263" s="22">
        <v>59833</v>
      </c>
      <c r="AL263" s="22">
        <v>0</v>
      </c>
      <c r="AM263" s="22">
        <v>0</v>
      </c>
      <c r="AN263" s="22">
        <v>0</v>
      </c>
      <c r="AO263" s="22">
        <v>0</v>
      </c>
      <c r="AP263" s="22">
        <v>0</v>
      </c>
      <c r="AQ263" s="22">
        <v>2711511</v>
      </c>
      <c r="AR263" s="22">
        <v>39843</v>
      </c>
      <c r="AS263" s="22">
        <v>276266</v>
      </c>
      <c r="AT263" s="22">
        <v>10034</v>
      </c>
      <c r="AU263" s="22">
        <v>0</v>
      </c>
      <c r="AV263" s="22">
        <v>90387</v>
      </c>
      <c r="AW263" s="22">
        <v>9988</v>
      </c>
      <c r="AX263" s="22">
        <v>0</v>
      </c>
      <c r="AY263" s="22">
        <v>9097</v>
      </c>
      <c r="AZ263" s="22">
        <v>0</v>
      </c>
      <c r="BA263" s="22">
        <v>5410</v>
      </c>
      <c r="BB263" s="22">
        <v>419150</v>
      </c>
      <c r="BC263" s="22">
        <v>0</v>
      </c>
      <c r="BD263" s="22">
        <v>0</v>
      </c>
      <c r="BE263" s="22">
        <v>0</v>
      </c>
      <c r="BF263" s="22">
        <v>0</v>
      </c>
      <c r="BG263" s="22">
        <v>319974</v>
      </c>
      <c r="BH263" s="22">
        <v>124098</v>
      </c>
      <c r="BI263" s="22">
        <v>146712</v>
      </c>
      <c r="BJ263" s="22">
        <v>0</v>
      </c>
      <c r="BK263" s="22">
        <v>104616</v>
      </c>
      <c r="BL263" s="22">
        <v>0</v>
      </c>
      <c r="BM263" s="22">
        <v>6464</v>
      </c>
      <c r="BN263" s="22">
        <v>0</v>
      </c>
      <c r="BO263" s="22">
        <v>1979</v>
      </c>
      <c r="BP263" s="22">
        <v>17610</v>
      </c>
      <c r="BQ263" s="22">
        <v>15613</v>
      </c>
      <c r="BR263" s="22">
        <v>0</v>
      </c>
      <c r="BS263" s="22">
        <v>0</v>
      </c>
      <c r="BT263" s="22">
        <v>0</v>
      </c>
      <c r="BU263" s="22">
        <v>0</v>
      </c>
      <c r="BV263" s="22">
        <v>616749</v>
      </c>
      <c r="BW263" s="22">
        <v>195058</v>
      </c>
      <c r="BX263" s="22">
        <v>0</v>
      </c>
      <c r="BY263" s="22">
        <v>0</v>
      </c>
      <c r="BZ263" s="22">
        <v>0</v>
      </c>
      <c r="CA263" s="22">
        <v>0</v>
      </c>
      <c r="CB263" s="22">
        <v>0</v>
      </c>
      <c r="CC263" s="22">
        <v>2409048</v>
      </c>
      <c r="CD263" s="22">
        <v>302463</v>
      </c>
    </row>
    <row r="264" spans="1:82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579924</v>
      </c>
      <c r="F264" s="22">
        <v>0</v>
      </c>
      <c r="G264" s="22">
        <v>3865</v>
      </c>
      <c r="H264" s="22">
        <v>0</v>
      </c>
      <c r="I264" s="22">
        <v>0</v>
      </c>
      <c r="J264" s="22">
        <v>19407</v>
      </c>
      <c r="K264" s="22">
        <v>0</v>
      </c>
      <c r="L264" s="22">
        <v>0</v>
      </c>
      <c r="M264" s="22">
        <v>1820</v>
      </c>
      <c r="N264" s="22">
        <v>0</v>
      </c>
      <c r="O264" s="22">
        <v>0</v>
      </c>
      <c r="P264" s="22">
        <v>244043</v>
      </c>
      <c r="Q264" s="22">
        <v>0</v>
      </c>
      <c r="R264" s="22">
        <v>0</v>
      </c>
      <c r="S264" s="22">
        <v>0</v>
      </c>
      <c r="T264" s="22">
        <v>0</v>
      </c>
      <c r="U264" s="22">
        <v>432946</v>
      </c>
      <c r="V264" s="22">
        <v>58060</v>
      </c>
      <c r="W264" s="22">
        <v>83437</v>
      </c>
      <c r="X264" s="22">
        <v>0</v>
      </c>
      <c r="Y264" s="22">
        <v>14828</v>
      </c>
      <c r="Z264" s="22">
        <v>0</v>
      </c>
      <c r="AA264" s="22">
        <v>0</v>
      </c>
      <c r="AB264" s="22">
        <v>14787</v>
      </c>
      <c r="AC264" s="22">
        <v>0</v>
      </c>
      <c r="AD264" s="22">
        <v>0</v>
      </c>
      <c r="AE264" s="22">
        <v>28995</v>
      </c>
      <c r="AF264" s="22">
        <v>0</v>
      </c>
      <c r="AG264" s="22">
        <v>11934</v>
      </c>
      <c r="AH264" s="22">
        <v>0</v>
      </c>
      <c r="AI264" s="22">
        <v>23980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8803</v>
      </c>
      <c r="AQ264" s="22">
        <v>1526829</v>
      </c>
      <c r="AR264" s="22">
        <v>23737</v>
      </c>
      <c r="AS264" s="22">
        <v>160668</v>
      </c>
      <c r="AT264" s="22">
        <v>0</v>
      </c>
      <c r="AU264" s="22">
        <v>0</v>
      </c>
      <c r="AV264" s="22">
        <v>61820</v>
      </c>
      <c r="AW264" s="22">
        <v>23</v>
      </c>
      <c r="AX264" s="22">
        <v>3444</v>
      </c>
      <c r="AY264" s="22">
        <v>3543</v>
      </c>
      <c r="AZ264" s="22">
        <v>0</v>
      </c>
      <c r="BA264" s="22">
        <v>33710</v>
      </c>
      <c r="BB264" s="22">
        <v>295374</v>
      </c>
      <c r="BC264" s="22">
        <v>0</v>
      </c>
      <c r="BD264" s="22">
        <v>0</v>
      </c>
      <c r="BE264" s="22">
        <v>10820</v>
      </c>
      <c r="BF264" s="22">
        <v>0</v>
      </c>
      <c r="BG264" s="22">
        <v>354461</v>
      </c>
      <c r="BH264" s="22">
        <v>73243</v>
      </c>
      <c r="BI264" s="22">
        <v>61893</v>
      </c>
      <c r="BJ264" s="22">
        <v>0</v>
      </c>
      <c r="BK264" s="22">
        <v>99452</v>
      </c>
      <c r="BL264" s="22">
        <v>0</v>
      </c>
      <c r="BM264" s="22">
        <v>833</v>
      </c>
      <c r="BN264" s="22">
        <v>1123</v>
      </c>
      <c r="BO264" s="22">
        <v>0</v>
      </c>
      <c r="BP264" s="22">
        <v>0</v>
      </c>
      <c r="BQ264" s="22">
        <v>91140</v>
      </c>
      <c r="BR264" s="22">
        <v>0</v>
      </c>
      <c r="BS264" s="22">
        <v>1703</v>
      </c>
      <c r="BT264" s="22">
        <v>0</v>
      </c>
      <c r="BU264" s="22">
        <v>38571</v>
      </c>
      <c r="BV264" s="22">
        <v>2822</v>
      </c>
      <c r="BW264" s="22">
        <v>4775</v>
      </c>
      <c r="BX264" s="22">
        <v>0</v>
      </c>
      <c r="BY264" s="22">
        <v>0</v>
      </c>
      <c r="BZ264" s="22">
        <v>0</v>
      </c>
      <c r="CA264" s="22">
        <v>0</v>
      </c>
      <c r="CB264" s="22">
        <v>0</v>
      </c>
      <c r="CC264" s="22">
        <v>1323155</v>
      </c>
      <c r="CD264" s="22">
        <v>203674</v>
      </c>
    </row>
    <row r="265" spans="1:82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164656</v>
      </c>
      <c r="F265" s="22">
        <v>0</v>
      </c>
      <c r="G265" s="22">
        <v>90588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24307</v>
      </c>
      <c r="P265" s="22">
        <v>13240</v>
      </c>
      <c r="Q265" s="22">
        <v>0</v>
      </c>
      <c r="R265" s="22">
        <v>0</v>
      </c>
      <c r="S265" s="22">
        <v>0</v>
      </c>
      <c r="T265" s="22">
        <v>0</v>
      </c>
      <c r="U265" s="22">
        <v>69910</v>
      </c>
      <c r="V265" s="22">
        <v>126266</v>
      </c>
      <c r="W265" s="22">
        <v>43942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415</v>
      </c>
      <c r="AJ265" s="22">
        <v>51043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  <c r="AQ265" s="22">
        <v>584367</v>
      </c>
      <c r="AR265" s="22">
        <v>6647</v>
      </c>
      <c r="AS265" s="22">
        <v>177886</v>
      </c>
      <c r="AT265" s="22">
        <v>0</v>
      </c>
      <c r="AU265" s="22">
        <v>0</v>
      </c>
      <c r="AV265" s="22">
        <v>5275</v>
      </c>
      <c r="AW265" s="22">
        <v>0</v>
      </c>
      <c r="AX265" s="22">
        <v>0</v>
      </c>
      <c r="AY265" s="22">
        <v>585</v>
      </c>
      <c r="AZ265" s="22">
        <v>0</v>
      </c>
      <c r="BA265" s="22">
        <v>60184</v>
      </c>
      <c r="BB265" s="22">
        <v>22992</v>
      </c>
      <c r="BC265" s="22">
        <v>0</v>
      </c>
      <c r="BD265" s="22">
        <v>0</v>
      </c>
      <c r="BE265" s="22">
        <v>0</v>
      </c>
      <c r="BF265" s="22">
        <v>0</v>
      </c>
      <c r="BG265" s="22">
        <v>107919</v>
      </c>
      <c r="BH265" s="22">
        <v>1715</v>
      </c>
      <c r="BI265" s="22">
        <v>23380</v>
      </c>
      <c r="BJ265" s="22">
        <v>0</v>
      </c>
      <c r="BK265" s="22">
        <v>0</v>
      </c>
      <c r="BL265" s="22">
        <v>0</v>
      </c>
      <c r="BM265" s="22">
        <v>0</v>
      </c>
      <c r="BN265" s="22">
        <v>0</v>
      </c>
      <c r="BO265" s="22">
        <v>0</v>
      </c>
      <c r="BP265" s="22">
        <v>0</v>
      </c>
      <c r="BQ265" s="22">
        <v>1315</v>
      </c>
      <c r="BR265" s="22">
        <v>0</v>
      </c>
      <c r="BS265" s="22">
        <v>0</v>
      </c>
      <c r="BT265" s="22">
        <v>0</v>
      </c>
      <c r="BU265" s="22">
        <v>15566</v>
      </c>
      <c r="BV265" s="22">
        <v>37851</v>
      </c>
      <c r="BW265" s="22">
        <v>1000</v>
      </c>
      <c r="BX265" s="22">
        <v>0</v>
      </c>
      <c r="BY265" s="22">
        <v>0</v>
      </c>
      <c r="BZ265" s="22">
        <v>0</v>
      </c>
      <c r="CA265" s="22">
        <v>0</v>
      </c>
      <c r="CB265" s="22">
        <v>0</v>
      </c>
      <c r="CC265" s="22">
        <v>462315</v>
      </c>
      <c r="CD265" s="22">
        <v>122052</v>
      </c>
    </row>
    <row r="266" spans="1:82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236572</v>
      </c>
      <c r="F266" s="22">
        <v>0</v>
      </c>
      <c r="G266" s="22">
        <v>0</v>
      </c>
      <c r="H266" s="22">
        <v>0</v>
      </c>
      <c r="I266" s="22">
        <v>0</v>
      </c>
      <c r="J266" s="22">
        <v>17650</v>
      </c>
      <c r="K266" s="22">
        <v>0</v>
      </c>
      <c r="L266" s="22">
        <v>0</v>
      </c>
      <c r="M266" s="22">
        <v>739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92344</v>
      </c>
      <c r="V266" s="22">
        <v>209850</v>
      </c>
      <c r="W266" s="22">
        <v>25740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48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5398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  <c r="AQ266" s="22">
        <v>588341</v>
      </c>
      <c r="AR266" s="22">
        <v>5658</v>
      </c>
      <c r="AS266" s="22">
        <v>132066</v>
      </c>
      <c r="AT266" s="22">
        <v>0</v>
      </c>
      <c r="AU266" s="22">
        <v>0</v>
      </c>
      <c r="AV266" s="22">
        <v>14303</v>
      </c>
      <c r="AW266" s="22">
        <v>0</v>
      </c>
      <c r="AX266" s="22">
        <v>0</v>
      </c>
      <c r="AY266" s="22">
        <v>2270</v>
      </c>
      <c r="AZ266" s="22">
        <v>0</v>
      </c>
      <c r="BA266" s="22">
        <v>0</v>
      </c>
      <c r="BB266" s="22">
        <v>100400</v>
      </c>
      <c r="BC266" s="22">
        <v>0</v>
      </c>
      <c r="BD266" s="22">
        <v>0</v>
      </c>
      <c r="BE266" s="22">
        <v>0</v>
      </c>
      <c r="BF266" s="22">
        <v>0</v>
      </c>
      <c r="BG266" s="22">
        <v>149299</v>
      </c>
      <c r="BH266" s="22">
        <v>52167</v>
      </c>
      <c r="BI266" s="22">
        <v>35364</v>
      </c>
      <c r="BJ266" s="22">
        <v>0</v>
      </c>
      <c r="BK266" s="22">
        <v>1699</v>
      </c>
      <c r="BL266" s="22">
        <v>0</v>
      </c>
      <c r="BM266" s="22">
        <v>0</v>
      </c>
      <c r="BN266" s="22">
        <v>0</v>
      </c>
      <c r="BO266" s="22">
        <v>2430</v>
      </c>
      <c r="BP266" s="22">
        <v>0</v>
      </c>
      <c r="BQ266" s="22">
        <v>0</v>
      </c>
      <c r="BR266" s="22">
        <v>0</v>
      </c>
      <c r="BS266" s="22">
        <v>0</v>
      </c>
      <c r="BT266" s="22">
        <v>0</v>
      </c>
      <c r="BU266" s="22">
        <v>0</v>
      </c>
      <c r="BV266" s="22">
        <v>2433</v>
      </c>
      <c r="BW266" s="22">
        <v>6074</v>
      </c>
      <c r="BX266" s="22">
        <v>0</v>
      </c>
      <c r="BY266" s="22">
        <v>0</v>
      </c>
      <c r="BZ266" s="22">
        <v>0</v>
      </c>
      <c r="CA266" s="22">
        <v>0</v>
      </c>
      <c r="CB266" s="22">
        <v>0</v>
      </c>
      <c r="CC266" s="22">
        <v>504163</v>
      </c>
      <c r="CD266" s="22">
        <v>84178</v>
      </c>
    </row>
    <row r="267" spans="1:82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181603</v>
      </c>
      <c r="F267" s="22">
        <v>0</v>
      </c>
      <c r="G267" s="22">
        <v>6486</v>
      </c>
      <c r="H267" s="22">
        <v>0</v>
      </c>
      <c r="I267" s="22">
        <v>0</v>
      </c>
      <c r="J267" s="22">
        <v>19710</v>
      </c>
      <c r="K267" s="22">
        <v>0</v>
      </c>
      <c r="L267" s="22">
        <v>0</v>
      </c>
      <c r="M267" s="22">
        <v>420</v>
      </c>
      <c r="N267" s="22">
        <v>0</v>
      </c>
      <c r="O267" s="22">
        <v>0</v>
      </c>
      <c r="P267" s="22">
        <v>256909</v>
      </c>
      <c r="Q267" s="22">
        <v>0</v>
      </c>
      <c r="R267" s="22">
        <v>0</v>
      </c>
      <c r="S267" s="22">
        <v>0</v>
      </c>
      <c r="T267" s="22">
        <v>0</v>
      </c>
      <c r="U267" s="22">
        <v>91081</v>
      </c>
      <c r="V267" s="22">
        <v>11506</v>
      </c>
      <c r="W267" s="22">
        <v>12675</v>
      </c>
      <c r="X267" s="22">
        <v>0</v>
      </c>
      <c r="Y267" s="22">
        <v>0</v>
      </c>
      <c r="Z267" s="22">
        <v>0</v>
      </c>
      <c r="AA267" s="22">
        <v>700</v>
      </c>
      <c r="AB267" s="22">
        <v>0</v>
      </c>
      <c r="AC267" s="22">
        <v>20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300000</v>
      </c>
      <c r="AL267" s="22">
        <v>0</v>
      </c>
      <c r="AM267" s="22">
        <v>0</v>
      </c>
      <c r="AN267" s="22">
        <v>0</v>
      </c>
      <c r="AO267" s="22">
        <v>0</v>
      </c>
      <c r="AP267" s="22">
        <v>0</v>
      </c>
      <c r="AQ267" s="22">
        <v>881110</v>
      </c>
      <c r="AR267" s="22">
        <v>3343</v>
      </c>
      <c r="AS267" s="22">
        <v>147255</v>
      </c>
      <c r="AT267" s="22">
        <v>0</v>
      </c>
      <c r="AU267" s="22">
        <v>0</v>
      </c>
      <c r="AV267" s="22">
        <v>34800</v>
      </c>
      <c r="AW267" s="22">
        <v>0</v>
      </c>
      <c r="AX267" s="22">
        <v>0</v>
      </c>
      <c r="AY267" s="22">
        <v>0</v>
      </c>
      <c r="AZ267" s="22">
        <v>0</v>
      </c>
      <c r="BA267" s="22">
        <v>0</v>
      </c>
      <c r="BB267" s="22">
        <v>76967</v>
      </c>
      <c r="BC267" s="22">
        <v>0</v>
      </c>
      <c r="BD267" s="22">
        <v>0</v>
      </c>
      <c r="BE267" s="22">
        <v>0</v>
      </c>
      <c r="BF267" s="22">
        <v>0</v>
      </c>
      <c r="BG267" s="22">
        <v>110573</v>
      </c>
      <c r="BH267" s="22">
        <v>10437</v>
      </c>
      <c r="BI267" s="22">
        <v>19440</v>
      </c>
      <c r="BJ267" s="22">
        <v>0</v>
      </c>
      <c r="BK267" s="22">
        <v>1279</v>
      </c>
      <c r="BL267" s="22">
        <v>0</v>
      </c>
      <c r="BM267" s="22">
        <v>0</v>
      </c>
      <c r="BN267" s="22">
        <v>0</v>
      </c>
      <c r="BO267" s="22">
        <v>2349</v>
      </c>
      <c r="BP267" s="22">
        <v>0</v>
      </c>
      <c r="BQ267" s="22">
        <v>0</v>
      </c>
      <c r="BR267" s="22">
        <v>0</v>
      </c>
      <c r="BS267" s="22">
        <v>0</v>
      </c>
      <c r="BT267" s="22">
        <v>0</v>
      </c>
      <c r="BU267" s="22">
        <v>0</v>
      </c>
      <c r="BV267" s="22">
        <v>43563</v>
      </c>
      <c r="BW267" s="22">
        <v>310193</v>
      </c>
      <c r="BX267" s="22">
        <v>0</v>
      </c>
      <c r="BY267" s="22">
        <v>0</v>
      </c>
      <c r="BZ267" s="22">
        <v>0</v>
      </c>
      <c r="CA267" s="22">
        <v>0</v>
      </c>
      <c r="CB267" s="22">
        <v>0</v>
      </c>
      <c r="CC267" s="22">
        <v>760199</v>
      </c>
      <c r="CD267" s="22">
        <v>120911</v>
      </c>
    </row>
    <row r="268" spans="1:82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245366</v>
      </c>
      <c r="F268" s="22">
        <v>0</v>
      </c>
      <c r="G268" s="22">
        <v>145336</v>
      </c>
      <c r="H268" s="22">
        <v>0</v>
      </c>
      <c r="I268" s="22">
        <v>0</v>
      </c>
      <c r="J268" s="22">
        <v>31850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111652</v>
      </c>
      <c r="Q268" s="22">
        <v>0</v>
      </c>
      <c r="R268" s="22">
        <v>0</v>
      </c>
      <c r="S268" s="22">
        <v>0</v>
      </c>
      <c r="T268" s="22">
        <v>0</v>
      </c>
      <c r="U268" s="22">
        <v>257963</v>
      </c>
      <c r="V268" s="22">
        <v>61150</v>
      </c>
      <c r="W268" s="22">
        <v>39471</v>
      </c>
      <c r="X268" s="22">
        <v>0</v>
      </c>
      <c r="Y268" s="22">
        <v>2800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5516</v>
      </c>
      <c r="AF268" s="22">
        <v>0</v>
      </c>
      <c r="AG268" s="22">
        <v>0</v>
      </c>
      <c r="AH268" s="22">
        <v>0</v>
      </c>
      <c r="AI268" s="22">
        <v>0</v>
      </c>
      <c r="AJ268" s="22">
        <v>2500</v>
      </c>
      <c r="AK268" s="22">
        <v>13927</v>
      </c>
      <c r="AL268" s="22">
        <v>0</v>
      </c>
      <c r="AM268" s="22">
        <v>0</v>
      </c>
      <c r="AN268" s="22">
        <v>0</v>
      </c>
      <c r="AO268" s="22">
        <v>0</v>
      </c>
      <c r="AP268" s="22">
        <v>0</v>
      </c>
      <c r="AQ268" s="22">
        <v>917531</v>
      </c>
      <c r="AR268" s="22">
        <v>16752</v>
      </c>
      <c r="AS268" s="22">
        <v>152437</v>
      </c>
      <c r="AT268" s="22">
        <v>0</v>
      </c>
      <c r="AU268" s="22">
        <v>0</v>
      </c>
      <c r="AV268" s="22">
        <v>36122</v>
      </c>
      <c r="AW268" s="22">
        <v>0</v>
      </c>
      <c r="AX268" s="22">
        <v>0</v>
      </c>
      <c r="AY268" s="22">
        <v>0</v>
      </c>
      <c r="AZ268" s="22">
        <v>0</v>
      </c>
      <c r="BA268" s="22">
        <v>0</v>
      </c>
      <c r="BB268" s="22">
        <v>252899</v>
      </c>
      <c r="BC268" s="22">
        <v>0</v>
      </c>
      <c r="BD268" s="22">
        <v>0</v>
      </c>
      <c r="BE268" s="22">
        <v>0</v>
      </c>
      <c r="BF268" s="22">
        <v>0</v>
      </c>
      <c r="BG268" s="22">
        <v>209161</v>
      </c>
      <c r="BH268" s="22">
        <v>19482</v>
      </c>
      <c r="BI268" s="22">
        <v>40717</v>
      </c>
      <c r="BJ268" s="22">
        <v>0</v>
      </c>
      <c r="BK268" s="22">
        <v>4631</v>
      </c>
      <c r="BL268" s="22">
        <v>0</v>
      </c>
      <c r="BM268" s="22">
        <v>0</v>
      </c>
      <c r="BN268" s="22">
        <v>0</v>
      </c>
      <c r="BO268" s="22">
        <v>0</v>
      </c>
      <c r="BP268" s="22">
        <v>0</v>
      </c>
      <c r="BQ268" s="22">
        <v>0</v>
      </c>
      <c r="BR268" s="22">
        <v>0</v>
      </c>
      <c r="BS268" s="22">
        <v>0</v>
      </c>
      <c r="BT268" s="22">
        <v>0</v>
      </c>
      <c r="BU268" s="22">
        <v>0</v>
      </c>
      <c r="BV268" s="22">
        <v>7496</v>
      </c>
      <c r="BW268" s="22">
        <v>8339</v>
      </c>
      <c r="BX268" s="22">
        <v>0</v>
      </c>
      <c r="BY268" s="22">
        <v>0</v>
      </c>
      <c r="BZ268" s="22">
        <v>0</v>
      </c>
      <c r="CA268" s="22">
        <v>0</v>
      </c>
      <c r="CB268" s="22">
        <v>0</v>
      </c>
      <c r="CC268" s="22">
        <v>748036</v>
      </c>
      <c r="CD268" s="22">
        <v>169495</v>
      </c>
    </row>
    <row r="269" spans="1:82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751207</v>
      </c>
      <c r="F269" s="22">
        <v>0</v>
      </c>
      <c r="G269" s="22">
        <v>8140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153340</v>
      </c>
      <c r="Q269" s="22">
        <v>0</v>
      </c>
      <c r="R269" s="22">
        <v>0</v>
      </c>
      <c r="S269" s="22">
        <v>0</v>
      </c>
      <c r="T269" s="22">
        <v>0</v>
      </c>
      <c r="U269" s="22">
        <v>479726</v>
      </c>
      <c r="V269" s="22">
        <v>46200</v>
      </c>
      <c r="W269" s="22">
        <v>622099</v>
      </c>
      <c r="X269" s="22">
        <v>0</v>
      </c>
      <c r="Y269" s="22">
        <v>12264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50000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  <c r="AQ269" s="22">
        <v>2122976</v>
      </c>
      <c r="AR269" s="22">
        <v>35470</v>
      </c>
      <c r="AS269" s="22">
        <v>249693</v>
      </c>
      <c r="AT269" s="22">
        <v>0</v>
      </c>
      <c r="AU269" s="22">
        <v>0</v>
      </c>
      <c r="AV269" s="22">
        <v>34350</v>
      </c>
      <c r="AW269" s="22">
        <v>0</v>
      </c>
      <c r="AX269" s="22">
        <v>0</v>
      </c>
      <c r="AY269" s="22">
        <v>0</v>
      </c>
      <c r="AZ269" s="22">
        <v>0</v>
      </c>
      <c r="BA269" s="22">
        <v>0</v>
      </c>
      <c r="BB269" s="22">
        <v>342345</v>
      </c>
      <c r="BC269" s="22">
        <v>0</v>
      </c>
      <c r="BD269" s="22">
        <v>0</v>
      </c>
      <c r="BE269" s="22">
        <v>0</v>
      </c>
      <c r="BF269" s="22">
        <v>0</v>
      </c>
      <c r="BG269" s="22">
        <v>720134</v>
      </c>
      <c r="BH269" s="22">
        <v>71647</v>
      </c>
      <c r="BI269" s="22">
        <v>994582</v>
      </c>
      <c r="BJ269" s="22">
        <v>0</v>
      </c>
      <c r="BK269" s="22">
        <v>15330</v>
      </c>
      <c r="BL269" s="22">
        <v>0</v>
      </c>
      <c r="BM269" s="22">
        <v>0</v>
      </c>
      <c r="BN269" s="22">
        <v>0</v>
      </c>
      <c r="BO269" s="22">
        <v>0</v>
      </c>
      <c r="BP269" s="22">
        <v>0</v>
      </c>
      <c r="BQ269" s="22">
        <v>24600</v>
      </c>
      <c r="BR269" s="22">
        <v>0</v>
      </c>
      <c r="BS269" s="22">
        <v>0</v>
      </c>
      <c r="BT269" s="22">
        <v>0</v>
      </c>
      <c r="BU269" s="22">
        <v>0</v>
      </c>
      <c r="BV269" s="22">
        <v>49979</v>
      </c>
      <c r="BW269" s="22">
        <v>57585</v>
      </c>
      <c r="BX269" s="22">
        <v>0</v>
      </c>
      <c r="BY269" s="22">
        <v>0</v>
      </c>
      <c r="BZ269" s="22">
        <v>0</v>
      </c>
      <c r="CA269" s="22">
        <v>0</v>
      </c>
      <c r="CB269" s="22">
        <v>103538</v>
      </c>
      <c r="CC269" s="22">
        <v>2699253</v>
      </c>
      <c r="CD269" s="22">
        <v>-576277</v>
      </c>
    </row>
    <row r="270" spans="1:82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193175</v>
      </c>
      <c r="F270" s="22">
        <v>0</v>
      </c>
      <c r="G270" s="22">
        <v>89923</v>
      </c>
      <c r="H270" s="22">
        <v>0</v>
      </c>
      <c r="I270" s="22">
        <v>0</v>
      </c>
      <c r="J270" s="22">
        <v>122299</v>
      </c>
      <c r="K270" s="22">
        <v>23272</v>
      </c>
      <c r="L270" s="22">
        <v>0</v>
      </c>
      <c r="M270" s="22">
        <v>6320</v>
      </c>
      <c r="N270" s="22">
        <v>0</v>
      </c>
      <c r="O270" s="22">
        <v>0</v>
      </c>
      <c r="P270" s="22">
        <v>433648</v>
      </c>
      <c r="Q270" s="22">
        <v>0</v>
      </c>
      <c r="R270" s="22">
        <v>0</v>
      </c>
      <c r="S270" s="22">
        <v>0</v>
      </c>
      <c r="T270" s="22">
        <v>0</v>
      </c>
      <c r="U270" s="22">
        <v>274276</v>
      </c>
      <c r="V270" s="22">
        <v>48882</v>
      </c>
      <c r="W270" s="22">
        <v>72614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292645</v>
      </c>
      <c r="AF270" s="22">
        <v>0</v>
      </c>
      <c r="AG270" s="22">
        <v>0</v>
      </c>
      <c r="AH270" s="22">
        <v>0</v>
      </c>
      <c r="AI270" s="22">
        <v>0</v>
      </c>
      <c r="AJ270" s="22">
        <v>51075</v>
      </c>
      <c r="AK270" s="22">
        <v>2224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  <c r="AQ270" s="22">
        <v>1610353</v>
      </c>
      <c r="AR270" s="22">
        <v>42343</v>
      </c>
      <c r="AS270" s="22">
        <v>318146</v>
      </c>
      <c r="AT270" s="22">
        <v>0</v>
      </c>
      <c r="AU270" s="22">
        <v>0</v>
      </c>
      <c r="AV270" s="22">
        <v>123628</v>
      </c>
      <c r="AW270" s="22">
        <v>0</v>
      </c>
      <c r="AX270" s="22">
        <v>0</v>
      </c>
      <c r="AY270" s="22">
        <v>1920</v>
      </c>
      <c r="AZ270" s="22">
        <v>0</v>
      </c>
      <c r="BA270" s="22">
        <v>30916</v>
      </c>
      <c r="BB270" s="22">
        <v>158707</v>
      </c>
      <c r="BC270" s="22">
        <v>0</v>
      </c>
      <c r="BD270" s="22">
        <v>0</v>
      </c>
      <c r="BE270" s="22">
        <v>0</v>
      </c>
      <c r="BF270" s="22">
        <v>0</v>
      </c>
      <c r="BG270" s="22">
        <v>369875</v>
      </c>
      <c r="BH270" s="22">
        <v>34369</v>
      </c>
      <c r="BI270" s="22">
        <v>60272</v>
      </c>
      <c r="BJ270" s="22">
        <v>0</v>
      </c>
      <c r="BK270" s="22">
        <v>7030</v>
      </c>
      <c r="BL270" s="22">
        <v>0</v>
      </c>
      <c r="BM270" s="22">
        <v>0</v>
      </c>
      <c r="BN270" s="22">
        <v>0</v>
      </c>
      <c r="BO270" s="22">
        <v>0</v>
      </c>
      <c r="BP270" s="22">
        <v>0</v>
      </c>
      <c r="BQ270" s="22">
        <v>14996</v>
      </c>
      <c r="BR270" s="22">
        <v>0</v>
      </c>
      <c r="BS270" s="22">
        <v>0</v>
      </c>
      <c r="BT270" s="22">
        <v>0</v>
      </c>
      <c r="BU270" s="22">
        <v>0</v>
      </c>
      <c r="BV270" s="22">
        <v>150353</v>
      </c>
      <c r="BW270" s="22">
        <v>0</v>
      </c>
      <c r="BX270" s="22">
        <v>0</v>
      </c>
      <c r="BY270" s="22">
        <v>0</v>
      </c>
      <c r="BZ270" s="22">
        <v>0</v>
      </c>
      <c r="CA270" s="22">
        <v>0</v>
      </c>
      <c r="CB270" s="22">
        <v>0</v>
      </c>
      <c r="CC270" s="22">
        <v>1312555</v>
      </c>
      <c r="CD270" s="22">
        <v>297798</v>
      </c>
    </row>
    <row r="271" spans="1:82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182813</v>
      </c>
      <c r="F271" s="22">
        <v>0</v>
      </c>
      <c r="G271" s="22">
        <v>14029</v>
      </c>
      <c r="H271" s="22">
        <v>0</v>
      </c>
      <c r="I271" s="22">
        <v>0</v>
      </c>
      <c r="J271" s="22">
        <v>7318</v>
      </c>
      <c r="K271" s="22">
        <v>0</v>
      </c>
      <c r="L271" s="22">
        <v>0</v>
      </c>
      <c r="M271" s="22">
        <v>1612</v>
      </c>
      <c r="N271" s="22">
        <v>0</v>
      </c>
      <c r="O271" s="22">
        <v>0</v>
      </c>
      <c r="P271" s="22">
        <v>51864</v>
      </c>
      <c r="Q271" s="22">
        <v>0</v>
      </c>
      <c r="R271" s="22">
        <v>0</v>
      </c>
      <c r="S271" s="22">
        <v>0</v>
      </c>
      <c r="T271" s="22">
        <v>0</v>
      </c>
      <c r="U271" s="22">
        <v>192861</v>
      </c>
      <c r="V271" s="22">
        <v>12255</v>
      </c>
      <c r="W271" s="22">
        <v>21360</v>
      </c>
      <c r="X271" s="22">
        <v>0</v>
      </c>
      <c r="Y271" s="22">
        <v>4715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  <c r="AQ271" s="22">
        <v>488827</v>
      </c>
      <c r="AR271" s="22">
        <v>10579</v>
      </c>
      <c r="AS271" s="22">
        <v>90541</v>
      </c>
      <c r="AT271" s="22">
        <v>0</v>
      </c>
      <c r="AU271" s="22">
        <v>21701</v>
      </c>
      <c r="AV271" s="22">
        <v>0</v>
      </c>
      <c r="AW271" s="22">
        <v>853</v>
      </c>
      <c r="AX271" s="22">
        <v>0</v>
      </c>
      <c r="AY271" s="22">
        <v>0</v>
      </c>
      <c r="AZ271" s="22">
        <v>0</v>
      </c>
      <c r="BA271" s="22">
        <v>0</v>
      </c>
      <c r="BB271" s="22">
        <v>119970</v>
      </c>
      <c r="BC271" s="22">
        <v>0</v>
      </c>
      <c r="BD271" s="22">
        <v>0</v>
      </c>
      <c r="BE271" s="22">
        <v>0</v>
      </c>
      <c r="BF271" s="22">
        <v>0</v>
      </c>
      <c r="BG271" s="22">
        <v>40642</v>
      </c>
      <c r="BH271" s="22">
        <v>52608</v>
      </c>
      <c r="BI271" s="22">
        <v>28313</v>
      </c>
      <c r="BJ271" s="22">
        <v>0</v>
      </c>
      <c r="BK271" s="22">
        <v>4345</v>
      </c>
      <c r="BL271" s="22">
        <v>0</v>
      </c>
      <c r="BM271" s="22">
        <v>0</v>
      </c>
      <c r="BN271" s="22">
        <v>0</v>
      </c>
      <c r="BO271" s="22">
        <v>0</v>
      </c>
      <c r="BP271" s="22">
        <v>0</v>
      </c>
      <c r="BQ271" s="22">
        <v>0</v>
      </c>
      <c r="BR271" s="22">
        <v>0</v>
      </c>
      <c r="BS271" s="22">
        <v>0</v>
      </c>
      <c r="BT271" s="22">
        <v>0</v>
      </c>
      <c r="BU271" s="22">
        <v>0</v>
      </c>
      <c r="BV271" s="22">
        <v>0</v>
      </c>
      <c r="BW271" s="22">
        <v>31022</v>
      </c>
      <c r="BX271" s="22">
        <v>0</v>
      </c>
      <c r="BY271" s="22">
        <v>0</v>
      </c>
      <c r="BZ271" s="22">
        <v>0</v>
      </c>
      <c r="CA271" s="22">
        <v>0</v>
      </c>
      <c r="CB271" s="22">
        <v>0</v>
      </c>
      <c r="CC271" s="22">
        <v>400574</v>
      </c>
      <c r="CD271" s="22">
        <v>88253</v>
      </c>
    </row>
    <row r="272" spans="1:82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421145</v>
      </c>
      <c r="F272" s="22">
        <v>0</v>
      </c>
      <c r="G272" s="22">
        <v>73449</v>
      </c>
      <c r="H272" s="22">
        <v>0</v>
      </c>
      <c r="I272" s="22">
        <v>0</v>
      </c>
      <c r="J272" s="22">
        <v>10916</v>
      </c>
      <c r="K272" s="22">
        <v>0</v>
      </c>
      <c r="L272" s="22">
        <v>0</v>
      </c>
      <c r="M272" s="22">
        <v>3238</v>
      </c>
      <c r="N272" s="22">
        <v>0</v>
      </c>
      <c r="O272" s="22">
        <v>0</v>
      </c>
      <c r="P272" s="22">
        <v>1036</v>
      </c>
      <c r="Q272" s="22">
        <v>0</v>
      </c>
      <c r="R272" s="22">
        <v>0</v>
      </c>
      <c r="S272" s="22">
        <v>0</v>
      </c>
      <c r="T272" s="22">
        <v>0</v>
      </c>
      <c r="U272" s="22">
        <v>232524</v>
      </c>
      <c r="V272" s="22">
        <v>715937</v>
      </c>
      <c r="W272" s="22">
        <v>34381</v>
      </c>
      <c r="X272" s="22">
        <v>0</v>
      </c>
      <c r="Y272" s="22">
        <v>0</v>
      </c>
      <c r="Z272" s="22">
        <v>0</v>
      </c>
      <c r="AA272" s="22">
        <v>1263</v>
      </c>
      <c r="AB272" s="22">
        <v>0</v>
      </c>
      <c r="AC272" s="22">
        <v>1080</v>
      </c>
      <c r="AD272" s="22">
        <v>775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30235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  <c r="AQ272" s="22">
        <v>1525979</v>
      </c>
      <c r="AR272" s="22">
        <v>23164</v>
      </c>
      <c r="AS272" s="22">
        <v>168649</v>
      </c>
      <c r="AT272" s="22">
        <v>0</v>
      </c>
      <c r="AU272" s="22">
        <v>0</v>
      </c>
      <c r="AV272" s="22">
        <v>118884</v>
      </c>
      <c r="AW272" s="22">
        <v>0</v>
      </c>
      <c r="AX272" s="22">
        <v>650</v>
      </c>
      <c r="AY272" s="22">
        <v>0</v>
      </c>
      <c r="AZ272" s="22">
        <v>0</v>
      </c>
      <c r="BA272" s="22">
        <v>65125</v>
      </c>
      <c r="BB272" s="22">
        <v>331069</v>
      </c>
      <c r="BC272" s="22">
        <v>0</v>
      </c>
      <c r="BD272" s="22">
        <v>0</v>
      </c>
      <c r="BE272" s="22">
        <v>8652</v>
      </c>
      <c r="BF272" s="22">
        <v>0</v>
      </c>
      <c r="BG272" s="22">
        <v>395480</v>
      </c>
      <c r="BH272" s="22">
        <v>315644</v>
      </c>
      <c r="BI272" s="22">
        <v>33091</v>
      </c>
      <c r="BJ272" s="22">
        <v>0</v>
      </c>
      <c r="BK272" s="22">
        <v>2262</v>
      </c>
      <c r="BL272" s="22">
        <v>0</v>
      </c>
      <c r="BM272" s="22">
        <v>4450</v>
      </c>
      <c r="BN272" s="22">
        <v>0</v>
      </c>
      <c r="BO272" s="22">
        <v>350</v>
      </c>
      <c r="BP272" s="22">
        <v>2836</v>
      </c>
      <c r="BQ272" s="22">
        <v>0</v>
      </c>
      <c r="BR272" s="22">
        <v>0</v>
      </c>
      <c r="BS272" s="22">
        <v>0</v>
      </c>
      <c r="BT272" s="22">
        <v>0</v>
      </c>
      <c r="BU272" s="22">
        <v>0</v>
      </c>
      <c r="BV272" s="22">
        <v>0</v>
      </c>
      <c r="BW272" s="22">
        <v>55821</v>
      </c>
      <c r="BX272" s="22">
        <v>2157</v>
      </c>
      <c r="BY272" s="22">
        <v>0</v>
      </c>
      <c r="BZ272" s="22">
        <v>0</v>
      </c>
      <c r="CA272" s="22">
        <v>0</v>
      </c>
      <c r="CB272" s="22">
        <v>0</v>
      </c>
      <c r="CC272" s="22">
        <v>1528284</v>
      </c>
      <c r="CD272" s="22">
        <v>-2305</v>
      </c>
    </row>
    <row r="273" spans="1:82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214185</v>
      </c>
      <c r="F273" s="22">
        <v>0</v>
      </c>
      <c r="G273" s="22">
        <v>2764</v>
      </c>
      <c r="H273" s="22">
        <v>0</v>
      </c>
      <c r="I273" s="22">
        <v>0</v>
      </c>
      <c r="J273" s="22">
        <v>37033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226339</v>
      </c>
      <c r="Q273" s="22">
        <v>0</v>
      </c>
      <c r="R273" s="22">
        <v>0</v>
      </c>
      <c r="S273" s="22">
        <v>0</v>
      </c>
      <c r="T273" s="22">
        <v>0</v>
      </c>
      <c r="U273" s="22">
        <v>38851</v>
      </c>
      <c r="V273" s="22">
        <v>20110</v>
      </c>
      <c r="W273" s="22">
        <v>20850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7962</v>
      </c>
      <c r="AH273" s="22">
        <v>0</v>
      </c>
      <c r="AI273" s="22">
        <v>0</v>
      </c>
      <c r="AJ273" s="22">
        <v>0</v>
      </c>
      <c r="AK273" s="22">
        <v>12500</v>
      </c>
      <c r="AL273" s="22">
        <v>0</v>
      </c>
      <c r="AM273" s="22">
        <v>450</v>
      </c>
      <c r="AN273" s="22">
        <v>0</v>
      </c>
      <c r="AO273" s="22">
        <v>0</v>
      </c>
      <c r="AP273" s="22">
        <v>0</v>
      </c>
      <c r="AQ273" s="22">
        <v>581044</v>
      </c>
      <c r="AR273" s="22">
        <v>8000</v>
      </c>
      <c r="AS273" s="22">
        <v>123664</v>
      </c>
      <c r="AT273" s="22">
        <v>9336</v>
      </c>
      <c r="AU273" s="22">
        <v>0</v>
      </c>
      <c r="AV273" s="22">
        <v>48429</v>
      </c>
      <c r="AW273" s="22">
        <v>0</v>
      </c>
      <c r="AX273" s="22">
        <v>0</v>
      </c>
      <c r="AY273" s="22">
        <v>0</v>
      </c>
      <c r="AZ273" s="22">
        <v>6656</v>
      </c>
      <c r="BA273" s="22">
        <v>0</v>
      </c>
      <c r="BB273" s="22">
        <v>30191</v>
      </c>
      <c r="BC273" s="22">
        <v>0</v>
      </c>
      <c r="BD273" s="22">
        <v>0</v>
      </c>
      <c r="BE273" s="22">
        <v>0</v>
      </c>
      <c r="BF273" s="22">
        <v>23359</v>
      </c>
      <c r="BG273" s="22">
        <v>29844</v>
      </c>
      <c r="BH273" s="22">
        <v>21883</v>
      </c>
      <c r="BI273" s="22">
        <v>31749</v>
      </c>
      <c r="BJ273" s="22">
        <v>44160</v>
      </c>
      <c r="BK273" s="22">
        <v>1218</v>
      </c>
      <c r="BL273" s="22">
        <v>0</v>
      </c>
      <c r="BM273" s="22">
        <v>0</v>
      </c>
      <c r="BN273" s="22">
        <v>0</v>
      </c>
      <c r="BO273" s="22">
        <v>0</v>
      </c>
      <c r="BP273" s="22">
        <v>0</v>
      </c>
      <c r="BQ273" s="22">
        <v>0</v>
      </c>
      <c r="BR273" s="22">
        <v>0</v>
      </c>
      <c r="BS273" s="22">
        <v>6129</v>
      </c>
      <c r="BT273" s="22">
        <v>6053</v>
      </c>
      <c r="BU273" s="22">
        <v>0</v>
      </c>
      <c r="BV273" s="22">
        <v>27602</v>
      </c>
      <c r="BW273" s="22">
        <v>1468</v>
      </c>
      <c r="BX273" s="22">
        <v>0</v>
      </c>
      <c r="BY273" s="22">
        <v>872</v>
      </c>
      <c r="BZ273" s="22">
        <v>0</v>
      </c>
      <c r="CA273" s="22">
        <v>0</v>
      </c>
      <c r="CB273" s="22">
        <v>0</v>
      </c>
      <c r="CC273" s="22">
        <v>420613</v>
      </c>
      <c r="CD273" s="22">
        <v>160431</v>
      </c>
    </row>
    <row r="274" spans="1:82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315017</v>
      </c>
      <c r="H274" s="22">
        <v>0</v>
      </c>
      <c r="I274" s="22">
        <v>0</v>
      </c>
      <c r="J274" s="22">
        <v>85808</v>
      </c>
      <c r="K274" s="22">
        <v>0</v>
      </c>
      <c r="L274" s="22">
        <v>0</v>
      </c>
      <c r="M274" s="22">
        <v>15599</v>
      </c>
      <c r="N274" s="22">
        <v>0</v>
      </c>
      <c r="O274" s="22">
        <v>0</v>
      </c>
      <c r="P274" s="22">
        <v>79512</v>
      </c>
      <c r="Q274" s="22">
        <v>0</v>
      </c>
      <c r="R274" s="22">
        <v>0</v>
      </c>
      <c r="S274" s="22">
        <v>174579</v>
      </c>
      <c r="T274" s="22">
        <v>0</v>
      </c>
      <c r="U274" s="22">
        <v>187682</v>
      </c>
      <c r="V274" s="22">
        <v>91659</v>
      </c>
      <c r="W274" s="22">
        <v>33933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4875</v>
      </c>
      <c r="AD274" s="22">
        <v>0</v>
      </c>
      <c r="AE274" s="22">
        <v>125914</v>
      </c>
      <c r="AF274" s="22">
        <v>0</v>
      </c>
      <c r="AG274" s="22">
        <v>0</v>
      </c>
      <c r="AH274" s="22">
        <v>0</v>
      </c>
      <c r="AI274" s="22">
        <v>31490</v>
      </c>
      <c r="AJ274" s="22">
        <v>32879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  <c r="AQ274" s="22">
        <v>1178947</v>
      </c>
      <c r="AR274" s="22">
        <v>29886</v>
      </c>
      <c r="AS274" s="22">
        <v>143178</v>
      </c>
      <c r="AT274" s="22">
        <v>0</v>
      </c>
      <c r="AU274" s="22">
        <v>0</v>
      </c>
      <c r="AV274" s="22">
        <v>88883</v>
      </c>
      <c r="AW274" s="22">
        <v>0</v>
      </c>
      <c r="AX274" s="22">
        <v>0</v>
      </c>
      <c r="AY274" s="22">
        <v>15000</v>
      </c>
      <c r="AZ274" s="22">
        <v>0</v>
      </c>
      <c r="BA274" s="22">
        <v>0</v>
      </c>
      <c r="BB274" s="22">
        <v>252285</v>
      </c>
      <c r="BC274" s="22">
        <v>0</v>
      </c>
      <c r="BD274" s="22">
        <v>0</v>
      </c>
      <c r="BE274" s="22">
        <v>0</v>
      </c>
      <c r="BF274" s="22">
        <v>0</v>
      </c>
      <c r="BG274" s="22">
        <v>155148</v>
      </c>
      <c r="BH274" s="22">
        <v>20421</v>
      </c>
      <c r="BI274" s="22">
        <v>38232</v>
      </c>
      <c r="BJ274" s="22">
        <v>0</v>
      </c>
      <c r="BK274" s="22">
        <v>0</v>
      </c>
      <c r="BL274" s="22">
        <v>0</v>
      </c>
      <c r="BM274" s="22">
        <v>0</v>
      </c>
      <c r="BN274" s="22">
        <v>0</v>
      </c>
      <c r="BO274" s="22">
        <v>9775</v>
      </c>
      <c r="BP274" s="22">
        <v>0</v>
      </c>
      <c r="BQ274" s="22">
        <v>0</v>
      </c>
      <c r="BR274" s="22">
        <v>0</v>
      </c>
      <c r="BS274" s="22">
        <v>0</v>
      </c>
      <c r="BT274" s="22">
        <v>0</v>
      </c>
      <c r="BU274" s="22">
        <v>31440</v>
      </c>
      <c r="BV274" s="22">
        <v>18713</v>
      </c>
      <c r="BW274" s="22">
        <v>4016</v>
      </c>
      <c r="BX274" s="22">
        <v>0</v>
      </c>
      <c r="BY274" s="22">
        <v>0</v>
      </c>
      <c r="BZ274" s="22">
        <v>0</v>
      </c>
      <c r="CA274" s="22">
        <v>0</v>
      </c>
      <c r="CB274" s="22">
        <v>0</v>
      </c>
      <c r="CC274" s="22">
        <v>806977</v>
      </c>
      <c r="CD274" s="22">
        <v>371970</v>
      </c>
    </row>
    <row r="275" spans="1:82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1014541</v>
      </c>
      <c r="F275" s="22">
        <v>0</v>
      </c>
      <c r="G275" s="22">
        <v>550827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3332</v>
      </c>
      <c r="N275" s="22">
        <v>0</v>
      </c>
      <c r="O275" s="22">
        <v>0</v>
      </c>
      <c r="P275" s="22">
        <v>348036</v>
      </c>
      <c r="Q275" s="22">
        <v>0</v>
      </c>
      <c r="R275" s="22">
        <v>0</v>
      </c>
      <c r="S275" s="22">
        <v>0</v>
      </c>
      <c r="T275" s="22">
        <v>0</v>
      </c>
      <c r="U275" s="22">
        <v>304115</v>
      </c>
      <c r="V275" s="22">
        <v>38621</v>
      </c>
      <c r="W275" s="22">
        <v>67672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2250</v>
      </c>
      <c r="AF275" s="22">
        <v>0</v>
      </c>
      <c r="AG275" s="22">
        <v>0</v>
      </c>
      <c r="AH275" s="22">
        <v>0</v>
      </c>
      <c r="AI275" s="22">
        <v>0</v>
      </c>
      <c r="AJ275" s="22">
        <v>23288</v>
      </c>
      <c r="AK275" s="22">
        <v>0</v>
      </c>
      <c r="AL275" s="22">
        <v>0</v>
      </c>
      <c r="AM275" s="22">
        <v>0</v>
      </c>
      <c r="AN275" s="22">
        <v>30533</v>
      </c>
      <c r="AO275" s="22">
        <v>21612</v>
      </c>
      <c r="AP275" s="22">
        <v>2220</v>
      </c>
      <c r="AQ275" s="22">
        <v>2407047</v>
      </c>
      <c r="AR275" s="22">
        <v>36001</v>
      </c>
      <c r="AS275" s="22">
        <v>307498</v>
      </c>
      <c r="AT275" s="22">
        <v>0</v>
      </c>
      <c r="AU275" s="22">
        <v>0</v>
      </c>
      <c r="AV275" s="22">
        <v>38121</v>
      </c>
      <c r="AW275" s="22">
        <v>11125</v>
      </c>
      <c r="AX275" s="22">
        <v>0</v>
      </c>
      <c r="AY275" s="22">
        <v>4252</v>
      </c>
      <c r="AZ275" s="22">
        <v>0</v>
      </c>
      <c r="BA275" s="22">
        <v>0</v>
      </c>
      <c r="BB275" s="22">
        <v>420124</v>
      </c>
      <c r="BC275" s="22">
        <v>0</v>
      </c>
      <c r="BD275" s="22">
        <v>0</v>
      </c>
      <c r="BE275" s="22">
        <v>0</v>
      </c>
      <c r="BF275" s="22">
        <v>0</v>
      </c>
      <c r="BG275" s="22">
        <v>661552</v>
      </c>
      <c r="BH275" s="22">
        <v>110108</v>
      </c>
      <c r="BI275" s="22">
        <v>65471</v>
      </c>
      <c r="BJ275" s="22">
        <v>0</v>
      </c>
      <c r="BK275" s="22">
        <v>0</v>
      </c>
      <c r="BL275" s="22">
        <v>0</v>
      </c>
      <c r="BM275" s="22">
        <v>0</v>
      </c>
      <c r="BN275" s="22">
        <v>0</v>
      </c>
      <c r="BO275" s="22">
        <v>0</v>
      </c>
      <c r="BP275" s="22">
        <v>0</v>
      </c>
      <c r="BQ275" s="22">
        <v>4766</v>
      </c>
      <c r="BR275" s="22">
        <v>0</v>
      </c>
      <c r="BS275" s="22">
        <v>0</v>
      </c>
      <c r="BT275" s="22">
        <v>0</v>
      </c>
      <c r="BU275" s="22">
        <v>0</v>
      </c>
      <c r="BV275" s="22">
        <v>109685</v>
      </c>
      <c r="BW275" s="22">
        <v>51612</v>
      </c>
      <c r="BX275" s="22">
        <v>0</v>
      </c>
      <c r="BY275" s="22">
        <v>0</v>
      </c>
      <c r="BZ275" s="22">
        <v>0</v>
      </c>
      <c r="CA275" s="22">
        <v>0</v>
      </c>
      <c r="CB275" s="22">
        <v>0</v>
      </c>
      <c r="CC275" s="22">
        <v>1820315</v>
      </c>
      <c r="CD275" s="22">
        <v>586732</v>
      </c>
    </row>
    <row r="276" spans="1:82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492060</v>
      </c>
      <c r="F276" s="22">
        <v>0</v>
      </c>
      <c r="G276" s="22">
        <v>794480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2086</v>
      </c>
      <c r="N276" s="22">
        <v>0</v>
      </c>
      <c r="O276" s="22">
        <v>0</v>
      </c>
      <c r="P276" s="22">
        <v>150492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96605</v>
      </c>
      <c r="W276" s="22">
        <v>29321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1401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15503</v>
      </c>
      <c r="AK276" s="22">
        <v>70235</v>
      </c>
      <c r="AL276" s="22">
        <v>0</v>
      </c>
      <c r="AM276" s="22">
        <v>0</v>
      </c>
      <c r="AN276" s="22">
        <v>0</v>
      </c>
      <c r="AO276" s="22">
        <v>0</v>
      </c>
      <c r="AP276" s="22">
        <v>477895</v>
      </c>
      <c r="AQ276" s="22">
        <v>2130078</v>
      </c>
      <c r="AR276" s="22">
        <v>44880</v>
      </c>
      <c r="AS276" s="22">
        <v>325283</v>
      </c>
      <c r="AT276" s="22">
        <v>0</v>
      </c>
      <c r="AU276" s="22">
        <v>0</v>
      </c>
      <c r="AV276" s="22">
        <v>39834</v>
      </c>
      <c r="AW276" s="22">
        <v>0</v>
      </c>
      <c r="AX276" s="22">
        <v>0</v>
      </c>
      <c r="AY276" s="22">
        <v>24137</v>
      </c>
      <c r="AZ276" s="22">
        <v>0</v>
      </c>
      <c r="BA276" s="22">
        <v>0</v>
      </c>
      <c r="BB276" s="22">
        <v>379289</v>
      </c>
      <c r="BC276" s="22">
        <v>0</v>
      </c>
      <c r="BD276" s="22">
        <v>0</v>
      </c>
      <c r="BE276" s="22">
        <v>0</v>
      </c>
      <c r="BF276" s="22">
        <v>0</v>
      </c>
      <c r="BG276" s="22">
        <v>0</v>
      </c>
      <c r="BH276" s="22">
        <v>63007</v>
      </c>
      <c r="BI276" s="22">
        <v>21798</v>
      </c>
      <c r="BJ276" s="22">
        <v>0</v>
      </c>
      <c r="BK276" s="22">
        <v>9877</v>
      </c>
      <c r="BL276" s="22">
        <v>0</v>
      </c>
      <c r="BM276" s="22">
        <v>0</v>
      </c>
      <c r="BN276" s="22">
        <v>0</v>
      </c>
      <c r="BO276" s="22">
        <v>31631</v>
      </c>
      <c r="BP276" s="22">
        <v>0</v>
      </c>
      <c r="BQ276" s="22">
        <v>0</v>
      </c>
      <c r="BR276" s="22">
        <v>0</v>
      </c>
      <c r="BS276" s="22">
        <v>0</v>
      </c>
      <c r="BT276" s="22">
        <v>0</v>
      </c>
      <c r="BU276" s="22">
        <v>0</v>
      </c>
      <c r="BV276" s="22">
        <v>170063</v>
      </c>
      <c r="BW276" s="22">
        <v>139532</v>
      </c>
      <c r="BX276" s="22">
        <v>0</v>
      </c>
      <c r="BY276" s="22">
        <v>0</v>
      </c>
      <c r="BZ276" s="22">
        <v>0</v>
      </c>
      <c r="CA276" s="22">
        <v>0</v>
      </c>
      <c r="CB276" s="22">
        <v>0</v>
      </c>
      <c r="CC276" s="22">
        <v>1249331</v>
      </c>
      <c r="CD276" s="22">
        <v>880747</v>
      </c>
    </row>
    <row r="277" spans="1:82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513698</v>
      </c>
      <c r="F277" s="22">
        <v>0</v>
      </c>
      <c r="G277" s="22">
        <v>45306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1230</v>
      </c>
      <c r="N277" s="22">
        <v>0</v>
      </c>
      <c r="O277" s="22">
        <v>0</v>
      </c>
      <c r="P277" s="22">
        <v>29976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691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  <c r="AQ277" s="22">
        <v>590901</v>
      </c>
      <c r="AR277" s="22">
        <v>18367</v>
      </c>
      <c r="AS277" s="22">
        <v>176116</v>
      </c>
      <c r="AT277" s="22">
        <v>0</v>
      </c>
      <c r="AU277" s="22">
        <v>0</v>
      </c>
      <c r="AV277" s="22">
        <v>25831</v>
      </c>
      <c r="AW277" s="22">
        <v>0</v>
      </c>
      <c r="AX277" s="22">
        <v>0</v>
      </c>
      <c r="AY277" s="22">
        <v>35515</v>
      </c>
      <c r="AZ277" s="22">
        <v>0</v>
      </c>
      <c r="BA277" s="22">
        <v>0</v>
      </c>
      <c r="BB277" s="22">
        <v>345712</v>
      </c>
      <c r="BC277" s="22">
        <v>0</v>
      </c>
      <c r="BD277" s="22">
        <v>0</v>
      </c>
      <c r="BE277" s="22">
        <v>0</v>
      </c>
      <c r="BF277" s="22">
        <v>0</v>
      </c>
      <c r="BG277" s="22">
        <v>0</v>
      </c>
      <c r="BH277" s="22">
        <v>215</v>
      </c>
      <c r="BI277" s="22">
        <v>42048</v>
      </c>
      <c r="BJ277" s="22">
        <v>0</v>
      </c>
      <c r="BK277" s="22">
        <v>0</v>
      </c>
      <c r="BL277" s="22">
        <v>0</v>
      </c>
      <c r="BM277" s="22">
        <v>0</v>
      </c>
      <c r="BN277" s="22">
        <v>0</v>
      </c>
      <c r="BO277" s="22">
        <v>7041</v>
      </c>
      <c r="BP277" s="22">
        <v>0</v>
      </c>
      <c r="BQ277" s="22">
        <v>0</v>
      </c>
      <c r="BR277" s="22">
        <v>0</v>
      </c>
      <c r="BS277" s="22">
        <v>0</v>
      </c>
      <c r="BT277" s="22">
        <v>0</v>
      </c>
      <c r="BU277" s="22">
        <v>0</v>
      </c>
      <c r="BV277" s="22">
        <v>37052</v>
      </c>
      <c r="BW277" s="22">
        <v>2640</v>
      </c>
      <c r="BX277" s="22">
        <v>0</v>
      </c>
      <c r="BY277" s="22">
        <v>0</v>
      </c>
      <c r="BZ277" s="22">
        <v>0</v>
      </c>
      <c r="CA277" s="22">
        <v>0</v>
      </c>
      <c r="CB277" s="22">
        <v>0</v>
      </c>
      <c r="CC277" s="22">
        <v>690537</v>
      </c>
      <c r="CD277" s="22">
        <v>-99636</v>
      </c>
    </row>
    <row r="278" spans="1:82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453022</v>
      </c>
      <c r="F278" s="22">
        <v>24316</v>
      </c>
      <c r="G278" s="22">
        <v>28227</v>
      </c>
      <c r="H278" s="22">
        <v>0</v>
      </c>
      <c r="I278" s="22">
        <v>0</v>
      </c>
      <c r="J278" s="22">
        <v>55024</v>
      </c>
      <c r="K278" s="22">
        <v>0</v>
      </c>
      <c r="L278" s="22">
        <v>500</v>
      </c>
      <c r="M278" s="22">
        <v>2750</v>
      </c>
      <c r="N278" s="22">
        <v>0</v>
      </c>
      <c r="O278" s="22">
        <v>0</v>
      </c>
      <c r="P278" s="22">
        <v>35911</v>
      </c>
      <c r="Q278" s="22">
        <v>0</v>
      </c>
      <c r="R278" s="22">
        <v>0</v>
      </c>
      <c r="S278" s="22">
        <v>0</v>
      </c>
      <c r="T278" s="22">
        <v>0</v>
      </c>
      <c r="U278" s="22">
        <v>310945</v>
      </c>
      <c r="V278" s="22">
        <v>182450</v>
      </c>
      <c r="W278" s="22">
        <v>21195</v>
      </c>
      <c r="X278" s="22">
        <v>145</v>
      </c>
      <c r="Y278" s="22">
        <v>0</v>
      </c>
      <c r="Z278" s="22">
        <v>0</v>
      </c>
      <c r="AA278" s="22">
        <v>695</v>
      </c>
      <c r="AB278" s="22">
        <v>0</v>
      </c>
      <c r="AC278" s="22">
        <v>0</v>
      </c>
      <c r="AD278" s="22">
        <v>0</v>
      </c>
      <c r="AE278" s="22">
        <v>65523</v>
      </c>
      <c r="AF278" s="22">
        <v>0</v>
      </c>
      <c r="AG278" s="22">
        <v>0</v>
      </c>
      <c r="AH278" s="22">
        <v>0</v>
      </c>
      <c r="AI278" s="22">
        <v>0</v>
      </c>
      <c r="AJ278" s="22">
        <v>2381</v>
      </c>
      <c r="AK278" s="22">
        <v>0</v>
      </c>
      <c r="AL278" s="22">
        <v>0</v>
      </c>
      <c r="AM278" s="22">
        <v>1520</v>
      </c>
      <c r="AN278" s="22">
        <v>0</v>
      </c>
      <c r="AO278" s="22">
        <v>0</v>
      </c>
      <c r="AP278" s="22">
        <v>0</v>
      </c>
      <c r="AQ278" s="22">
        <v>1184604</v>
      </c>
      <c r="AR278" s="22">
        <v>18561</v>
      </c>
      <c r="AS278" s="22">
        <v>106223</v>
      </c>
      <c r="AT278" s="22">
        <v>0</v>
      </c>
      <c r="AU278" s="22">
        <v>0</v>
      </c>
      <c r="AV278" s="22">
        <v>97935</v>
      </c>
      <c r="AW278" s="22">
        <v>1810</v>
      </c>
      <c r="AX278" s="22">
        <v>0</v>
      </c>
      <c r="AY278" s="22">
        <v>0</v>
      </c>
      <c r="AZ278" s="22">
        <v>0</v>
      </c>
      <c r="BA278" s="22">
        <v>48038</v>
      </c>
      <c r="BB278" s="22">
        <v>151610</v>
      </c>
      <c r="BC278" s="22">
        <v>0</v>
      </c>
      <c r="BD278" s="22">
        <v>0</v>
      </c>
      <c r="BE278" s="22">
        <v>0</v>
      </c>
      <c r="BF278" s="22">
        <v>0</v>
      </c>
      <c r="BG278" s="22">
        <v>401263</v>
      </c>
      <c r="BH278" s="22">
        <v>21713</v>
      </c>
      <c r="BI278" s="22">
        <v>45172</v>
      </c>
      <c r="BJ278" s="22">
        <v>0</v>
      </c>
      <c r="BK278" s="22">
        <v>2210</v>
      </c>
      <c r="BL278" s="22">
        <v>0</v>
      </c>
      <c r="BM278" s="22">
        <v>563</v>
      </c>
      <c r="BN278" s="22">
        <v>0</v>
      </c>
      <c r="BO278" s="22">
        <v>4812</v>
      </c>
      <c r="BP278" s="22">
        <v>0</v>
      </c>
      <c r="BQ278" s="22">
        <v>41830</v>
      </c>
      <c r="BR278" s="22">
        <v>0</v>
      </c>
      <c r="BS278" s="22">
        <v>0</v>
      </c>
      <c r="BT278" s="22">
        <v>0</v>
      </c>
      <c r="BU278" s="22">
        <v>0</v>
      </c>
      <c r="BV278" s="22">
        <v>48434</v>
      </c>
      <c r="BW278" s="22">
        <v>9005</v>
      </c>
      <c r="BX278" s="22">
        <v>0</v>
      </c>
      <c r="BY278" s="22">
        <v>1101</v>
      </c>
      <c r="BZ278" s="22">
        <v>0</v>
      </c>
      <c r="CA278" s="22">
        <v>0</v>
      </c>
      <c r="CB278" s="22">
        <v>630</v>
      </c>
      <c r="CC278" s="22">
        <v>1000910</v>
      </c>
      <c r="CD278" s="22">
        <v>183694</v>
      </c>
    </row>
    <row r="279" spans="1:82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660658</v>
      </c>
      <c r="F279" s="22">
        <v>0</v>
      </c>
      <c r="G279" s="22">
        <v>325049</v>
      </c>
      <c r="H279" s="22">
        <v>0</v>
      </c>
      <c r="I279" s="22">
        <v>0</v>
      </c>
      <c r="J279" s="22">
        <v>10252</v>
      </c>
      <c r="K279" s="22">
        <v>0</v>
      </c>
      <c r="L279" s="22">
        <v>0</v>
      </c>
      <c r="M279" s="22">
        <v>37522</v>
      </c>
      <c r="N279" s="22">
        <v>0</v>
      </c>
      <c r="O279" s="22">
        <v>211077</v>
      </c>
      <c r="P279" s="22">
        <v>134733</v>
      </c>
      <c r="Q279" s="22">
        <v>0</v>
      </c>
      <c r="R279" s="22">
        <v>0</v>
      </c>
      <c r="S279" s="22">
        <v>0</v>
      </c>
      <c r="T279" s="22">
        <v>0</v>
      </c>
      <c r="U279" s="22">
        <v>417650</v>
      </c>
      <c r="V279" s="22">
        <v>156182</v>
      </c>
      <c r="W279" s="22">
        <v>84868</v>
      </c>
      <c r="X279" s="22">
        <v>0</v>
      </c>
      <c r="Y279" s="22">
        <v>800</v>
      </c>
      <c r="Z279" s="22">
        <v>0</v>
      </c>
      <c r="AA279" s="22">
        <v>10950</v>
      </c>
      <c r="AB279" s="22">
        <v>0</v>
      </c>
      <c r="AC279" s="22">
        <v>14852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156105</v>
      </c>
      <c r="AK279" s="22">
        <v>27497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  <c r="AQ279" s="22">
        <v>2248195</v>
      </c>
      <c r="AR279" s="22">
        <v>30833</v>
      </c>
      <c r="AS279" s="22">
        <v>308716</v>
      </c>
      <c r="AT279" s="22">
        <v>0</v>
      </c>
      <c r="AU279" s="22">
        <v>0</v>
      </c>
      <c r="AV279" s="22">
        <v>44745</v>
      </c>
      <c r="AW279" s="22">
        <v>0</v>
      </c>
      <c r="AX279" s="22">
        <v>1867</v>
      </c>
      <c r="AY279" s="22">
        <v>25928</v>
      </c>
      <c r="AZ279" s="22">
        <v>2280</v>
      </c>
      <c r="BA279" s="22">
        <v>285571</v>
      </c>
      <c r="BB279" s="22">
        <v>393997</v>
      </c>
      <c r="BC279" s="22">
        <v>0</v>
      </c>
      <c r="BD279" s="22">
        <v>0</v>
      </c>
      <c r="BE279" s="22">
        <v>3819</v>
      </c>
      <c r="BF279" s="22">
        <v>0</v>
      </c>
      <c r="BG279" s="22">
        <v>449549</v>
      </c>
      <c r="BH279" s="22">
        <v>84945</v>
      </c>
      <c r="BI279" s="22">
        <v>42534</v>
      </c>
      <c r="BJ279" s="22">
        <v>0</v>
      </c>
      <c r="BK279" s="22">
        <v>8063</v>
      </c>
      <c r="BL279" s="22">
        <v>0</v>
      </c>
      <c r="BM279" s="22">
        <v>6282</v>
      </c>
      <c r="BN279" s="22">
        <v>0</v>
      </c>
      <c r="BO279" s="22">
        <v>23347</v>
      </c>
      <c r="BP279" s="22">
        <v>0</v>
      </c>
      <c r="BQ279" s="22">
        <v>0</v>
      </c>
      <c r="BR279" s="22">
        <v>0</v>
      </c>
      <c r="BS279" s="22">
        <v>0</v>
      </c>
      <c r="BT279" s="22">
        <v>0</v>
      </c>
      <c r="BU279" s="22">
        <v>0</v>
      </c>
      <c r="BV279" s="22">
        <v>174209</v>
      </c>
      <c r="BW279" s="22">
        <v>105320</v>
      </c>
      <c r="BX279" s="22">
        <v>0</v>
      </c>
      <c r="BY279" s="22">
        <v>0</v>
      </c>
      <c r="BZ279" s="22">
        <v>0</v>
      </c>
      <c r="CA279" s="22">
        <v>0</v>
      </c>
      <c r="CB279" s="22">
        <v>0</v>
      </c>
      <c r="CC279" s="22">
        <v>1992005</v>
      </c>
      <c r="CD279" s="22">
        <v>256190</v>
      </c>
    </row>
    <row r="280" spans="1:82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266936</v>
      </c>
      <c r="F280" s="22">
        <v>0</v>
      </c>
      <c r="G280" s="22">
        <v>48047</v>
      </c>
      <c r="H280" s="22">
        <v>0</v>
      </c>
      <c r="I280" s="22">
        <v>0</v>
      </c>
      <c r="J280" s="22">
        <v>16250</v>
      </c>
      <c r="K280" s="22">
        <v>0</v>
      </c>
      <c r="L280" s="22">
        <v>0</v>
      </c>
      <c r="M280" s="22">
        <v>1060</v>
      </c>
      <c r="N280" s="22">
        <v>0</v>
      </c>
      <c r="O280" s="22">
        <v>0</v>
      </c>
      <c r="P280" s="22">
        <v>97230</v>
      </c>
      <c r="Q280" s="22">
        <v>0</v>
      </c>
      <c r="R280" s="22">
        <v>0</v>
      </c>
      <c r="S280" s="22">
        <v>0</v>
      </c>
      <c r="T280" s="22">
        <v>0</v>
      </c>
      <c r="U280" s="22">
        <v>233540</v>
      </c>
      <c r="V280" s="22">
        <v>123417</v>
      </c>
      <c r="W280" s="22">
        <v>37112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14100</v>
      </c>
      <c r="AI280" s="22">
        <v>0</v>
      </c>
      <c r="AJ280" s="22">
        <v>1382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  <c r="AQ280" s="22">
        <v>839074</v>
      </c>
      <c r="AR280" s="22">
        <v>11271</v>
      </c>
      <c r="AS280" s="22">
        <v>173369</v>
      </c>
      <c r="AT280" s="22">
        <v>0</v>
      </c>
      <c r="AU280" s="22">
        <v>0</v>
      </c>
      <c r="AV280" s="22">
        <v>21426</v>
      </c>
      <c r="AW280" s="22">
        <v>0</v>
      </c>
      <c r="AX280" s="22">
        <v>0</v>
      </c>
      <c r="AY280" s="22">
        <v>2107</v>
      </c>
      <c r="AZ280" s="22">
        <v>0</v>
      </c>
      <c r="BA280" s="22">
        <v>0</v>
      </c>
      <c r="BB280" s="22">
        <v>195043</v>
      </c>
      <c r="BC280" s="22">
        <v>0</v>
      </c>
      <c r="BD280" s="22">
        <v>0</v>
      </c>
      <c r="BE280" s="22">
        <v>0</v>
      </c>
      <c r="BF280" s="22">
        <v>0</v>
      </c>
      <c r="BG280" s="22">
        <v>145252</v>
      </c>
      <c r="BH280" s="22">
        <v>52806</v>
      </c>
      <c r="BI280" s="22">
        <v>39096</v>
      </c>
      <c r="BJ280" s="22">
        <v>0</v>
      </c>
      <c r="BK280" s="22">
        <v>3078</v>
      </c>
      <c r="BL280" s="22">
        <v>0</v>
      </c>
      <c r="BM280" s="22">
        <v>0</v>
      </c>
      <c r="BN280" s="22">
        <v>0</v>
      </c>
      <c r="BO280" s="22">
        <v>0</v>
      </c>
      <c r="BP280" s="22">
        <v>0</v>
      </c>
      <c r="BQ280" s="22">
        <v>415</v>
      </c>
      <c r="BR280" s="22">
        <v>0</v>
      </c>
      <c r="BS280" s="22">
        <v>0</v>
      </c>
      <c r="BT280" s="22">
        <v>1087</v>
      </c>
      <c r="BU280" s="22">
        <v>0</v>
      </c>
      <c r="BV280" s="22">
        <v>34065</v>
      </c>
      <c r="BW280" s="22">
        <v>1762</v>
      </c>
      <c r="BX280" s="22">
        <v>0</v>
      </c>
      <c r="BY280" s="22">
        <v>0</v>
      </c>
      <c r="BZ280" s="22">
        <v>0</v>
      </c>
      <c r="CA280" s="22">
        <v>0</v>
      </c>
      <c r="CB280" s="22">
        <v>0</v>
      </c>
      <c r="CC280" s="22">
        <v>680777</v>
      </c>
      <c r="CD280" s="22">
        <v>158297</v>
      </c>
    </row>
    <row r="281" spans="1:82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1559487</v>
      </c>
      <c r="F281" s="22">
        <v>0</v>
      </c>
      <c r="G281" s="22">
        <v>48237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5750</v>
      </c>
      <c r="N281" s="22">
        <v>0</v>
      </c>
      <c r="O281" s="22">
        <v>5684</v>
      </c>
      <c r="P281" s="22">
        <v>160000</v>
      </c>
      <c r="Q281" s="22">
        <v>0</v>
      </c>
      <c r="R281" s="22">
        <v>0</v>
      </c>
      <c r="S281" s="22">
        <v>0</v>
      </c>
      <c r="T281" s="22">
        <v>0</v>
      </c>
      <c r="U281" s="22">
        <v>630449</v>
      </c>
      <c r="V281" s="22">
        <v>157010</v>
      </c>
      <c r="W281" s="22">
        <v>106405</v>
      </c>
      <c r="X281" s="22">
        <v>0</v>
      </c>
      <c r="Y281" s="22">
        <v>53222</v>
      </c>
      <c r="Z281" s="22">
        <v>0</v>
      </c>
      <c r="AA281" s="22">
        <v>0</v>
      </c>
      <c r="AB281" s="22">
        <v>0</v>
      </c>
      <c r="AC281" s="22">
        <v>14177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470182</v>
      </c>
      <c r="AK281" s="22">
        <v>21962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  <c r="AQ281" s="22">
        <v>3232565</v>
      </c>
      <c r="AR281" s="22">
        <v>87442</v>
      </c>
      <c r="AS281" s="22">
        <v>499074</v>
      </c>
      <c r="AT281" s="22">
        <v>0</v>
      </c>
      <c r="AU281" s="22">
        <v>0</v>
      </c>
      <c r="AV281" s="22">
        <v>45298</v>
      </c>
      <c r="AW281" s="22">
        <v>0</v>
      </c>
      <c r="AX281" s="22">
        <v>0</v>
      </c>
      <c r="AY281" s="22">
        <v>31088</v>
      </c>
      <c r="AZ281" s="22">
        <v>0</v>
      </c>
      <c r="BA281" s="22">
        <v>449413</v>
      </c>
      <c r="BB281" s="22">
        <v>286375</v>
      </c>
      <c r="BC281" s="22">
        <v>0</v>
      </c>
      <c r="BD281" s="22">
        <v>0</v>
      </c>
      <c r="BE281" s="22">
        <v>0</v>
      </c>
      <c r="BF281" s="22">
        <v>0</v>
      </c>
      <c r="BG281" s="22">
        <v>790847</v>
      </c>
      <c r="BH281" s="22">
        <v>65248</v>
      </c>
      <c r="BI281" s="22">
        <v>71857</v>
      </c>
      <c r="BJ281" s="22">
        <v>0</v>
      </c>
      <c r="BK281" s="22">
        <v>62817</v>
      </c>
      <c r="BL281" s="22">
        <v>0</v>
      </c>
      <c r="BM281" s="22">
        <v>0</v>
      </c>
      <c r="BN281" s="22">
        <v>0</v>
      </c>
      <c r="BO281" s="22">
        <v>6625</v>
      </c>
      <c r="BP281" s="22">
        <v>0</v>
      </c>
      <c r="BQ281" s="22">
        <v>0</v>
      </c>
      <c r="BR281" s="22">
        <v>0</v>
      </c>
      <c r="BS281" s="22">
        <v>0</v>
      </c>
      <c r="BT281" s="22">
        <v>0</v>
      </c>
      <c r="BU281" s="22">
        <v>0</v>
      </c>
      <c r="BV281" s="22">
        <v>734681</v>
      </c>
      <c r="BW281" s="22">
        <v>74204</v>
      </c>
      <c r="BX281" s="22">
        <v>0</v>
      </c>
      <c r="BY281" s="22">
        <v>0</v>
      </c>
      <c r="BZ281" s="22">
        <v>0</v>
      </c>
      <c r="CA281" s="22">
        <v>0</v>
      </c>
      <c r="CB281" s="22">
        <v>0</v>
      </c>
      <c r="CC281" s="22">
        <v>3204969</v>
      </c>
      <c r="CD281" s="22">
        <v>27596</v>
      </c>
    </row>
    <row r="282" spans="1:82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200426</v>
      </c>
      <c r="F282" s="22">
        <v>0</v>
      </c>
      <c r="G282" s="22">
        <v>39003</v>
      </c>
      <c r="H282" s="22">
        <v>0</v>
      </c>
      <c r="I282" s="22">
        <v>0</v>
      </c>
      <c r="J282" s="22">
        <v>37192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47476</v>
      </c>
      <c r="Q282" s="22">
        <v>0</v>
      </c>
      <c r="R282" s="22">
        <v>0</v>
      </c>
      <c r="S282" s="22">
        <v>0</v>
      </c>
      <c r="T282" s="22">
        <v>0</v>
      </c>
      <c r="U282" s="22">
        <v>109545</v>
      </c>
      <c r="V282" s="22">
        <v>182343</v>
      </c>
      <c r="W282" s="22">
        <v>32168</v>
      </c>
      <c r="X282" s="22">
        <v>0</v>
      </c>
      <c r="Y282" s="22">
        <v>9632</v>
      </c>
      <c r="Z282" s="22">
        <v>0</v>
      </c>
      <c r="AA282" s="22">
        <v>1874</v>
      </c>
      <c r="AB282" s="22">
        <v>0</v>
      </c>
      <c r="AC282" s="22">
        <v>0</v>
      </c>
      <c r="AD282" s="22">
        <v>0</v>
      </c>
      <c r="AE282" s="22">
        <v>6500</v>
      </c>
      <c r="AF282" s="22">
        <v>0</v>
      </c>
      <c r="AG282" s="22">
        <v>0</v>
      </c>
      <c r="AH282" s="22">
        <v>0</v>
      </c>
      <c r="AI282" s="22">
        <v>0</v>
      </c>
      <c r="AJ282" s="22">
        <v>44130</v>
      </c>
      <c r="AK282" s="22">
        <v>46984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  <c r="AQ282" s="22">
        <v>757273</v>
      </c>
      <c r="AR282" s="22">
        <v>12842</v>
      </c>
      <c r="AS282" s="22">
        <v>100697</v>
      </c>
      <c r="AT282" s="22">
        <v>0</v>
      </c>
      <c r="AU282" s="22">
        <v>0</v>
      </c>
      <c r="AV282" s="22">
        <v>66540</v>
      </c>
      <c r="AW282" s="22">
        <v>0</v>
      </c>
      <c r="AX282" s="22">
        <v>0</v>
      </c>
      <c r="AY282" s="22">
        <v>0</v>
      </c>
      <c r="AZ282" s="22">
        <v>0</v>
      </c>
      <c r="BA282" s="22">
        <v>0</v>
      </c>
      <c r="BB282" s="22">
        <v>208899</v>
      </c>
      <c r="BC282" s="22">
        <v>0</v>
      </c>
      <c r="BD282" s="22">
        <v>0</v>
      </c>
      <c r="BE282" s="22">
        <v>0</v>
      </c>
      <c r="BF282" s="22">
        <v>0</v>
      </c>
      <c r="BG282" s="22">
        <v>113378</v>
      </c>
      <c r="BH282" s="22">
        <v>23329</v>
      </c>
      <c r="BI282" s="22">
        <v>37261</v>
      </c>
      <c r="BJ282" s="22">
        <v>0</v>
      </c>
      <c r="BK282" s="22">
        <v>12225</v>
      </c>
      <c r="BL282" s="22">
        <v>0</v>
      </c>
      <c r="BM282" s="22">
        <v>9285</v>
      </c>
      <c r="BN282" s="22">
        <v>0</v>
      </c>
      <c r="BO282" s="22">
        <v>0</v>
      </c>
      <c r="BP282" s="22">
        <v>0</v>
      </c>
      <c r="BQ282" s="22">
        <v>5896</v>
      </c>
      <c r="BR282" s="22">
        <v>0</v>
      </c>
      <c r="BS282" s="22">
        <v>0</v>
      </c>
      <c r="BT282" s="22">
        <v>0</v>
      </c>
      <c r="BU282" s="22">
        <v>0</v>
      </c>
      <c r="BV282" s="22">
        <v>46722</v>
      </c>
      <c r="BW282" s="22">
        <v>31754</v>
      </c>
      <c r="BX282" s="22">
        <v>0</v>
      </c>
      <c r="BY282" s="22">
        <v>0</v>
      </c>
      <c r="BZ282" s="22">
        <v>0</v>
      </c>
      <c r="CA282" s="22">
        <v>0</v>
      </c>
      <c r="CB282" s="22">
        <v>0</v>
      </c>
      <c r="CC282" s="22">
        <v>668828</v>
      </c>
      <c r="CD282" s="22">
        <v>88445</v>
      </c>
    </row>
    <row r="283" spans="1:82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371140</v>
      </c>
      <c r="F283" s="22">
        <v>0</v>
      </c>
      <c r="G283" s="22">
        <v>26788</v>
      </c>
      <c r="H283" s="22">
        <v>0</v>
      </c>
      <c r="I283" s="22">
        <v>0</v>
      </c>
      <c r="J283" s="22">
        <v>14765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5100</v>
      </c>
      <c r="Q283" s="22">
        <v>0</v>
      </c>
      <c r="R283" s="22">
        <v>0</v>
      </c>
      <c r="S283" s="22">
        <v>0</v>
      </c>
      <c r="T283" s="22">
        <v>0</v>
      </c>
      <c r="U283" s="22">
        <v>151864</v>
      </c>
      <c r="V283" s="22">
        <v>43681</v>
      </c>
      <c r="W283" s="22">
        <v>69312</v>
      </c>
      <c r="X283" s="22">
        <v>0</v>
      </c>
      <c r="Y283" s="22">
        <v>11965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5467</v>
      </c>
      <c r="AI283" s="22">
        <v>0</v>
      </c>
      <c r="AJ283" s="22">
        <v>13391</v>
      </c>
      <c r="AK283" s="22">
        <v>20324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  <c r="AQ283" s="22">
        <v>733797</v>
      </c>
      <c r="AR283" s="22">
        <v>14842</v>
      </c>
      <c r="AS283" s="22">
        <v>160900</v>
      </c>
      <c r="AT283" s="22">
        <v>0</v>
      </c>
      <c r="AU283" s="22">
        <v>0</v>
      </c>
      <c r="AV283" s="22">
        <v>26573</v>
      </c>
      <c r="AW283" s="22">
        <v>0</v>
      </c>
      <c r="AX283" s="22">
        <v>0</v>
      </c>
      <c r="AY283" s="22">
        <v>158</v>
      </c>
      <c r="AZ283" s="22">
        <v>0</v>
      </c>
      <c r="BA283" s="22">
        <v>0</v>
      </c>
      <c r="BB283" s="22">
        <v>193271</v>
      </c>
      <c r="BC283" s="22">
        <v>0</v>
      </c>
      <c r="BD283" s="22">
        <v>0</v>
      </c>
      <c r="BE283" s="22">
        <v>0</v>
      </c>
      <c r="BF283" s="22">
        <v>0</v>
      </c>
      <c r="BG283" s="22">
        <v>193823</v>
      </c>
      <c r="BH283" s="22">
        <v>100588</v>
      </c>
      <c r="BI283" s="22">
        <v>50757</v>
      </c>
      <c r="BJ283" s="22">
        <v>0</v>
      </c>
      <c r="BK283" s="22">
        <v>12050</v>
      </c>
      <c r="BL283" s="22">
        <v>0</v>
      </c>
      <c r="BM283" s="22">
        <v>0</v>
      </c>
      <c r="BN283" s="22">
        <v>1321</v>
      </c>
      <c r="BO283" s="22">
        <v>0</v>
      </c>
      <c r="BP283" s="22">
        <v>8919</v>
      </c>
      <c r="BQ283" s="22">
        <v>0</v>
      </c>
      <c r="BR283" s="22">
        <v>0</v>
      </c>
      <c r="BS283" s="22">
        <v>0</v>
      </c>
      <c r="BT283" s="22">
        <v>0</v>
      </c>
      <c r="BU283" s="22">
        <v>0</v>
      </c>
      <c r="BV283" s="22">
        <v>30570</v>
      </c>
      <c r="BW283" s="22">
        <v>22163</v>
      </c>
      <c r="BX283" s="22">
        <v>0</v>
      </c>
      <c r="BY283" s="22">
        <v>0</v>
      </c>
      <c r="BZ283" s="22">
        <v>0</v>
      </c>
      <c r="CA283" s="22">
        <v>0</v>
      </c>
      <c r="CB283" s="22">
        <v>0</v>
      </c>
      <c r="CC283" s="22">
        <v>815935</v>
      </c>
      <c r="CD283" s="22">
        <v>-82138</v>
      </c>
    </row>
    <row r="284" spans="1:82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1243872</v>
      </c>
      <c r="F284" s="22">
        <v>0</v>
      </c>
      <c r="G284" s="22">
        <v>0</v>
      </c>
      <c r="H284" s="22">
        <v>0</v>
      </c>
      <c r="I284" s="22">
        <v>38791</v>
      </c>
      <c r="J284" s="22">
        <v>49168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3724</v>
      </c>
      <c r="Q284" s="22">
        <v>0</v>
      </c>
      <c r="R284" s="22">
        <v>0</v>
      </c>
      <c r="S284" s="22">
        <v>0</v>
      </c>
      <c r="T284" s="22">
        <v>0</v>
      </c>
      <c r="U284" s="22">
        <v>108328</v>
      </c>
      <c r="V284" s="22">
        <v>71024</v>
      </c>
      <c r="W284" s="22">
        <v>61363</v>
      </c>
      <c r="X284" s="22">
        <v>0</v>
      </c>
      <c r="Y284" s="22">
        <v>43085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242972</v>
      </c>
      <c r="AI284" s="22">
        <v>0</v>
      </c>
      <c r="AJ284" s="22">
        <v>168934</v>
      </c>
      <c r="AK284" s="22">
        <v>18575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  <c r="AQ284" s="22">
        <v>2049836</v>
      </c>
      <c r="AR284" s="22">
        <v>43897</v>
      </c>
      <c r="AS284" s="22">
        <v>359445</v>
      </c>
      <c r="AT284" s="22">
        <v>0</v>
      </c>
      <c r="AU284" s="22">
        <v>38791</v>
      </c>
      <c r="AV284" s="22">
        <v>71923</v>
      </c>
      <c r="AW284" s="22">
        <v>0</v>
      </c>
      <c r="AX284" s="22">
        <v>0</v>
      </c>
      <c r="AY284" s="22">
        <v>12095</v>
      </c>
      <c r="AZ284" s="22">
        <v>0</v>
      </c>
      <c r="BA284" s="22">
        <v>0</v>
      </c>
      <c r="BB284" s="22">
        <v>382163</v>
      </c>
      <c r="BC284" s="22">
        <v>0</v>
      </c>
      <c r="BD284" s="22">
        <v>0</v>
      </c>
      <c r="BE284" s="22">
        <v>0</v>
      </c>
      <c r="BF284" s="22">
        <v>0</v>
      </c>
      <c r="BG284" s="22">
        <v>181567</v>
      </c>
      <c r="BH284" s="22">
        <v>26863</v>
      </c>
      <c r="BI284" s="22">
        <v>52525</v>
      </c>
      <c r="BJ284" s="22">
        <v>0</v>
      </c>
      <c r="BK284" s="22">
        <v>60538</v>
      </c>
      <c r="BL284" s="22">
        <v>0</v>
      </c>
      <c r="BM284" s="22">
        <v>0</v>
      </c>
      <c r="BN284" s="22">
        <v>0</v>
      </c>
      <c r="BO284" s="22">
        <v>0</v>
      </c>
      <c r="BP284" s="22">
        <v>0</v>
      </c>
      <c r="BQ284" s="22">
        <v>0</v>
      </c>
      <c r="BR284" s="22">
        <v>0</v>
      </c>
      <c r="BS284" s="22">
        <v>0</v>
      </c>
      <c r="BT284" s="22">
        <v>167583</v>
      </c>
      <c r="BU284" s="22">
        <v>0</v>
      </c>
      <c r="BV284" s="22">
        <v>244188</v>
      </c>
      <c r="BW284" s="22">
        <v>31182</v>
      </c>
      <c r="BX284" s="22">
        <v>0</v>
      </c>
      <c r="BY284" s="22">
        <v>0</v>
      </c>
      <c r="BZ284" s="22">
        <v>0</v>
      </c>
      <c r="CA284" s="22">
        <v>0</v>
      </c>
      <c r="CB284" s="22">
        <v>0</v>
      </c>
      <c r="CC284" s="22">
        <v>1672760</v>
      </c>
      <c r="CD284" s="22">
        <v>377076</v>
      </c>
    </row>
    <row r="285" spans="1:82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323426</v>
      </c>
      <c r="F285" s="22">
        <v>28</v>
      </c>
      <c r="G285" s="22">
        <v>145319</v>
      </c>
      <c r="H285" s="22">
        <v>0</v>
      </c>
      <c r="I285" s="22">
        <v>0</v>
      </c>
      <c r="J285" s="22">
        <v>0</v>
      </c>
      <c r="K285" s="22">
        <v>0</v>
      </c>
      <c r="L285" s="22">
        <v>71058</v>
      </c>
      <c r="M285" s="22">
        <v>1859</v>
      </c>
      <c r="N285" s="22">
        <v>0</v>
      </c>
      <c r="O285" s="22">
        <v>8499</v>
      </c>
      <c r="P285" s="22">
        <v>2438</v>
      </c>
      <c r="Q285" s="22">
        <v>908</v>
      </c>
      <c r="R285" s="22">
        <v>0</v>
      </c>
      <c r="S285" s="22">
        <v>0</v>
      </c>
      <c r="T285" s="22">
        <v>0</v>
      </c>
      <c r="U285" s="22">
        <v>320629</v>
      </c>
      <c r="V285" s="22">
        <v>80820</v>
      </c>
      <c r="W285" s="22">
        <v>40195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794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127191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  <c r="AQ285" s="22">
        <v>1123164</v>
      </c>
      <c r="AR285" s="22">
        <v>29264</v>
      </c>
      <c r="AS285" s="22">
        <v>371171</v>
      </c>
      <c r="AT285" s="22">
        <v>0</v>
      </c>
      <c r="AU285" s="22">
        <v>0</v>
      </c>
      <c r="AV285" s="22">
        <v>21924</v>
      </c>
      <c r="AW285" s="22">
        <v>0</v>
      </c>
      <c r="AX285" s="22">
        <v>52771</v>
      </c>
      <c r="AY285" s="22">
        <v>12500</v>
      </c>
      <c r="AZ285" s="22">
        <v>0</v>
      </c>
      <c r="BA285" s="22">
        <v>0</v>
      </c>
      <c r="BB285" s="22">
        <v>195710</v>
      </c>
      <c r="BC285" s="22">
        <v>19446</v>
      </c>
      <c r="BD285" s="22">
        <v>0</v>
      </c>
      <c r="BE285" s="22">
        <v>0</v>
      </c>
      <c r="BF285" s="22">
        <v>0</v>
      </c>
      <c r="BG285" s="22">
        <v>191816</v>
      </c>
      <c r="BH285" s="22">
        <v>47461</v>
      </c>
      <c r="BI285" s="22">
        <v>43405</v>
      </c>
      <c r="BJ285" s="22">
        <v>0</v>
      </c>
      <c r="BK285" s="22">
        <v>0</v>
      </c>
      <c r="BL285" s="22">
        <v>0</v>
      </c>
      <c r="BM285" s="22">
        <v>0</v>
      </c>
      <c r="BN285" s="22">
        <v>0</v>
      </c>
      <c r="BO285" s="22">
        <v>7400</v>
      </c>
      <c r="BP285" s="22">
        <v>0</v>
      </c>
      <c r="BQ285" s="22">
        <v>0</v>
      </c>
      <c r="BR285" s="22">
        <v>0</v>
      </c>
      <c r="BS285" s="22">
        <v>0</v>
      </c>
      <c r="BT285" s="22">
        <v>0</v>
      </c>
      <c r="BU285" s="22">
        <v>0</v>
      </c>
      <c r="BV285" s="22">
        <v>169471</v>
      </c>
      <c r="BW285" s="22">
        <v>12514</v>
      </c>
      <c r="BX285" s="22">
        <v>0</v>
      </c>
      <c r="BY285" s="22">
        <v>0</v>
      </c>
      <c r="BZ285" s="22">
        <v>0</v>
      </c>
      <c r="CA285" s="22">
        <v>0</v>
      </c>
      <c r="CB285" s="22">
        <v>3924</v>
      </c>
      <c r="CC285" s="22">
        <v>1178777</v>
      </c>
      <c r="CD285" s="22">
        <v>-55613</v>
      </c>
    </row>
    <row r="286" spans="1:82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184128</v>
      </c>
      <c r="F286" s="22">
        <v>0</v>
      </c>
      <c r="G286" s="22">
        <v>7246</v>
      </c>
      <c r="H286" s="22">
        <v>0</v>
      </c>
      <c r="I286" s="22">
        <v>0</v>
      </c>
      <c r="J286" s="22">
        <v>9723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62031</v>
      </c>
      <c r="Q286" s="22">
        <v>0</v>
      </c>
      <c r="R286" s="22">
        <v>0</v>
      </c>
      <c r="S286" s="22">
        <v>0</v>
      </c>
      <c r="T286" s="22">
        <v>0</v>
      </c>
      <c r="U286" s="22">
        <v>115481</v>
      </c>
      <c r="V286" s="22">
        <v>18041</v>
      </c>
      <c r="W286" s="22">
        <v>37213</v>
      </c>
      <c r="X286" s="22">
        <v>0</v>
      </c>
      <c r="Y286" s="22">
        <v>7340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8772</v>
      </c>
      <c r="AI286" s="22">
        <v>0</v>
      </c>
      <c r="AJ286" s="22">
        <v>3161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  <c r="AQ286" s="22">
        <v>453136</v>
      </c>
      <c r="AR286" s="22">
        <v>12036</v>
      </c>
      <c r="AS286" s="22">
        <v>110614</v>
      </c>
      <c r="AT286" s="22">
        <v>0</v>
      </c>
      <c r="AU286" s="22">
        <v>0</v>
      </c>
      <c r="AV286" s="22">
        <v>9919</v>
      </c>
      <c r="AW286" s="22">
        <v>1161</v>
      </c>
      <c r="AX286" s="22">
        <v>0</v>
      </c>
      <c r="AY286" s="22">
        <v>2230</v>
      </c>
      <c r="AZ286" s="22">
        <v>1093</v>
      </c>
      <c r="BA286" s="22">
        <v>0</v>
      </c>
      <c r="BB286" s="22">
        <v>152871</v>
      </c>
      <c r="BC286" s="22">
        <v>0</v>
      </c>
      <c r="BD286" s="22">
        <v>0</v>
      </c>
      <c r="BE286" s="22">
        <v>0</v>
      </c>
      <c r="BF286" s="22">
        <v>0</v>
      </c>
      <c r="BG286" s="22">
        <v>125348</v>
      </c>
      <c r="BH286" s="22">
        <v>22252</v>
      </c>
      <c r="BI286" s="22">
        <v>44564</v>
      </c>
      <c r="BJ286" s="22">
        <v>0</v>
      </c>
      <c r="BK286" s="22">
        <v>9723</v>
      </c>
      <c r="BL286" s="22">
        <v>0</v>
      </c>
      <c r="BM286" s="22">
        <v>0</v>
      </c>
      <c r="BN286" s="22">
        <v>0</v>
      </c>
      <c r="BO286" s="22">
        <v>0</v>
      </c>
      <c r="BP286" s="22">
        <v>0</v>
      </c>
      <c r="BQ286" s="22">
        <v>0</v>
      </c>
      <c r="BR286" s="22">
        <v>0</v>
      </c>
      <c r="BS286" s="22">
        <v>0</v>
      </c>
      <c r="BT286" s="22">
        <v>8772</v>
      </c>
      <c r="BU286" s="22">
        <v>0</v>
      </c>
      <c r="BV286" s="22">
        <v>12459</v>
      </c>
      <c r="BW286" s="22">
        <v>2534</v>
      </c>
      <c r="BX286" s="22">
        <v>0</v>
      </c>
      <c r="BY286" s="22">
        <v>0</v>
      </c>
      <c r="BZ286" s="22">
        <v>0</v>
      </c>
      <c r="CA286" s="22">
        <v>0</v>
      </c>
      <c r="CB286" s="22">
        <v>0</v>
      </c>
      <c r="CC286" s="22">
        <v>515576</v>
      </c>
      <c r="CD286" s="22">
        <v>-62440</v>
      </c>
    </row>
    <row r="287" spans="1:82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748278</v>
      </c>
      <c r="F287" s="22">
        <v>0</v>
      </c>
      <c r="G287" s="22">
        <v>38835</v>
      </c>
      <c r="H287" s="22">
        <v>0</v>
      </c>
      <c r="I287" s="22">
        <v>0</v>
      </c>
      <c r="J287" s="22">
        <v>6851</v>
      </c>
      <c r="K287" s="22">
        <v>0</v>
      </c>
      <c r="L287" s="22">
        <v>8700</v>
      </c>
      <c r="M287" s="22">
        <v>3436</v>
      </c>
      <c r="N287" s="22">
        <v>0</v>
      </c>
      <c r="O287" s="22">
        <v>0</v>
      </c>
      <c r="P287" s="22">
        <v>648561</v>
      </c>
      <c r="Q287" s="22">
        <v>0</v>
      </c>
      <c r="R287" s="22">
        <v>0</v>
      </c>
      <c r="S287" s="22">
        <v>0</v>
      </c>
      <c r="T287" s="22">
        <v>0</v>
      </c>
      <c r="U287" s="22">
        <v>480768</v>
      </c>
      <c r="V287" s="22">
        <v>171897</v>
      </c>
      <c r="W287" s="22">
        <v>90497</v>
      </c>
      <c r="X287" s="22">
        <v>0</v>
      </c>
      <c r="Y287" s="22">
        <v>23303</v>
      </c>
      <c r="Z287" s="22">
        <v>0</v>
      </c>
      <c r="AA287" s="22">
        <v>1260</v>
      </c>
      <c r="AB287" s="22">
        <v>18883</v>
      </c>
      <c r="AC287" s="22">
        <v>0</v>
      </c>
      <c r="AD287" s="22">
        <v>99</v>
      </c>
      <c r="AE287" s="22">
        <v>51650</v>
      </c>
      <c r="AF287" s="22">
        <v>0</v>
      </c>
      <c r="AG287" s="22">
        <v>0</v>
      </c>
      <c r="AH287" s="22">
        <v>0</v>
      </c>
      <c r="AI287" s="22">
        <v>0</v>
      </c>
      <c r="AJ287" s="22">
        <v>156047</v>
      </c>
      <c r="AK287" s="22">
        <v>71231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  <c r="AQ287" s="22">
        <v>2520296</v>
      </c>
      <c r="AR287" s="22">
        <v>74090</v>
      </c>
      <c r="AS287" s="22">
        <v>463255</v>
      </c>
      <c r="AT287" s="22">
        <v>0</v>
      </c>
      <c r="AU287" s="22">
        <v>0</v>
      </c>
      <c r="AV287" s="22">
        <v>37693</v>
      </c>
      <c r="AW287" s="22">
        <v>0</v>
      </c>
      <c r="AX287" s="22">
        <v>5004</v>
      </c>
      <c r="AY287" s="22">
        <v>42919</v>
      </c>
      <c r="AZ287" s="22">
        <v>0</v>
      </c>
      <c r="BA287" s="22">
        <v>0</v>
      </c>
      <c r="BB287" s="22">
        <v>620437</v>
      </c>
      <c r="BC287" s="22">
        <v>0</v>
      </c>
      <c r="BD287" s="22">
        <v>0</v>
      </c>
      <c r="BE287" s="22">
        <v>0</v>
      </c>
      <c r="BF287" s="22">
        <v>0</v>
      </c>
      <c r="BG287" s="22">
        <v>442409</v>
      </c>
      <c r="BH287" s="22">
        <v>185787</v>
      </c>
      <c r="BI287" s="22">
        <v>67114</v>
      </c>
      <c r="BJ287" s="22">
        <v>0</v>
      </c>
      <c r="BK287" s="22">
        <v>22195</v>
      </c>
      <c r="BL287" s="22">
        <v>0</v>
      </c>
      <c r="BM287" s="22">
        <v>1657</v>
      </c>
      <c r="BN287" s="22">
        <v>907321</v>
      </c>
      <c r="BO287" s="22">
        <v>2728</v>
      </c>
      <c r="BP287" s="22">
        <v>0</v>
      </c>
      <c r="BQ287" s="22">
        <v>1825</v>
      </c>
      <c r="BR287" s="22">
        <v>0</v>
      </c>
      <c r="BS287" s="22">
        <v>0</v>
      </c>
      <c r="BT287" s="22">
        <v>0</v>
      </c>
      <c r="BU287" s="22">
        <v>0</v>
      </c>
      <c r="BV287" s="22">
        <v>318647</v>
      </c>
      <c r="BW287" s="22">
        <v>129597</v>
      </c>
      <c r="BX287" s="22">
        <v>0</v>
      </c>
      <c r="BY287" s="22">
        <v>0</v>
      </c>
      <c r="BZ287" s="22">
        <v>0</v>
      </c>
      <c r="CA287" s="22">
        <v>0</v>
      </c>
      <c r="CB287" s="22">
        <v>0</v>
      </c>
      <c r="CC287" s="22">
        <v>3322678</v>
      </c>
      <c r="CD287" s="22">
        <v>-802382</v>
      </c>
    </row>
    <row r="288" spans="1:82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172490</v>
      </c>
      <c r="H288" s="22">
        <v>0</v>
      </c>
      <c r="I288" s="22">
        <v>0</v>
      </c>
      <c r="J288" s="22">
        <v>19163</v>
      </c>
      <c r="K288" s="22">
        <v>0</v>
      </c>
      <c r="L288" s="22">
        <v>2500</v>
      </c>
      <c r="M288" s="22">
        <v>0</v>
      </c>
      <c r="N288" s="22">
        <v>0</v>
      </c>
      <c r="O288" s="22">
        <v>0</v>
      </c>
      <c r="P288" s="22">
        <v>209435</v>
      </c>
      <c r="Q288" s="22">
        <v>0</v>
      </c>
      <c r="R288" s="22">
        <v>0</v>
      </c>
      <c r="S288" s="22">
        <v>0</v>
      </c>
      <c r="T288" s="22">
        <v>0</v>
      </c>
      <c r="U288" s="22">
        <v>411113</v>
      </c>
      <c r="V288" s="22">
        <v>79597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8323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31091</v>
      </c>
      <c r="AQ288" s="22">
        <v>933712</v>
      </c>
      <c r="AR288" s="22">
        <v>0</v>
      </c>
      <c r="AS288" s="22">
        <v>172885</v>
      </c>
      <c r="AT288" s="22">
        <v>0</v>
      </c>
      <c r="AU288" s="22">
        <v>0</v>
      </c>
      <c r="AV288" s="22">
        <v>19163</v>
      </c>
      <c r="AW288" s="22">
        <v>0</v>
      </c>
      <c r="AX288" s="22">
        <v>0</v>
      </c>
      <c r="AY288" s="22">
        <v>0</v>
      </c>
      <c r="AZ288" s="22">
        <v>0</v>
      </c>
      <c r="BA288" s="22">
        <v>0</v>
      </c>
      <c r="BB288" s="22">
        <v>264781</v>
      </c>
      <c r="BC288" s="22">
        <v>0</v>
      </c>
      <c r="BD288" s="22">
        <v>0</v>
      </c>
      <c r="BE288" s="22">
        <v>0</v>
      </c>
      <c r="BF288" s="22">
        <v>0</v>
      </c>
      <c r="BG288" s="22">
        <v>360013</v>
      </c>
      <c r="BH288" s="22">
        <v>0</v>
      </c>
      <c r="BI288" s="22">
        <v>0</v>
      </c>
      <c r="BJ288" s="22">
        <v>0</v>
      </c>
      <c r="BK288" s="22">
        <v>0</v>
      </c>
      <c r="BL288" s="22">
        <v>0</v>
      </c>
      <c r="BM288" s="22">
        <v>0</v>
      </c>
      <c r="BN288" s="22">
        <v>0</v>
      </c>
      <c r="BO288" s="22">
        <v>0</v>
      </c>
      <c r="BP288" s="22">
        <v>0</v>
      </c>
      <c r="BQ288" s="22">
        <v>0</v>
      </c>
      <c r="BR288" s="22">
        <v>0</v>
      </c>
      <c r="BS288" s="22">
        <v>0</v>
      </c>
      <c r="BT288" s="22">
        <v>0</v>
      </c>
      <c r="BU288" s="22">
        <v>0</v>
      </c>
      <c r="BV288" s="22">
        <v>8323</v>
      </c>
      <c r="BW288" s="22">
        <v>0</v>
      </c>
      <c r="BX288" s="22">
        <v>0</v>
      </c>
      <c r="BY288" s="22">
        <v>0</v>
      </c>
      <c r="BZ288" s="22">
        <v>0</v>
      </c>
      <c r="CA288" s="22">
        <v>0</v>
      </c>
      <c r="CB288" s="22">
        <v>0</v>
      </c>
      <c r="CC288" s="22">
        <v>825165</v>
      </c>
      <c r="CD288" s="22">
        <v>108547</v>
      </c>
    </row>
    <row r="289" spans="1:82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163551</v>
      </c>
      <c r="F289" s="22">
        <v>0</v>
      </c>
      <c r="G289" s="22">
        <v>15646</v>
      </c>
      <c r="H289" s="22">
        <v>0</v>
      </c>
      <c r="I289" s="22">
        <v>0</v>
      </c>
      <c r="J289" s="22">
        <v>10494</v>
      </c>
      <c r="K289" s="22">
        <v>0</v>
      </c>
      <c r="L289" s="22">
        <v>0</v>
      </c>
      <c r="M289" s="22">
        <v>75</v>
      </c>
      <c r="N289" s="22">
        <v>0</v>
      </c>
      <c r="O289" s="22">
        <v>0</v>
      </c>
      <c r="P289" s="22">
        <v>34674</v>
      </c>
      <c r="Q289" s="22">
        <v>0</v>
      </c>
      <c r="R289" s="22">
        <v>0</v>
      </c>
      <c r="S289" s="22">
        <v>0</v>
      </c>
      <c r="T289" s="22">
        <v>0</v>
      </c>
      <c r="U289" s="22">
        <v>102974</v>
      </c>
      <c r="V289" s="22">
        <v>23905</v>
      </c>
      <c r="W289" s="22">
        <v>0</v>
      </c>
      <c r="X289" s="22">
        <v>0</v>
      </c>
      <c r="Y289" s="22">
        <v>4490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2038</v>
      </c>
      <c r="AF289" s="22">
        <v>0</v>
      </c>
      <c r="AG289" s="22">
        <v>0</v>
      </c>
      <c r="AH289" s="22">
        <v>0</v>
      </c>
      <c r="AI289" s="22">
        <v>0</v>
      </c>
      <c r="AJ289" s="22">
        <v>43370</v>
      </c>
      <c r="AK289" s="22">
        <v>13468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  <c r="AQ289" s="22">
        <v>414685</v>
      </c>
      <c r="AR289" s="22">
        <v>14492</v>
      </c>
      <c r="AS289" s="22">
        <v>80931</v>
      </c>
      <c r="AT289" s="22">
        <v>0</v>
      </c>
      <c r="AU289" s="22">
        <v>0</v>
      </c>
      <c r="AV289" s="22">
        <v>2970</v>
      </c>
      <c r="AW289" s="22">
        <v>0</v>
      </c>
      <c r="AX289" s="22">
        <v>0</v>
      </c>
      <c r="AY289" s="22">
        <v>0</v>
      </c>
      <c r="AZ289" s="22">
        <v>0</v>
      </c>
      <c r="BA289" s="22">
        <v>0</v>
      </c>
      <c r="BB289" s="22">
        <v>53908</v>
      </c>
      <c r="BC289" s="22">
        <v>0</v>
      </c>
      <c r="BD289" s="22">
        <v>0</v>
      </c>
      <c r="BE289" s="22">
        <v>0</v>
      </c>
      <c r="BF289" s="22">
        <v>0</v>
      </c>
      <c r="BG289" s="22">
        <v>81734</v>
      </c>
      <c r="BH289" s="22">
        <v>15298</v>
      </c>
      <c r="BI289" s="22">
        <v>29848</v>
      </c>
      <c r="BJ289" s="22">
        <v>0</v>
      </c>
      <c r="BK289" s="22">
        <v>5613</v>
      </c>
      <c r="BL289" s="22">
        <v>0</v>
      </c>
      <c r="BM289" s="22">
        <v>0</v>
      </c>
      <c r="BN289" s="22">
        <v>0</v>
      </c>
      <c r="BO289" s="22">
        <v>0</v>
      </c>
      <c r="BP289" s="22">
        <v>0</v>
      </c>
      <c r="BQ289" s="22">
        <v>0</v>
      </c>
      <c r="BR289" s="22">
        <v>0</v>
      </c>
      <c r="BS289" s="22">
        <v>0</v>
      </c>
      <c r="BT289" s="22">
        <v>0</v>
      </c>
      <c r="BU289" s="22">
        <v>0</v>
      </c>
      <c r="BV289" s="22">
        <v>48627</v>
      </c>
      <c r="BW289" s="22">
        <v>4967</v>
      </c>
      <c r="BX289" s="22">
        <v>0</v>
      </c>
      <c r="BY289" s="22">
        <v>0</v>
      </c>
      <c r="BZ289" s="22">
        <v>0</v>
      </c>
      <c r="CA289" s="22">
        <v>0</v>
      </c>
      <c r="CB289" s="22">
        <v>88463</v>
      </c>
      <c r="CC289" s="22">
        <v>426851</v>
      </c>
      <c r="CD289" s="22">
        <v>-12166</v>
      </c>
    </row>
    <row r="290" spans="1:82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255641</v>
      </c>
      <c r="F290" s="22">
        <v>0</v>
      </c>
      <c r="G290" s="22">
        <v>11537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223541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414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3637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  <c r="AQ290" s="22">
        <v>494770</v>
      </c>
      <c r="AR290" s="22">
        <v>7210</v>
      </c>
      <c r="AS290" s="22">
        <v>56412</v>
      </c>
      <c r="AT290" s="22">
        <v>0</v>
      </c>
      <c r="AU290" s="22">
        <v>8465</v>
      </c>
      <c r="AV290" s="22">
        <v>6489</v>
      </c>
      <c r="AW290" s="22">
        <v>7446</v>
      </c>
      <c r="AX290" s="22">
        <v>0</v>
      </c>
      <c r="AY290" s="22">
        <v>0</v>
      </c>
      <c r="AZ290" s="22">
        <v>0</v>
      </c>
      <c r="BA290" s="22">
        <v>0</v>
      </c>
      <c r="BB290" s="22">
        <v>54096</v>
      </c>
      <c r="BC290" s="22">
        <v>0</v>
      </c>
      <c r="BD290" s="22">
        <v>0</v>
      </c>
      <c r="BE290" s="22">
        <v>0</v>
      </c>
      <c r="BF290" s="22">
        <v>0</v>
      </c>
      <c r="BG290" s="22">
        <v>0</v>
      </c>
      <c r="BH290" s="22">
        <v>25974</v>
      </c>
      <c r="BI290" s="22">
        <v>17662</v>
      </c>
      <c r="BJ290" s="22">
        <v>0</v>
      </c>
      <c r="BK290" s="22">
        <v>0</v>
      </c>
      <c r="BL290" s="22">
        <v>0</v>
      </c>
      <c r="BM290" s="22">
        <v>0</v>
      </c>
      <c r="BN290" s="22">
        <v>0</v>
      </c>
      <c r="BO290" s="22">
        <v>95978</v>
      </c>
      <c r="BP290" s="22">
        <v>0</v>
      </c>
      <c r="BQ290" s="22">
        <v>0</v>
      </c>
      <c r="BR290" s="22">
        <v>0</v>
      </c>
      <c r="BS290" s="22">
        <v>0</v>
      </c>
      <c r="BT290" s="22">
        <v>0</v>
      </c>
      <c r="BU290" s="22">
        <v>0</v>
      </c>
      <c r="BV290" s="22">
        <v>17015</v>
      </c>
      <c r="BW290" s="22">
        <v>0</v>
      </c>
      <c r="BX290" s="22">
        <v>0</v>
      </c>
      <c r="BY290" s="22">
        <v>0</v>
      </c>
      <c r="BZ290" s="22">
        <v>0</v>
      </c>
      <c r="CA290" s="22">
        <v>0</v>
      </c>
      <c r="CB290" s="22">
        <v>0</v>
      </c>
      <c r="CC290" s="22">
        <v>296747</v>
      </c>
      <c r="CD290" s="22">
        <v>198023</v>
      </c>
    </row>
    <row r="291" spans="1:82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49823</v>
      </c>
      <c r="F291" s="22">
        <v>0</v>
      </c>
      <c r="G291" s="22">
        <v>5154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39998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15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2400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  <c r="AQ291" s="22">
        <v>97390</v>
      </c>
      <c r="AR291" s="22">
        <v>1310</v>
      </c>
      <c r="AS291" s="22">
        <v>31426</v>
      </c>
      <c r="AT291" s="22">
        <v>0</v>
      </c>
      <c r="AU291" s="22">
        <v>0</v>
      </c>
      <c r="AV291" s="22">
        <v>1444</v>
      </c>
      <c r="AW291" s="22">
        <v>137</v>
      </c>
      <c r="AX291" s="22">
        <v>0</v>
      </c>
      <c r="AY291" s="22">
        <v>700</v>
      </c>
      <c r="AZ291" s="22">
        <v>0</v>
      </c>
      <c r="BA291" s="22">
        <v>0</v>
      </c>
      <c r="BB291" s="22">
        <v>13865</v>
      </c>
      <c r="BC291" s="22">
        <v>0</v>
      </c>
      <c r="BD291" s="22">
        <v>0</v>
      </c>
      <c r="BE291" s="22">
        <v>0</v>
      </c>
      <c r="BF291" s="22">
        <v>0</v>
      </c>
      <c r="BG291" s="22">
        <v>0</v>
      </c>
      <c r="BH291" s="22">
        <v>0</v>
      </c>
      <c r="BI291" s="22">
        <v>3160</v>
      </c>
      <c r="BJ291" s="22">
        <v>0</v>
      </c>
      <c r="BK291" s="22">
        <v>0</v>
      </c>
      <c r="BL291" s="22">
        <v>0</v>
      </c>
      <c r="BM291" s="22">
        <v>0</v>
      </c>
      <c r="BN291" s="22">
        <v>0</v>
      </c>
      <c r="BO291" s="22">
        <v>1300</v>
      </c>
      <c r="BP291" s="22">
        <v>0</v>
      </c>
      <c r="BQ291" s="22">
        <v>0</v>
      </c>
      <c r="BR291" s="22">
        <v>0</v>
      </c>
      <c r="BS291" s="22">
        <v>0</v>
      </c>
      <c r="BT291" s="22">
        <v>0</v>
      </c>
      <c r="BU291" s="22">
        <v>0</v>
      </c>
      <c r="BV291" s="22">
        <v>11882</v>
      </c>
      <c r="BW291" s="22">
        <v>0</v>
      </c>
      <c r="BX291" s="22">
        <v>0</v>
      </c>
      <c r="BY291" s="22">
        <v>0</v>
      </c>
      <c r="BZ291" s="22">
        <v>0</v>
      </c>
      <c r="CA291" s="22">
        <v>0</v>
      </c>
      <c r="CB291" s="22">
        <v>0</v>
      </c>
      <c r="CC291" s="22">
        <v>65224</v>
      </c>
      <c r="CD291" s="22">
        <v>32166</v>
      </c>
    </row>
    <row r="292" spans="1:82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89408</v>
      </c>
      <c r="F292" s="22">
        <v>0</v>
      </c>
      <c r="G292" s="22">
        <v>11398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790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4330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  <c r="AQ292" s="22">
        <v>105926</v>
      </c>
      <c r="AR292" s="22">
        <v>0</v>
      </c>
      <c r="AS292" s="22">
        <v>29753</v>
      </c>
      <c r="AT292" s="22">
        <v>0</v>
      </c>
      <c r="AU292" s="22">
        <v>278</v>
      </c>
      <c r="AV292" s="22">
        <v>1500</v>
      </c>
      <c r="AW292" s="22">
        <v>0</v>
      </c>
      <c r="AX292" s="22">
        <v>0</v>
      </c>
      <c r="AY292" s="22">
        <v>0</v>
      </c>
      <c r="AZ292" s="22">
        <v>0</v>
      </c>
      <c r="BA292" s="22">
        <v>0</v>
      </c>
      <c r="BB292" s="22">
        <v>56589</v>
      </c>
      <c r="BC292" s="22">
        <v>0</v>
      </c>
      <c r="BD292" s="22">
        <v>0</v>
      </c>
      <c r="BE292" s="22">
        <v>0</v>
      </c>
      <c r="BF292" s="22">
        <v>0</v>
      </c>
      <c r="BG292" s="22">
        <v>0</v>
      </c>
      <c r="BH292" s="22">
        <v>0</v>
      </c>
      <c r="BI292" s="22">
        <v>0</v>
      </c>
      <c r="BJ292" s="22">
        <v>0</v>
      </c>
      <c r="BK292" s="22">
        <v>2873</v>
      </c>
      <c r="BL292" s="22">
        <v>0</v>
      </c>
      <c r="BM292" s="22">
        <v>0</v>
      </c>
      <c r="BN292" s="22">
        <v>0</v>
      </c>
      <c r="BO292" s="22">
        <v>2577</v>
      </c>
      <c r="BP292" s="22">
        <v>0</v>
      </c>
      <c r="BQ292" s="22">
        <v>0</v>
      </c>
      <c r="BR292" s="22">
        <v>0</v>
      </c>
      <c r="BS292" s="22">
        <v>0</v>
      </c>
      <c r="BT292" s="22">
        <v>0</v>
      </c>
      <c r="BU292" s="22">
        <v>0</v>
      </c>
      <c r="BV292" s="22">
        <v>5761</v>
      </c>
      <c r="BW292" s="22">
        <v>844</v>
      </c>
      <c r="BX292" s="22">
        <v>0</v>
      </c>
      <c r="BY292" s="22">
        <v>0</v>
      </c>
      <c r="BZ292" s="22">
        <v>0</v>
      </c>
      <c r="CA292" s="22">
        <v>0</v>
      </c>
      <c r="CB292" s="22">
        <v>0</v>
      </c>
      <c r="CC292" s="22">
        <v>100175</v>
      </c>
      <c r="CD292" s="22">
        <v>5751</v>
      </c>
    </row>
    <row r="293" spans="1:82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287110</v>
      </c>
      <c r="F293" s="22">
        <v>0</v>
      </c>
      <c r="G293" s="22">
        <v>28324</v>
      </c>
      <c r="H293" s="22">
        <v>12280</v>
      </c>
      <c r="I293" s="22">
        <v>0</v>
      </c>
      <c r="J293" s="22">
        <v>0</v>
      </c>
      <c r="K293" s="22">
        <v>0</v>
      </c>
      <c r="L293" s="22">
        <v>0</v>
      </c>
      <c r="M293" s="22">
        <v>1507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21218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5805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  <c r="AQ293" s="22">
        <v>356244</v>
      </c>
      <c r="AR293" s="22">
        <v>15509</v>
      </c>
      <c r="AS293" s="22">
        <v>99793</v>
      </c>
      <c r="AT293" s="22">
        <v>0</v>
      </c>
      <c r="AU293" s="22">
        <v>0</v>
      </c>
      <c r="AV293" s="22">
        <v>28659</v>
      </c>
      <c r="AW293" s="22">
        <v>2830</v>
      </c>
      <c r="AX293" s="22">
        <v>0</v>
      </c>
      <c r="AY293" s="22">
        <v>0</v>
      </c>
      <c r="AZ293" s="22">
        <v>0</v>
      </c>
      <c r="BA293" s="22">
        <v>0</v>
      </c>
      <c r="BB293" s="22">
        <v>86035</v>
      </c>
      <c r="BC293" s="22">
        <v>0</v>
      </c>
      <c r="BD293" s="22">
        <v>0</v>
      </c>
      <c r="BE293" s="22">
        <v>0</v>
      </c>
      <c r="BF293" s="22">
        <v>0</v>
      </c>
      <c r="BG293" s="22">
        <v>0</v>
      </c>
      <c r="BH293" s="22">
        <v>34215</v>
      </c>
      <c r="BI293" s="22">
        <v>0</v>
      </c>
      <c r="BJ293" s="22">
        <v>0</v>
      </c>
      <c r="BK293" s="22">
        <v>0</v>
      </c>
      <c r="BL293" s="22">
        <v>0</v>
      </c>
      <c r="BM293" s="22">
        <v>0</v>
      </c>
      <c r="BN293" s="22">
        <v>0</v>
      </c>
      <c r="BO293" s="22">
        <v>0</v>
      </c>
      <c r="BP293" s="22">
        <v>0</v>
      </c>
      <c r="BQ293" s="22">
        <v>23713</v>
      </c>
      <c r="BR293" s="22">
        <v>0</v>
      </c>
      <c r="BS293" s="22">
        <v>0</v>
      </c>
      <c r="BT293" s="22">
        <v>0</v>
      </c>
      <c r="BU293" s="22">
        <v>0</v>
      </c>
      <c r="BV293" s="22">
        <v>0</v>
      </c>
      <c r="BW293" s="22">
        <v>866</v>
      </c>
      <c r="BX293" s="22">
        <v>0</v>
      </c>
      <c r="BY293" s="22">
        <v>0</v>
      </c>
      <c r="BZ293" s="22">
        <v>0</v>
      </c>
      <c r="CA293" s="22">
        <v>0</v>
      </c>
      <c r="CB293" s="22">
        <v>0</v>
      </c>
      <c r="CC293" s="22">
        <v>291620</v>
      </c>
      <c r="CD293" s="22">
        <v>64624</v>
      </c>
    </row>
    <row r="294" spans="1:82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158733</v>
      </c>
      <c r="F294" s="22">
        <v>0</v>
      </c>
      <c r="G294" s="22">
        <v>16573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10204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350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  <c r="AQ294" s="22">
        <v>185860</v>
      </c>
      <c r="AR294" s="22">
        <v>0</v>
      </c>
      <c r="AS294" s="22">
        <v>43904</v>
      </c>
      <c r="AT294" s="22">
        <v>0</v>
      </c>
      <c r="AU294" s="22">
        <v>0</v>
      </c>
      <c r="AV294" s="22">
        <v>25514</v>
      </c>
      <c r="AW294" s="22">
        <v>0</v>
      </c>
      <c r="AX294" s="22">
        <v>0</v>
      </c>
      <c r="AY294" s="22">
        <v>0</v>
      </c>
      <c r="AZ294" s="22">
        <v>0</v>
      </c>
      <c r="BA294" s="22">
        <v>0</v>
      </c>
      <c r="BB294" s="22">
        <v>38777</v>
      </c>
      <c r="BC294" s="22">
        <v>0</v>
      </c>
      <c r="BD294" s="22">
        <v>0</v>
      </c>
      <c r="BE294" s="22">
        <v>0</v>
      </c>
      <c r="BF294" s="22">
        <v>0</v>
      </c>
      <c r="BG294" s="22">
        <v>0</v>
      </c>
      <c r="BH294" s="22">
        <v>28525</v>
      </c>
      <c r="BI294" s="22">
        <v>0</v>
      </c>
      <c r="BJ294" s="22">
        <v>0</v>
      </c>
      <c r="BK294" s="22">
        <v>0</v>
      </c>
      <c r="BL294" s="22">
        <v>0</v>
      </c>
      <c r="BM294" s="22">
        <v>0</v>
      </c>
      <c r="BN294" s="22">
        <v>0</v>
      </c>
      <c r="BO294" s="22">
        <v>0</v>
      </c>
      <c r="BP294" s="22">
        <v>0</v>
      </c>
      <c r="BQ294" s="22">
        <v>0</v>
      </c>
      <c r="BR294" s="22">
        <v>0</v>
      </c>
      <c r="BS294" s="22">
        <v>0</v>
      </c>
      <c r="BT294" s="22">
        <v>0</v>
      </c>
      <c r="BU294" s="22">
        <v>0</v>
      </c>
      <c r="BV294" s="22">
        <v>14889</v>
      </c>
      <c r="BW294" s="22">
        <v>1328</v>
      </c>
      <c r="BX294" s="22">
        <v>0</v>
      </c>
      <c r="BY294" s="22">
        <v>0</v>
      </c>
      <c r="BZ294" s="22">
        <v>0</v>
      </c>
      <c r="CA294" s="22">
        <v>0</v>
      </c>
      <c r="CB294" s="22">
        <v>0</v>
      </c>
      <c r="CC294" s="22">
        <v>152937</v>
      </c>
      <c r="CD294" s="22">
        <v>32923</v>
      </c>
    </row>
    <row r="295" spans="1:82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62258</v>
      </c>
      <c r="F295" s="22">
        <v>0</v>
      </c>
      <c r="G295" s="22">
        <v>18213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255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18993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  <c r="AQ295" s="22">
        <v>99719</v>
      </c>
      <c r="AR295" s="22">
        <v>3150</v>
      </c>
      <c r="AS295" s="22">
        <v>25977</v>
      </c>
      <c r="AT295" s="22">
        <v>7489</v>
      </c>
      <c r="AU295" s="22">
        <v>0</v>
      </c>
      <c r="AV295" s="22">
        <v>4998</v>
      </c>
      <c r="AW295" s="22">
        <v>0</v>
      </c>
      <c r="AX295" s="22">
        <v>0</v>
      </c>
      <c r="AY295" s="22">
        <v>0</v>
      </c>
      <c r="AZ295" s="22">
        <v>0</v>
      </c>
      <c r="BA295" s="22">
        <v>0</v>
      </c>
      <c r="BB295" s="22">
        <v>15324</v>
      </c>
      <c r="BC295" s="22">
        <v>0</v>
      </c>
      <c r="BD295" s="22">
        <v>0</v>
      </c>
      <c r="BE295" s="22">
        <v>0</v>
      </c>
      <c r="BF295" s="22">
        <v>0</v>
      </c>
      <c r="BG295" s="22">
        <v>0</v>
      </c>
      <c r="BH295" s="22">
        <v>0</v>
      </c>
      <c r="BI295" s="22">
        <v>15524</v>
      </c>
      <c r="BJ295" s="22">
        <v>0</v>
      </c>
      <c r="BK295" s="22">
        <v>0</v>
      </c>
      <c r="BL295" s="22">
        <v>0</v>
      </c>
      <c r="BM295" s="22">
        <v>0</v>
      </c>
      <c r="BN295" s="22">
        <v>0</v>
      </c>
      <c r="BO295" s="22">
        <v>0</v>
      </c>
      <c r="BP295" s="22">
        <v>0</v>
      </c>
      <c r="BQ295" s="22">
        <v>0</v>
      </c>
      <c r="BR295" s="22">
        <v>0</v>
      </c>
      <c r="BS295" s="22">
        <v>0</v>
      </c>
      <c r="BT295" s="22">
        <v>0</v>
      </c>
      <c r="BU295" s="22">
        <v>0</v>
      </c>
      <c r="BV295" s="22">
        <v>8433</v>
      </c>
      <c r="BW295" s="22">
        <v>9163</v>
      </c>
      <c r="BX295" s="22">
        <v>0</v>
      </c>
      <c r="BY295" s="22">
        <v>0</v>
      </c>
      <c r="BZ295" s="22">
        <v>0</v>
      </c>
      <c r="CA295" s="22">
        <v>0</v>
      </c>
      <c r="CB295" s="22">
        <v>0</v>
      </c>
      <c r="CC295" s="22">
        <v>90058</v>
      </c>
      <c r="CD295" s="22">
        <v>9661</v>
      </c>
    </row>
    <row r="296" spans="1:82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52381</v>
      </c>
      <c r="F296" s="22">
        <v>0</v>
      </c>
      <c r="G296" s="22">
        <v>4114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  <c r="AQ296" s="22">
        <v>56495</v>
      </c>
      <c r="AR296" s="22">
        <v>2492</v>
      </c>
      <c r="AS296" s="22">
        <v>37633</v>
      </c>
      <c r="AT296" s="22">
        <v>0</v>
      </c>
      <c r="AU296" s="22">
        <v>0</v>
      </c>
      <c r="AV296" s="22">
        <v>907</v>
      </c>
      <c r="AW296" s="22">
        <v>0</v>
      </c>
      <c r="AX296" s="22">
        <v>0</v>
      </c>
      <c r="AY296" s="22">
        <v>0</v>
      </c>
      <c r="AZ296" s="22">
        <v>0</v>
      </c>
      <c r="BA296" s="22">
        <v>0</v>
      </c>
      <c r="BB296" s="22">
        <v>9784</v>
      </c>
      <c r="BC296" s="22">
        <v>0</v>
      </c>
      <c r="BD296" s="22">
        <v>0</v>
      </c>
      <c r="BE296" s="22">
        <v>690</v>
      </c>
      <c r="BF296" s="22">
        <v>0</v>
      </c>
      <c r="BG296" s="22">
        <v>547</v>
      </c>
      <c r="BH296" s="22">
        <v>118</v>
      </c>
      <c r="BI296" s="22">
        <v>3811</v>
      </c>
      <c r="BJ296" s="22">
        <v>0</v>
      </c>
      <c r="BK296" s="22">
        <v>0</v>
      </c>
      <c r="BL296" s="22">
        <v>0</v>
      </c>
      <c r="BM296" s="22">
        <v>0</v>
      </c>
      <c r="BN296" s="22">
        <v>0</v>
      </c>
      <c r="BO296" s="22">
        <v>1353</v>
      </c>
      <c r="BP296" s="22">
        <v>0</v>
      </c>
      <c r="BQ296" s="22">
        <v>0</v>
      </c>
      <c r="BR296" s="22">
        <v>0</v>
      </c>
      <c r="BS296" s="22">
        <v>0</v>
      </c>
      <c r="BT296" s="22">
        <v>0</v>
      </c>
      <c r="BU296" s="22">
        <v>0</v>
      </c>
      <c r="BV296" s="22">
        <v>2277</v>
      </c>
      <c r="BW296" s="22">
        <v>0</v>
      </c>
      <c r="BX296" s="22">
        <v>0</v>
      </c>
      <c r="BY296" s="22">
        <v>0</v>
      </c>
      <c r="BZ296" s="22">
        <v>0</v>
      </c>
      <c r="CA296" s="22">
        <v>0</v>
      </c>
      <c r="CB296" s="22">
        <v>0</v>
      </c>
      <c r="CC296" s="22">
        <v>59612</v>
      </c>
      <c r="CD296" s="22">
        <v>-3117</v>
      </c>
    </row>
    <row r="297" spans="1:82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55257</v>
      </c>
      <c r="F297" s="22">
        <v>0</v>
      </c>
      <c r="G297" s="22">
        <v>22297</v>
      </c>
      <c r="H297" s="22">
        <v>0</v>
      </c>
      <c r="I297" s="22">
        <v>0</v>
      </c>
      <c r="J297" s="22">
        <v>768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  <c r="AQ297" s="22">
        <v>78322</v>
      </c>
      <c r="AR297" s="22">
        <v>0</v>
      </c>
      <c r="AS297" s="22">
        <v>6475</v>
      </c>
      <c r="AT297" s="22">
        <v>22763</v>
      </c>
      <c r="AU297" s="22">
        <v>0</v>
      </c>
      <c r="AV297" s="22">
        <v>768</v>
      </c>
      <c r="AW297" s="22">
        <v>0</v>
      </c>
      <c r="AX297" s="22">
        <v>0</v>
      </c>
      <c r="AY297" s="22">
        <v>0</v>
      </c>
      <c r="AZ297" s="22">
        <v>0</v>
      </c>
      <c r="BA297" s="22">
        <v>0</v>
      </c>
      <c r="BB297" s="22">
        <v>14142</v>
      </c>
      <c r="BC297" s="22">
        <v>0</v>
      </c>
      <c r="BD297" s="22">
        <v>0</v>
      </c>
      <c r="BE297" s="22">
        <v>0</v>
      </c>
      <c r="BF297" s="22">
        <v>0</v>
      </c>
      <c r="BG297" s="22">
        <v>3587</v>
      </c>
      <c r="BH297" s="22">
        <v>0</v>
      </c>
      <c r="BI297" s="22">
        <v>3092</v>
      </c>
      <c r="BJ297" s="22">
        <v>1045</v>
      </c>
      <c r="BK297" s="22">
        <v>0</v>
      </c>
      <c r="BL297" s="22">
        <v>0</v>
      </c>
      <c r="BM297" s="22">
        <v>0</v>
      </c>
      <c r="BN297" s="22">
        <v>0</v>
      </c>
      <c r="BO297" s="22">
        <v>0</v>
      </c>
      <c r="BP297" s="22">
        <v>0</v>
      </c>
      <c r="BQ297" s="22">
        <v>0</v>
      </c>
      <c r="BR297" s="22">
        <v>0</v>
      </c>
      <c r="BS297" s="22">
        <v>0</v>
      </c>
      <c r="BT297" s="22">
        <v>0</v>
      </c>
      <c r="BU297" s="22">
        <v>0</v>
      </c>
      <c r="BV297" s="22">
        <v>22396</v>
      </c>
      <c r="BW297" s="22">
        <v>0</v>
      </c>
      <c r="BX297" s="22">
        <v>0</v>
      </c>
      <c r="BY297" s="22">
        <v>0</v>
      </c>
      <c r="BZ297" s="22">
        <v>0</v>
      </c>
      <c r="CA297" s="22">
        <v>0</v>
      </c>
      <c r="CB297" s="22">
        <v>0</v>
      </c>
      <c r="CC297" s="22">
        <v>74268</v>
      </c>
      <c r="CD297" s="22">
        <v>4054</v>
      </c>
    </row>
    <row r="298" spans="1:82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285446</v>
      </c>
      <c r="F298" s="22">
        <v>0</v>
      </c>
      <c r="G298" s="22">
        <v>20266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87</v>
      </c>
      <c r="N298" s="22">
        <v>0</v>
      </c>
      <c r="O298" s="22">
        <v>0</v>
      </c>
      <c r="P298" s="22">
        <v>11251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147308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1502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  <c r="AQ298" s="22">
        <v>465860</v>
      </c>
      <c r="AR298" s="22">
        <v>0</v>
      </c>
      <c r="AS298" s="22">
        <v>116976</v>
      </c>
      <c r="AT298" s="22">
        <v>0</v>
      </c>
      <c r="AU298" s="22">
        <v>2540</v>
      </c>
      <c r="AV298" s="22">
        <v>11116</v>
      </c>
      <c r="AW298" s="22">
        <v>8667</v>
      </c>
      <c r="AX298" s="22">
        <v>0</v>
      </c>
      <c r="AY298" s="22">
        <v>0</v>
      </c>
      <c r="AZ298" s="22">
        <v>0</v>
      </c>
      <c r="BA298" s="22">
        <v>0</v>
      </c>
      <c r="BB298" s="22">
        <v>61086</v>
      </c>
      <c r="BC298" s="22">
        <v>0</v>
      </c>
      <c r="BD298" s="22">
        <v>0</v>
      </c>
      <c r="BE298" s="22">
        <v>0</v>
      </c>
      <c r="BF298" s="22">
        <v>0</v>
      </c>
      <c r="BG298" s="22">
        <v>0</v>
      </c>
      <c r="BH298" s="22">
        <v>143076</v>
      </c>
      <c r="BI298" s="22">
        <v>28043</v>
      </c>
      <c r="BJ298" s="22">
        <v>0</v>
      </c>
      <c r="BK298" s="22">
        <v>731</v>
      </c>
      <c r="BL298" s="22">
        <v>0</v>
      </c>
      <c r="BM298" s="22">
        <v>0</v>
      </c>
      <c r="BN298" s="22">
        <v>0</v>
      </c>
      <c r="BO298" s="22">
        <v>4015</v>
      </c>
      <c r="BP298" s="22">
        <v>0</v>
      </c>
      <c r="BQ298" s="22">
        <v>0</v>
      </c>
      <c r="BR298" s="22">
        <v>0</v>
      </c>
      <c r="BS298" s="22">
        <v>0</v>
      </c>
      <c r="BT298" s="22">
        <v>0</v>
      </c>
      <c r="BU298" s="22">
        <v>0</v>
      </c>
      <c r="BV298" s="22">
        <v>19856</v>
      </c>
      <c r="BW298" s="22">
        <v>1087</v>
      </c>
      <c r="BX298" s="22">
        <v>0</v>
      </c>
      <c r="BY298" s="22">
        <v>0</v>
      </c>
      <c r="BZ298" s="22">
        <v>0</v>
      </c>
      <c r="CA298" s="22">
        <v>0</v>
      </c>
      <c r="CB298" s="22">
        <v>0</v>
      </c>
      <c r="CC298" s="22">
        <v>397193</v>
      </c>
      <c r="CD298" s="22">
        <v>68667</v>
      </c>
    </row>
    <row r="299" spans="1:82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90168</v>
      </c>
      <c r="F299" s="22">
        <v>0</v>
      </c>
      <c r="G299" s="22">
        <v>26813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7526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  <c r="AQ299" s="22">
        <v>124507</v>
      </c>
      <c r="AR299" s="22">
        <v>721</v>
      </c>
      <c r="AS299" s="22">
        <v>43245</v>
      </c>
      <c r="AT299" s="22">
        <v>0</v>
      </c>
      <c r="AU299" s="22">
        <v>0</v>
      </c>
      <c r="AV299" s="22">
        <v>22592</v>
      </c>
      <c r="AW299" s="22">
        <v>0</v>
      </c>
      <c r="AX299" s="22">
        <v>0</v>
      </c>
      <c r="AY299" s="22">
        <v>0</v>
      </c>
      <c r="AZ299" s="22">
        <v>0</v>
      </c>
      <c r="BA299" s="22">
        <v>1337</v>
      </c>
      <c r="BB299" s="22">
        <v>15894</v>
      </c>
      <c r="BC299" s="22">
        <v>0</v>
      </c>
      <c r="BD299" s="22">
        <v>0</v>
      </c>
      <c r="BE299" s="22">
        <v>9491</v>
      </c>
      <c r="BF299" s="22">
        <v>0</v>
      </c>
      <c r="BG299" s="22">
        <v>57</v>
      </c>
      <c r="BH299" s="22">
        <v>0</v>
      </c>
      <c r="BI299" s="22">
        <v>10768</v>
      </c>
      <c r="BJ299" s="22">
        <v>0</v>
      </c>
      <c r="BK299" s="22">
        <v>0</v>
      </c>
      <c r="BL299" s="22">
        <v>0</v>
      </c>
      <c r="BM299" s="22">
        <v>0</v>
      </c>
      <c r="BN299" s="22">
        <v>0</v>
      </c>
      <c r="BO299" s="22">
        <v>17882</v>
      </c>
      <c r="BP299" s="22">
        <v>0</v>
      </c>
      <c r="BQ299" s="22">
        <v>0</v>
      </c>
      <c r="BR299" s="22">
        <v>0</v>
      </c>
      <c r="BS299" s="22">
        <v>0</v>
      </c>
      <c r="BT299" s="22">
        <v>0</v>
      </c>
      <c r="BU299" s="22">
        <v>0</v>
      </c>
      <c r="BV299" s="22">
        <v>16143</v>
      </c>
      <c r="BW299" s="22">
        <v>902</v>
      </c>
      <c r="BX299" s="22">
        <v>0</v>
      </c>
      <c r="BY299" s="22">
        <v>0</v>
      </c>
      <c r="BZ299" s="22">
        <v>0</v>
      </c>
      <c r="CA299" s="22">
        <v>0</v>
      </c>
      <c r="CB299" s="22">
        <v>0</v>
      </c>
      <c r="CC299" s="22">
        <v>139032</v>
      </c>
      <c r="CD299" s="22">
        <v>-14525</v>
      </c>
    </row>
    <row r="300" spans="1:82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428766</v>
      </c>
      <c r="F300" s="22">
        <v>0</v>
      </c>
      <c r="G300" s="22">
        <v>54581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79</v>
      </c>
      <c r="N300" s="22">
        <v>0</v>
      </c>
      <c r="O300" s="22">
        <v>0</v>
      </c>
      <c r="P300" s="22">
        <v>12586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333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4275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  <c r="AQ300" s="22">
        <v>500620</v>
      </c>
      <c r="AR300" s="22">
        <v>0</v>
      </c>
      <c r="AS300" s="22">
        <v>135697</v>
      </c>
      <c r="AT300" s="22">
        <v>0</v>
      </c>
      <c r="AU300" s="22">
        <v>24742</v>
      </c>
      <c r="AV300" s="22">
        <v>19920</v>
      </c>
      <c r="AW300" s="22">
        <v>10254</v>
      </c>
      <c r="AX300" s="22">
        <v>0</v>
      </c>
      <c r="AY300" s="22">
        <v>0</v>
      </c>
      <c r="AZ300" s="22">
        <v>0</v>
      </c>
      <c r="BA300" s="22">
        <v>0</v>
      </c>
      <c r="BB300" s="22">
        <v>72930</v>
      </c>
      <c r="BC300" s="22">
        <v>0</v>
      </c>
      <c r="BD300" s="22">
        <v>0</v>
      </c>
      <c r="BE300" s="22">
        <v>0</v>
      </c>
      <c r="BF300" s="22">
        <v>0</v>
      </c>
      <c r="BG300" s="22">
        <v>0</v>
      </c>
      <c r="BH300" s="22">
        <v>86119</v>
      </c>
      <c r="BI300" s="22">
        <v>48934</v>
      </c>
      <c r="BJ300" s="22">
        <v>0</v>
      </c>
      <c r="BK300" s="22">
        <v>1279</v>
      </c>
      <c r="BL300" s="22">
        <v>0</v>
      </c>
      <c r="BM300" s="22">
        <v>0</v>
      </c>
      <c r="BN300" s="22">
        <v>0</v>
      </c>
      <c r="BO300" s="22">
        <v>9796</v>
      </c>
      <c r="BP300" s="22">
        <v>0</v>
      </c>
      <c r="BQ300" s="22">
        <v>0</v>
      </c>
      <c r="BR300" s="22">
        <v>0</v>
      </c>
      <c r="BS300" s="22">
        <v>0</v>
      </c>
      <c r="BT300" s="22">
        <v>0</v>
      </c>
      <c r="BU300" s="22">
        <v>0</v>
      </c>
      <c r="BV300" s="22">
        <v>63633</v>
      </c>
      <c r="BW300" s="22">
        <v>0</v>
      </c>
      <c r="BX300" s="22">
        <v>0</v>
      </c>
      <c r="BY300" s="22">
        <v>0</v>
      </c>
      <c r="BZ300" s="22">
        <v>0</v>
      </c>
      <c r="CA300" s="22">
        <v>0</v>
      </c>
      <c r="CB300" s="22">
        <v>0</v>
      </c>
      <c r="CC300" s="22">
        <v>473304</v>
      </c>
      <c r="CD300" s="22">
        <v>27316</v>
      </c>
    </row>
    <row r="301" spans="1:82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298082</v>
      </c>
      <c r="F301" s="22">
        <v>0</v>
      </c>
      <c r="G301" s="22">
        <v>26889</v>
      </c>
      <c r="H301" s="22">
        <v>0</v>
      </c>
      <c r="I301" s="22">
        <v>0</v>
      </c>
      <c r="J301" s="22">
        <v>0</v>
      </c>
      <c r="K301" s="22">
        <v>310</v>
      </c>
      <c r="L301" s="22">
        <v>672</v>
      </c>
      <c r="M301" s="22">
        <v>0</v>
      </c>
      <c r="N301" s="22">
        <v>0</v>
      </c>
      <c r="O301" s="22">
        <v>0</v>
      </c>
      <c r="P301" s="22">
        <v>148285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136417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2107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  <c r="AQ301" s="22">
        <v>612762</v>
      </c>
      <c r="AR301" s="22">
        <v>3298</v>
      </c>
      <c r="AS301" s="22">
        <v>97586</v>
      </c>
      <c r="AT301" s="22">
        <v>0</v>
      </c>
      <c r="AU301" s="22">
        <v>2540</v>
      </c>
      <c r="AV301" s="22">
        <v>18266</v>
      </c>
      <c r="AW301" s="22">
        <v>3411</v>
      </c>
      <c r="AX301" s="22">
        <v>0</v>
      </c>
      <c r="AY301" s="22">
        <v>0</v>
      </c>
      <c r="AZ301" s="22">
        <v>0</v>
      </c>
      <c r="BA301" s="22">
        <v>0</v>
      </c>
      <c r="BB301" s="22">
        <v>41353</v>
      </c>
      <c r="BC301" s="22">
        <v>0</v>
      </c>
      <c r="BD301" s="22">
        <v>0</v>
      </c>
      <c r="BE301" s="22">
        <v>0</v>
      </c>
      <c r="BF301" s="22">
        <v>0</v>
      </c>
      <c r="BG301" s="22">
        <v>0</v>
      </c>
      <c r="BH301" s="22">
        <v>90298</v>
      </c>
      <c r="BI301" s="22">
        <v>35989</v>
      </c>
      <c r="BJ301" s="22">
        <v>0</v>
      </c>
      <c r="BK301" s="22">
        <v>914</v>
      </c>
      <c r="BL301" s="22">
        <v>0</v>
      </c>
      <c r="BM301" s="22">
        <v>0</v>
      </c>
      <c r="BN301" s="22">
        <v>0</v>
      </c>
      <c r="BO301" s="22">
        <v>2774</v>
      </c>
      <c r="BP301" s="22">
        <v>0</v>
      </c>
      <c r="BQ301" s="22">
        <v>0</v>
      </c>
      <c r="BR301" s="22">
        <v>0</v>
      </c>
      <c r="BS301" s="22">
        <v>0</v>
      </c>
      <c r="BT301" s="22">
        <v>0</v>
      </c>
      <c r="BU301" s="22">
        <v>0</v>
      </c>
      <c r="BV301" s="22">
        <v>7309</v>
      </c>
      <c r="BW301" s="22">
        <v>3551</v>
      </c>
      <c r="BX301" s="22">
        <v>0</v>
      </c>
      <c r="BY301" s="22">
        <v>0</v>
      </c>
      <c r="BZ301" s="22">
        <v>0</v>
      </c>
      <c r="CA301" s="22">
        <v>0</v>
      </c>
      <c r="CB301" s="22">
        <v>0</v>
      </c>
      <c r="CC301" s="22">
        <v>307289</v>
      </c>
      <c r="CD301" s="22">
        <v>305473</v>
      </c>
    </row>
    <row r="302" spans="1:82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425144</v>
      </c>
      <c r="F302" s="22">
        <v>0</v>
      </c>
      <c r="G302" s="22">
        <v>22911</v>
      </c>
      <c r="H302" s="22">
        <v>14397</v>
      </c>
      <c r="I302" s="22">
        <v>0</v>
      </c>
      <c r="J302" s="22">
        <v>0</v>
      </c>
      <c r="K302" s="22">
        <v>0</v>
      </c>
      <c r="L302" s="22">
        <v>0</v>
      </c>
      <c r="M302" s="22">
        <v>5843</v>
      </c>
      <c r="N302" s="22">
        <v>0</v>
      </c>
      <c r="O302" s="22">
        <v>0</v>
      </c>
      <c r="P302" s="22">
        <v>185671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-104135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18886</v>
      </c>
      <c r="AN302" s="22">
        <v>0</v>
      </c>
      <c r="AO302" s="22">
        <v>0</v>
      </c>
      <c r="AP302" s="22">
        <v>12000</v>
      </c>
      <c r="AQ302" s="22">
        <v>580717</v>
      </c>
      <c r="AR302" s="22">
        <v>1827</v>
      </c>
      <c r="AS302" s="22">
        <v>91930</v>
      </c>
      <c r="AT302" s="22">
        <v>791</v>
      </c>
      <c r="AU302" s="22">
        <v>0</v>
      </c>
      <c r="AV302" s="22">
        <v>5385</v>
      </c>
      <c r="AW302" s="22">
        <v>2500</v>
      </c>
      <c r="AX302" s="22">
        <v>0</v>
      </c>
      <c r="AY302" s="22">
        <v>0</v>
      </c>
      <c r="AZ302" s="22">
        <v>12900</v>
      </c>
      <c r="BA302" s="22">
        <v>0</v>
      </c>
      <c r="BB302" s="22">
        <v>86951</v>
      </c>
      <c r="BC302" s="22">
        <v>0</v>
      </c>
      <c r="BD302" s="22">
        <v>0</v>
      </c>
      <c r="BE302" s="22">
        <v>0</v>
      </c>
      <c r="BF302" s="22">
        <v>0</v>
      </c>
      <c r="BG302" s="22">
        <v>0</v>
      </c>
      <c r="BH302" s="22">
        <v>0</v>
      </c>
      <c r="BI302" s="22">
        <v>15891</v>
      </c>
      <c r="BJ302" s="22">
        <v>0</v>
      </c>
      <c r="BK302" s="22">
        <v>914</v>
      </c>
      <c r="BL302" s="22">
        <v>0</v>
      </c>
      <c r="BM302" s="22">
        <v>0</v>
      </c>
      <c r="BN302" s="22">
        <v>0</v>
      </c>
      <c r="BO302" s="22">
        <v>38385</v>
      </c>
      <c r="BP302" s="22">
        <v>0</v>
      </c>
      <c r="BQ302" s="22">
        <v>0</v>
      </c>
      <c r="BR302" s="22">
        <v>0</v>
      </c>
      <c r="BS302" s="22">
        <v>0</v>
      </c>
      <c r="BT302" s="22">
        <v>0</v>
      </c>
      <c r="BU302" s="22">
        <v>0</v>
      </c>
      <c r="BV302" s="22">
        <v>0</v>
      </c>
      <c r="BW302" s="22">
        <v>0</v>
      </c>
      <c r="BX302" s="22">
        <v>0</v>
      </c>
      <c r="BY302" s="22">
        <v>31030</v>
      </c>
      <c r="BZ302" s="22">
        <v>0</v>
      </c>
      <c r="CA302" s="22">
        <v>0</v>
      </c>
      <c r="CB302" s="22">
        <v>89303</v>
      </c>
      <c r="CC302" s="22">
        <v>377807</v>
      </c>
      <c r="CD302" s="22">
        <v>202910</v>
      </c>
    </row>
    <row r="303" spans="1:82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139299</v>
      </c>
      <c r="F303" s="22">
        <v>0</v>
      </c>
      <c r="G303" s="22">
        <v>6597</v>
      </c>
      <c r="H303" s="22">
        <v>4051</v>
      </c>
      <c r="I303" s="22">
        <v>0</v>
      </c>
      <c r="J303" s="22">
        <v>0</v>
      </c>
      <c r="K303" s="22">
        <v>0</v>
      </c>
      <c r="L303" s="22">
        <v>0</v>
      </c>
      <c r="M303" s="22">
        <v>1440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767</v>
      </c>
      <c r="AF303" s="22">
        <v>0</v>
      </c>
      <c r="AG303" s="22">
        <v>0</v>
      </c>
      <c r="AH303" s="22">
        <v>0</v>
      </c>
      <c r="AI303" s="22">
        <v>153581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  <c r="AQ303" s="22">
        <v>305735</v>
      </c>
      <c r="AR303" s="22">
        <v>11112</v>
      </c>
      <c r="AS303" s="22">
        <v>74583</v>
      </c>
      <c r="AT303" s="22">
        <v>0</v>
      </c>
      <c r="AU303" s="22">
        <v>0</v>
      </c>
      <c r="AV303" s="22">
        <v>2772</v>
      </c>
      <c r="AW303" s="22">
        <v>0</v>
      </c>
      <c r="AX303" s="22">
        <v>0</v>
      </c>
      <c r="AY303" s="22">
        <v>0</v>
      </c>
      <c r="AZ303" s="22">
        <v>0</v>
      </c>
      <c r="BA303" s="22">
        <v>0</v>
      </c>
      <c r="BB303" s="22">
        <v>40141</v>
      </c>
      <c r="BC303" s="22">
        <v>0</v>
      </c>
      <c r="BD303" s="22">
        <v>0</v>
      </c>
      <c r="BE303" s="22">
        <v>0</v>
      </c>
      <c r="BF303" s="22">
        <v>0</v>
      </c>
      <c r="BG303" s="22">
        <v>0</v>
      </c>
      <c r="BH303" s="22">
        <v>3379</v>
      </c>
      <c r="BI303" s="22">
        <v>10150</v>
      </c>
      <c r="BJ303" s="22">
        <v>0</v>
      </c>
      <c r="BK303" s="22">
        <v>0</v>
      </c>
      <c r="BL303" s="22">
        <v>0</v>
      </c>
      <c r="BM303" s="22">
        <v>0</v>
      </c>
      <c r="BN303" s="22">
        <v>0</v>
      </c>
      <c r="BO303" s="22">
        <v>0</v>
      </c>
      <c r="BP303" s="22">
        <v>0</v>
      </c>
      <c r="BQ303" s="22">
        <v>4907</v>
      </c>
      <c r="BR303" s="22">
        <v>0</v>
      </c>
      <c r="BS303" s="22">
        <v>0</v>
      </c>
      <c r="BT303" s="22">
        <v>0</v>
      </c>
      <c r="BU303" s="22">
        <v>0</v>
      </c>
      <c r="BV303" s="22">
        <v>16050</v>
      </c>
      <c r="BW303" s="22">
        <v>294</v>
      </c>
      <c r="BX303" s="22">
        <v>0</v>
      </c>
      <c r="BY303" s="22">
        <v>0</v>
      </c>
      <c r="BZ303" s="22">
        <v>0</v>
      </c>
      <c r="CA303" s="22">
        <v>0</v>
      </c>
      <c r="CB303" s="22">
        <v>0</v>
      </c>
      <c r="CC303" s="22">
        <v>163388</v>
      </c>
      <c r="CD303" s="22">
        <v>142347</v>
      </c>
    </row>
    <row r="304" spans="1:82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64535</v>
      </c>
      <c r="F304" s="22">
        <v>0</v>
      </c>
      <c r="G304" s="22">
        <v>1612</v>
      </c>
      <c r="H304" s="22">
        <v>0</v>
      </c>
      <c r="I304" s="22">
        <v>0</v>
      </c>
      <c r="J304" s="22">
        <v>3052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5940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7095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15684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  <c r="AQ304" s="22">
        <v>97918</v>
      </c>
      <c r="AR304" s="22">
        <v>3675</v>
      </c>
      <c r="AS304" s="22">
        <v>27131</v>
      </c>
      <c r="AT304" s="22">
        <v>0</v>
      </c>
      <c r="AU304" s="22">
        <v>0</v>
      </c>
      <c r="AV304" s="22">
        <v>3052</v>
      </c>
      <c r="AW304" s="22">
        <v>2154</v>
      </c>
      <c r="AX304" s="22">
        <v>0</v>
      </c>
      <c r="AY304" s="22">
        <v>0</v>
      </c>
      <c r="AZ304" s="22">
        <v>0</v>
      </c>
      <c r="BA304" s="22">
        <v>0</v>
      </c>
      <c r="BB304" s="22">
        <v>51059</v>
      </c>
      <c r="BC304" s="22">
        <v>0</v>
      </c>
      <c r="BD304" s="22">
        <v>0</v>
      </c>
      <c r="BE304" s="22">
        <v>0</v>
      </c>
      <c r="BF304" s="22">
        <v>0</v>
      </c>
      <c r="BG304" s="22">
        <v>0</v>
      </c>
      <c r="BH304" s="22">
        <v>0</v>
      </c>
      <c r="BI304" s="22">
        <v>11950</v>
      </c>
      <c r="BJ304" s="22">
        <v>0</v>
      </c>
      <c r="BK304" s="22">
        <v>0</v>
      </c>
      <c r="BL304" s="22">
        <v>0</v>
      </c>
      <c r="BM304" s="22">
        <v>0</v>
      </c>
      <c r="BN304" s="22">
        <v>0</v>
      </c>
      <c r="BO304" s="22">
        <v>0</v>
      </c>
      <c r="BP304" s="22">
        <v>0</v>
      </c>
      <c r="BQ304" s="22">
        <v>0</v>
      </c>
      <c r="BR304" s="22">
        <v>0</v>
      </c>
      <c r="BS304" s="22">
        <v>0</v>
      </c>
      <c r="BT304" s="22">
        <v>0</v>
      </c>
      <c r="BU304" s="22">
        <v>0</v>
      </c>
      <c r="BV304" s="22">
        <v>15266</v>
      </c>
      <c r="BW304" s="22">
        <v>0</v>
      </c>
      <c r="BX304" s="22">
        <v>0</v>
      </c>
      <c r="BY304" s="22">
        <v>0</v>
      </c>
      <c r="BZ304" s="22">
        <v>0</v>
      </c>
      <c r="CA304" s="22">
        <v>0</v>
      </c>
      <c r="CB304" s="22">
        <v>0</v>
      </c>
      <c r="CC304" s="22">
        <v>114287</v>
      </c>
      <c r="CD304" s="22">
        <v>-16369</v>
      </c>
    </row>
    <row r="305" spans="1:82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182715</v>
      </c>
      <c r="F305" s="22">
        <v>0</v>
      </c>
      <c r="G305" s="22">
        <v>24025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51460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1515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  <c r="AQ305" s="22">
        <v>259715</v>
      </c>
      <c r="AR305" s="22">
        <v>5406</v>
      </c>
      <c r="AS305" s="22">
        <v>78484</v>
      </c>
      <c r="AT305" s="22">
        <v>0</v>
      </c>
      <c r="AU305" s="22">
        <v>0</v>
      </c>
      <c r="AV305" s="22">
        <v>11637</v>
      </c>
      <c r="AW305" s="22">
        <v>0</v>
      </c>
      <c r="AX305" s="22">
        <v>0</v>
      </c>
      <c r="AY305" s="22">
        <v>0</v>
      </c>
      <c r="AZ305" s="22">
        <v>0</v>
      </c>
      <c r="BA305" s="22">
        <v>0</v>
      </c>
      <c r="BB305" s="22">
        <v>0</v>
      </c>
      <c r="BC305" s="22">
        <v>0</v>
      </c>
      <c r="BD305" s="22">
        <v>110330</v>
      </c>
      <c r="BE305" s="22">
        <v>2709</v>
      </c>
      <c r="BF305" s="22">
        <v>0</v>
      </c>
      <c r="BG305" s="22">
        <v>0</v>
      </c>
      <c r="BH305" s="22">
        <v>0</v>
      </c>
      <c r="BI305" s="22">
        <v>42030</v>
      </c>
      <c r="BJ305" s="22">
        <v>0</v>
      </c>
      <c r="BK305" s="22">
        <v>0</v>
      </c>
      <c r="BL305" s="22">
        <v>0</v>
      </c>
      <c r="BM305" s="22">
        <v>0</v>
      </c>
      <c r="BN305" s="22">
        <v>0</v>
      </c>
      <c r="BO305" s="22">
        <v>460</v>
      </c>
      <c r="BP305" s="22">
        <v>0</v>
      </c>
      <c r="BQ305" s="22">
        <v>0</v>
      </c>
      <c r="BR305" s="22">
        <v>0</v>
      </c>
      <c r="BS305" s="22">
        <v>0</v>
      </c>
      <c r="BT305" s="22">
        <v>0</v>
      </c>
      <c r="BU305" s="22">
        <v>0</v>
      </c>
      <c r="BV305" s="22">
        <v>48686</v>
      </c>
      <c r="BW305" s="22">
        <v>3559</v>
      </c>
      <c r="BX305" s="22">
        <v>0</v>
      </c>
      <c r="BY305" s="22">
        <v>0</v>
      </c>
      <c r="BZ305" s="22">
        <v>0</v>
      </c>
      <c r="CA305" s="22">
        <v>0</v>
      </c>
      <c r="CB305" s="22">
        <v>0</v>
      </c>
      <c r="CC305" s="22">
        <v>303301</v>
      </c>
      <c r="CD305" s="22">
        <v>-43586</v>
      </c>
    </row>
    <row r="306" spans="1:82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116005</v>
      </c>
      <c r="F306" s="22">
        <v>0</v>
      </c>
      <c r="G306" s="22">
        <v>100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  <c r="AQ306" s="22">
        <v>116105</v>
      </c>
      <c r="AR306" s="22">
        <v>2695</v>
      </c>
      <c r="AS306" s="22">
        <v>41665</v>
      </c>
      <c r="AT306" s="22">
        <v>0</v>
      </c>
      <c r="AU306" s="22">
        <v>0</v>
      </c>
      <c r="AV306" s="22">
        <v>1589</v>
      </c>
      <c r="AW306" s="22">
        <v>0</v>
      </c>
      <c r="AX306" s="22">
        <v>0</v>
      </c>
      <c r="AY306" s="22">
        <v>0</v>
      </c>
      <c r="AZ306" s="22">
        <v>0</v>
      </c>
      <c r="BA306" s="22">
        <v>0</v>
      </c>
      <c r="BB306" s="22">
        <v>25502</v>
      </c>
      <c r="BC306" s="22">
        <v>0</v>
      </c>
      <c r="BD306" s="22">
        <v>0</v>
      </c>
      <c r="BE306" s="22">
        <v>0</v>
      </c>
      <c r="BF306" s="22">
        <v>0</v>
      </c>
      <c r="BG306" s="22">
        <v>0</v>
      </c>
      <c r="BH306" s="22">
        <v>0</v>
      </c>
      <c r="BI306" s="22">
        <v>15023</v>
      </c>
      <c r="BJ306" s="22">
        <v>0</v>
      </c>
      <c r="BK306" s="22">
        <v>0</v>
      </c>
      <c r="BL306" s="22">
        <v>0</v>
      </c>
      <c r="BM306" s="22">
        <v>0</v>
      </c>
      <c r="BN306" s="22">
        <v>0</v>
      </c>
      <c r="BO306" s="22">
        <v>0</v>
      </c>
      <c r="BP306" s="22">
        <v>0</v>
      </c>
      <c r="BQ306" s="22">
        <v>0</v>
      </c>
      <c r="BR306" s="22">
        <v>0</v>
      </c>
      <c r="BS306" s="22">
        <v>0</v>
      </c>
      <c r="BT306" s="22">
        <v>0</v>
      </c>
      <c r="BU306" s="22">
        <v>0</v>
      </c>
      <c r="BV306" s="22">
        <v>17813</v>
      </c>
      <c r="BW306" s="22">
        <v>5093</v>
      </c>
      <c r="BX306" s="22">
        <v>0</v>
      </c>
      <c r="BY306" s="22">
        <v>0</v>
      </c>
      <c r="BZ306" s="22">
        <v>0</v>
      </c>
      <c r="CA306" s="22">
        <v>0</v>
      </c>
      <c r="CB306" s="22">
        <v>0</v>
      </c>
      <c r="CC306" s="22">
        <v>109380</v>
      </c>
      <c r="CD306" s="22">
        <v>6725</v>
      </c>
    </row>
    <row r="307" spans="1:82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184086</v>
      </c>
      <c r="F307" s="22">
        <v>0</v>
      </c>
      <c r="G307" s="22">
        <v>8171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113016</v>
      </c>
      <c r="Q307" s="22">
        <v>0</v>
      </c>
      <c r="R307" s="22">
        <v>0</v>
      </c>
      <c r="S307" s="22">
        <v>0</v>
      </c>
      <c r="T307" s="22">
        <v>0</v>
      </c>
      <c r="U307" s="22">
        <v>5682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  <c r="AQ307" s="22">
        <v>310955</v>
      </c>
      <c r="AR307" s="22">
        <v>1493</v>
      </c>
      <c r="AS307" s="22">
        <v>70777</v>
      </c>
      <c r="AT307" s="22">
        <v>0</v>
      </c>
      <c r="AU307" s="22">
        <v>12216</v>
      </c>
      <c r="AV307" s="22">
        <v>5060</v>
      </c>
      <c r="AW307" s="22">
        <v>8958</v>
      </c>
      <c r="AX307" s="22">
        <v>0</v>
      </c>
      <c r="AY307" s="22">
        <v>0</v>
      </c>
      <c r="AZ307" s="22">
        <v>0</v>
      </c>
      <c r="BA307" s="22">
        <v>0</v>
      </c>
      <c r="BB307" s="22">
        <v>18956</v>
      </c>
      <c r="BC307" s="22">
        <v>0</v>
      </c>
      <c r="BD307" s="22">
        <v>0</v>
      </c>
      <c r="BE307" s="22">
        <v>0</v>
      </c>
      <c r="BF307" s="22">
        <v>0</v>
      </c>
      <c r="BG307" s="22">
        <v>0</v>
      </c>
      <c r="BH307" s="22">
        <v>21332</v>
      </c>
      <c r="BI307" s="22">
        <v>18521</v>
      </c>
      <c r="BJ307" s="22">
        <v>0</v>
      </c>
      <c r="BK307" s="22">
        <v>0</v>
      </c>
      <c r="BL307" s="22">
        <v>0</v>
      </c>
      <c r="BM307" s="22">
        <v>0</v>
      </c>
      <c r="BN307" s="22">
        <v>0</v>
      </c>
      <c r="BO307" s="22">
        <v>1750</v>
      </c>
      <c r="BP307" s="22">
        <v>0</v>
      </c>
      <c r="BQ307" s="22">
        <v>0</v>
      </c>
      <c r="BR307" s="22">
        <v>0</v>
      </c>
      <c r="BS307" s="22">
        <v>0</v>
      </c>
      <c r="BT307" s="22">
        <v>0</v>
      </c>
      <c r="BU307" s="22">
        <v>0</v>
      </c>
      <c r="BV307" s="22">
        <v>34831</v>
      </c>
      <c r="BW307" s="22">
        <v>0</v>
      </c>
      <c r="BX307" s="22">
        <v>0</v>
      </c>
      <c r="BY307" s="22">
        <v>0</v>
      </c>
      <c r="BZ307" s="22">
        <v>0</v>
      </c>
      <c r="CA307" s="22">
        <v>0</v>
      </c>
      <c r="CB307" s="22">
        <v>0</v>
      </c>
      <c r="CC307" s="22">
        <v>193894</v>
      </c>
      <c r="CD307" s="22">
        <v>117061</v>
      </c>
    </row>
    <row r="308" spans="1:82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373355</v>
      </c>
      <c r="F308" s="22">
        <v>0</v>
      </c>
      <c r="G308" s="22">
        <v>12806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8297</v>
      </c>
      <c r="N308" s="22">
        <v>0</v>
      </c>
      <c r="O308" s="22">
        <v>0</v>
      </c>
      <c r="P308" s="22">
        <v>53500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36650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2355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54258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  <c r="AQ308" s="22">
        <v>541221</v>
      </c>
      <c r="AR308" s="22">
        <v>10052</v>
      </c>
      <c r="AS308" s="22">
        <v>109139</v>
      </c>
      <c r="AT308" s="22">
        <v>0</v>
      </c>
      <c r="AU308" s="22">
        <v>0</v>
      </c>
      <c r="AV308" s="22">
        <v>10318</v>
      </c>
      <c r="AW308" s="22">
        <v>2005</v>
      </c>
      <c r="AX308" s="22">
        <v>0</v>
      </c>
      <c r="AY308" s="22">
        <v>27732</v>
      </c>
      <c r="AZ308" s="22">
        <v>0</v>
      </c>
      <c r="BA308" s="22">
        <v>0</v>
      </c>
      <c r="BB308" s="22">
        <v>120457</v>
      </c>
      <c r="BC308" s="22">
        <v>0</v>
      </c>
      <c r="BD308" s="22">
        <v>0</v>
      </c>
      <c r="BE308" s="22">
        <v>0</v>
      </c>
      <c r="BF308" s="22">
        <v>0</v>
      </c>
      <c r="BG308" s="22">
        <v>0</v>
      </c>
      <c r="BH308" s="22">
        <v>49737</v>
      </c>
      <c r="BI308" s="22">
        <v>31441</v>
      </c>
      <c r="BJ308" s="22">
        <v>0</v>
      </c>
      <c r="BK308" s="22">
        <v>0</v>
      </c>
      <c r="BL308" s="22">
        <v>0</v>
      </c>
      <c r="BM308" s="22">
        <v>0</v>
      </c>
      <c r="BN308" s="22">
        <v>0</v>
      </c>
      <c r="BO308" s="22">
        <v>0</v>
      </c>
      <c r="BP308" s="22">
        <v>0</v>
      </c>
      <c r="BQ308" s="22">
        <v>32202</v>
      </c>
      <c r="BR308" s="22">
        <v>0</v>
      </c>
      <c r="BS308" s="22">
        <v>0</v>
      </c>
      <c r="BT308" s="22">
        <v>0</v>
      </c>
      <c r="BU308" s="22">
        <v>0</v>
      </c>
      <c r="BV308" s="22">
        <v>54259</v>
      </c>
      <c r="BW308" s="22">
        <v>1570</v>
      </c>
      <c r="BX308" s="22">
        <v>0</v>
      </c>
      <c r="BY308" s="22">
        <v>0</v>
      </c>
      <c r="BZ308" s="22">
        <v>0</v>
      </c>
      <c r="CA308" s="22">
        <v>0</v>
      </c>
      <c r="CB308" s="22">
        <v>3597</v>
      </c>
      <c r="CC308" s="22">
        <v>452509</v>
      </c>
      <c r="CD308" s="22">
        <v>88712</v>
      </c>
    </row>
    <row r="309" spans="1:82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46305</v>
      </c>
      <c r="F309" s="22">
        <v>0</v>
      </c>
      <c r="G309" s="22">
        <v>118938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88632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  <c r="AQ309" s="22">
        <v>253875</v>
      </c>
      <c r="AR309" s="22">
        <v>0</v>
      </c>
      <c r="AS309" s="22">
        <v>42428</v>
      </c>
      <c r="AT309" s="22">
        <v>0</v>
      </c>
      <c r="AU309" s="22">
        <v>0</v>
      </c>
      <c r="AV309" s="22">
        <v>1801</v>
      </c>
      <c r="AW309" s="22">
        <v>0</v>
      </c>
      <c r="AX309" s="22">
        <v>0</v>
      </c>
      <c r="AY309" s="22">
        <v>0</v>
      </c>
      <c r="AZ309" s="22">
        <v>0</v>
      </c>
      <c r="BA309" s="22">
        <v>0</v>
      </c>
      <c r="BB309" s="22">
        <v>20409</v>
      </c>
      <c r="BC309" s="22">
        <v>0</v>
      </c>
      <c r="BD309" s="22">
        <v>0</v>
      </c>
      <c r="BE309" s="22">
        <v>0</v>
      </c>
      <c r="BF309" s="22">
        <v>0</v>
      </c>
      <c r="BG309" s="22">
        <v>3587</v>
      </c>
      <c r="BH309" s="22">
        <v>0</v>
      </c>
      <c r="BI309" s="22">
        <v>4256</v>
      </c>
      <c r="BJ309" s="22">
        <v>0</v>
      </c>
      <c r="BK309" s="22">
        <v>0</v>
      </c>
      <c r="BL309" s="22">
        <v>0</v>
      </c>
      <c r="BM309" s="22">
        <v>0</v>
      </c>
      <c r="BN309" s="22">
        <v>0</v>
      </c>
      <c r="BO309" s="22">
        <v>1392</v>
      </c>
      <c r="BP309" s="22">
        <v>0</v>
      </c>
      <c r="BQ309" s="22">
        <v>0</v>
      </c>
      <c r="BR309" s="22">
        <v>0</v>
      </c>
      <c r="BS309" s="22">
        <v>0</v>
      </c>
      <c r="BT309" s="22">
        <v>0</v>
      </c>
      <c r="BU309" s="22">
        <v>0</v>
      </c>
      <c r="BV309" s="22">
        <v>10177</v>
      </c>
      <c r="BW309" s="22">
        <v>60</v>
      </c>
      <c r="BX309" s="22">
        <v>0</v>
      </c>
      <c r="BY309" s="22">
        <v>0</v>
      </c>
      <c r="BZ309" s="22">
        <v>0</v>
      </c>
      <c r="CA309" s="22">
        <v>0</v>
      </c>
      <c r="CB309" s="22">
        <v>0</v>
      </c>
      <c r="CC309" s="22">
        <v>84110</v>
      </c>
      <c r="CD309" s="22">
        <v>169765</v>
      </c>
    </row>
    <row r="310" spans="1:82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48256</v>
      </c>
      <c r="F310" s="22">
        <v>0</v>
      </c>
      <c r="G310" s="22">
        <v>14174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25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19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  <c r="AQ310" s="22">
        <v>62474</v>
      </c>
      <c r="AR310" s="22">
        <v>4583</v>
      </c>
      <c r="AS310" s="22">
        <v>33223</v>
      </c>
      <c r="AT310" s="22">
        <v>0</v>
      </c>
      <c r="AU310" s="22">
        <v>0</v>
      </c>
      <c r="AV310" s="22">
        <v>2845</v>
      </c>
      <c r="AW310" s="22">
        <v>0</v>
      </c>
      <c r="AX310" s="22">
        <v>0</v>
      </c>
      <c r="AY310" s="22">
        <v>0</v>
      </c>
      <c r="AZ310" s="22">
        <v>0</v>
      </c>
      <c r="BA310" s="22">
        <v>0</v>
      </c>
      <c r="BB310" s="22">
        <v>20909</v>
      </c>
      <c r="BC310" s="22">
        <v>0</v>
      </c>
      <c r="BD310" s="22">
        <v>0</v>
      </c>
      <c r="BE310" s="22">
        <v>0</v>
      </c>
      <c r="BF310" s="22">
        <v>0</v>
      </c>
      <c r="BG310" s="22">
        <v>0</v>
      </c>
      <c r="BH310" s="22">
        <v>0</v>
      </c>
      <c r="BI310" s="22">
        <v>3611</v>
      </c>
      <c r="BJ310" s="22">
        <v>0</v>
      </c>
      <c r="BK310" s="22">
        <v>0</v>
      </c>
      <c r="BL310" s="22">
        <v>0</v>
      </c>
      <c r="BM310" s="22">
        <v>0</v>
      </c>
      <c r="BN310" s="22">
        <v>0</v>
      </c>
      <c r="BO310" s="22">
        <v>1561</v>
      </c>
      <c r="BP310" s="22">
        <v>0</v>
      </c>
      <c r="BQ310" s="22">
        <v>0</v>
      </c>
      <c r="BR310" s="22">
        <v>0</v>
      </c>
      <c r="BS310" s="22">
        <v>0</v>
      </c>
      <c r="BT310" s="22">
        <v>0</v>
      </c>
      <c r="BU310" s="22">
        <v>0</v>
      </c>
      <c r="BV310" s="22">
        <v>12100</v>
      </c>
      <c r="BW310" s="22">
        <v>442</v>
      </c>
      <c r="BX310" s="22">
        <v>0</v>
      </c>
      <c r="BY310" s="22">
        <v>0</v>
      </c>
      <c r="BZ310" s="22">
        <v>0</v>
      </c>
      <c r="CA310" s="22">
        <v>0</v>
      </c>
      <c r="CB310" s="22">
        <v>0</v>
      </c>
      <c r="CC310" s="22">
        <v>79274</v>
      </c>
      <c r="CD310" s="22">
        <v>-16800</v>
      </c>
    </row>
    <row r="311" spans="1:82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59802</v>
      </c>
      <c r="F311" s="22">
        <v>0</v>
      </c>
      <c r="G311" s="22">
        <v>5905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  <c r="AQ311" s="22">
        <v>65707</v>
      </c>
      <c r="AR311" s="22">
        <v>3390</v>
      </c>
      <c r="AS311" s="22">
        <v>31917</v>
      </c>
      <c r="AT311" s="22">
        <v>0</v>
      </c>
      <c r="AU311" s="22">
        <v>0</v>
      </c>
      <c r="AV311" s="22">
        <v>0</v>
      </c>
      <c r="AW311" s="22">
        <v>0</v>
      </c>
      <c r="AX311" s="22">
        <v>0</v>
      </c>
      <c r="AY311" s="22">
        <v>0</v>
      </c>
      <c r="AZ311" s="22">
        <v>0</v>
      </c>
      <c r="BA311" s="22">
        <v>0</v>
      </c>
      <c r="BB311" s="22">
        <v>20095</v>
      </c>
      <c r="BC311" s="22">
        <v>0</v>
      </c>
      <c r="BD311" s="22">
        <v>0</v>
      </c>
      <c r="BE311" s="22">
        <v>0</v>
      </c>
      <c r="BF311" s="22">
        <v>0</v>
      </c>
      <c r="BG311" s="22">
        <v>0</v>
      </c>
      <c r="BH311" s="22">
        <v>0</v>
      </c>
      <c r="BI311" s="22">
        <v>500</v>
      </c>
      <c r="BJ311" s="22">
        <v>0</v>
      </c>
      <c r="BK311" s="22">
        <v>0</v>
      </c>
      <c r="BL311" s="22">
        <v>0</v>
      </c>
      <c r="BM311" s="22">
        <v>0</v>
      </c>
      <c r="BN311" s="22">
        <v>0</v>
      </c>
      <c r="BO311" s="22">
        <v>0</v>
      </c>
      <c r="BP311" s="22">
        <v>0</v>
      </c>
      <c r="BQ311" s="22">
        <v>0</v>
      </c>
      <c r="BR311" s="22">
        <v>0</v>
      </c>
      <c r="BS311" s="22">
        <v>0</v>
      </c>
      <c r="BT311" s="22">
        <v>0</v>
      </c>
      <c r="BU311" s="22">
        <v>0</v>
      </c>
      <c r="BV311" s="22">
        <v>5005</v>
      </c>
      <c r="BW311" s="22">
        <v>75</v>
      </c>
      <c r="BX311" s="22">
        <v>0</v>
      </c>
      <c r="BY311" s="22">
        <v>0</v>
      </c>
      <c r="BZ311" s="22">
        <v>0</v>
      </c>
      <c r="CA311" s="22">
        <v>0</v>
      </c>
      <c r="CB311" s="22">
        <v>0</v>
      </c>
      <c r="CC311" s="22">
        <v>60982</v>
      </c>
      <c r="CD311" s="22">
        <v>4725</v>
      </c>
    </row>
    <row r="312" spans="1:82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429171</v>
      </c>
      <c r="F312" s="22">
        <v>0</v>
      </c>
      <c r="G312" s="22">
        <v>68879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335</v>
      </c>
      <c r="N312" s="22">
        <v>0</v>
      </c>
      <c r="O312" s="22">
        <v>0</v>
      </c>
      <c r="P312" s="22">
        <v>4740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122649</v>
      </c>
      <c r="W312" s="22">
        <v>200</v>
      </c>
      <c r="X312" s="22">
        <v>0</v>
      </c>
      <c r="Y312" s="22">
        <v>26233</v>
      </c>
      <c r="Z312" s="22">
        <v>0</v>
      </c>
      <c r="AA312" s="22">
        <v>0</v>
      </c>
      <c r="AB312" s="22">
        <v>0</v>
      </c>
      <c r="AC312" s="22">
        <v>2940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12976</v>
      </c>
      <c r="AK312" s="22">
        <v>7767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  <c r="AQ312" s="22">
        <v>675890</v>
      </c>
      <c r="AR312" s="22">
        <v>30936</v>
      </c>
      <c r="AS312" s="22">
        <v>165887</v>
      </c>
      <c r="AT312" s="22">
        <v>0</v>
      </c>
      <c r="AU312" s="22">
        <v>15239</v>
      </c>
      <c r="AV312" s="22">
        <v>21244</v>
      </c>
      <c r="AW312" s="22">
        <v>3716</v>
      </c>
      <c r="AX312" s="22">
        <v>0</v>
      </c>
      <c r="AY312" s="22">
        <v>855</v>
      </c>
      <c r="AZ312" s="22">
        <v>0</v>
      </c>
      <c r="BA312" s="22">
        <v>0</v>
      </c>
      <c r="BB312" s="22">
        <v>93420</v>
      </c>
      <c r="BC312" s="22">
        <v>0</v>
      </c>
      <c r="BD312" s="22">
        <v>0</v>
      </c>
      <c r="BE312" s="22">
        <v>0</v>
      </c>
      <c r="BF312" s="22">
        <v>0</v>
      </c>
      <c r="BG312" s="22">
        <v>0</v>
      </c>
      <c r="BH312" s="22">
        <v>100294</v>
      </c>
      <c r="BI312" s="22">
        <v>46142</v>
      </c>
      <c r="BJ312" s="22">
        <v>0</v>
      </c>
      <c r="BK312" s="22">
        <v>27147</v>
      </c>
      <c r="BL312" s="22">
        <v>0</v>
      </c>
      <c r="BM312" s="22">
        <v>0</v>
      </c>
      <c r="BN312" s="22">
        <v>0</v>
      </c>
      <c r="BO312" s="22">
        <v>3441</v>
      </c>
      <c r="BP312" s="22">
        <v>0</v>
      </c>
      <c r="BQ312" s="22">
        <v>0</v>
      </c>
      <c r="BR312" s="22">
        <v>0</v>
      </c>
      <c r="BS312" s="22">
        <v>0</v>
      </c>
      <c r="BT312" s="22">
        <v>0</v>
      </c>
      <c r="BU312" s="22">
        <v>0</v>
      </c>
      <c r="BV312" s="22">
        <v>75857</v>
      </c>
      <c r="BW312" s="22">
        <v>16434</v>
      </c>
      <c r="BX312" s="22">
        <v>0</v>
      </c>
      <c r="BY312" s="22">
        <v>0</v>
      </c>
      <c r="BZ312" s="22">
        <v>5271</v>
      </c>
      <c r="CA312" s="22">
        <v>0</v>
      </c>
      <c r="CB312" s="22">
        <v>0</v>
      </c>
      <c r="CC312" s="22">
        <v>605883</v>
      </c>
      <c r="CD312" s="22">
        <v>70007</v>
      </c>
    </row>
    <row r="313" spans="1:82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327408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  <c r="AQ313" s="22">
        <v>327408</v>
      </c>
      <c r="AR313" s="22">
        <v>3914</v>
      </c>
      <c r="AS313" s="22">
        <v>45079</v>
      </c>
      <c r="AT313" s="22">
        <v>0</v>
      </c>
      <c r="AU313" s="22">
        <v>0</v>
      </c>
      <c r="AV313" s="22">
        <v>8669</v>
      </c>
      <c r="AW313" s="22">
        <v>0</v>
      </c>
      <c r="AX313" s="22">
        <v>0</v>
      </c>
      <c r="AY313" s="22">
        <v>0</v>
      </c>
      <c r="AZ313" s="22">
        <v>0</v>
      </c>
      <c r="BA313" s="22">
        <v>0</v>
      </c>
      <c r="BB313" s="22">
        <v>48094</v>
      </c>
      <c r="BC313" s="22">
        <v>0</v>
      </c>
      <c r="BD313" s="22">
        <v>0</v>
      </c>
      <c r="BE313" s="22">
        <v>0</v>
      </c>
      <c r="BF313" s="22">
        <v>0</v>
      </c>
      <c r="BG313" s="22">
        <v>0</v>
      </c>
      <c r="BH313" s="22">
        <v>0</v>
      </c>
      <c r="BI313" s="22">
        <v>24095</v>
      </c>
      <c r="BJ313" s="22">
        <v>0</v>
      </c>
      <c r="BK313" s="22">
        <v>1917</v>
      </c>
      <c r="BL313" s="22">
        <v>0</v>
      </c>
      <c r="BM313" s="22">
        <v>0</v>
      </c>
      <c r="BN313" s="22">
        <v>0</v>
      </c>
      <c r="BO313" s="22">
        <v>0</v>
      </c>
      <c r="BP313" s="22">
        <v>0</v>
      </c>
      <c r="BQ313" s="22">
        <v>0</v>
      </c>
      <c r="BR313" s="22">
        <v>0</v>
      </c>
      <c r="BS313" s="22">
        <v>0</v>
      </c>
      <c r="BT313" s="22">
        <v>0</v>
      </c>
      <c r="BU313" s="22">
        <v>0</v>
      </c>
      <c r="BV313" s="22">
        <v>21090</v>
      </c>
      <c r="BW313" s="22">
        <v>13906</v>
      </c>
      <c r="BX313" s="22">
        <v>0</v>
      </c>
      <c r="BY313" s="22">
        <v>0</v>
      </c>
      <c r="BZ313" s="22">
        <v>0</v>
      </c>
      <c r="CA313" s="22">
        <v>0</v>
      </c>
      <c r="CB313" s="22">
        <v>0</v>
      </c>
      <c r="CC313" s="22">
        <v>166764</v>
      </c>
      <c r="CD313" s="22">
        <v>160644</v>
      </c>
    </row>
    <row r="314" spans="1:82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174348</v>
      </c>
      <c r="F314" s="22">
        <v>0</v>
      </c>
      <c r="G314" s="22">
        <v>12583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323</v>
      </c>
      <c r="X314" s="22">
        <v>0</v>
      </c>
      <c r="Y314" s="22">
        <v>5005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  <c r="AQ314" s="22">
        <v>192259</v>
      </c>
      <c r="AR314" s="22">
        <v>23241</v>
      </c>
      <c r="AS314" s="22">
        <v>53967</v>
      </c>
      <c r="AT314" s="22">
        <v>0</v>
      </c>
      <c r="AU314" s="22">
        <v>0</v>
      </c>
      <c r="AV314" s="22">
        <v>8411</v>
      </c>
      <c r="AW314" s="22">
        <v>644</v>
      </c>
      <c r="AX314" s="22">
        <v>0</v>
      </c>
      <c r="AY314" s="22">
        <v>7054</v>
      </c>
      <c r="AZ314" s="22">
        <v>0</v>
      </c>
      <c r="BA314" s="22">
        <v>0</v>
      </c>
      <c r="BB314" s="22">
        <v>91628</v>
      </c>
      <c r="BC314" s="22">
        <v>0</v>
      </c>
      <c r="BD314" s="22">
        <v>0</v>
      </c>
      <c r="BE314" s="22">
        <v>218</v>
      </c>
      <c r="BF314" s="22">
        <v>0</v>
      </c>
      <c r="BG314" s="22">
        <v>4946</v>
      </c>
      <c r="BH314" s="22">
        <v>0</v>
      </c>
      <c r="BI314" s="22">
        <v>322</v>
      </c>
      <c r="BJ314" s="22">
        <v>0</v>
      </c>
      <c r="BK314" s="22">
        <v>2553</v>
      </c>
      <c r="BL314" s="22">
        <v>0</v>
      </c>
      <c r="BM314" s="22">
        <v>0</v>
      </c>
      <c r="BN314" s="22">
        <v>0</v>
      </c>
      <c r="BO314" s="22">
        <v>3482</v>
      </c>
      <c r="BP314" s="22">
        <v>0</v>
      </c>
      <c r="BQ314" s="22">
        <v>0</v>
      </c>
      <c r="BR314" s="22">
        <v>0</v>
      </c>
      <c r="BS314" s="22">
        <v>0</v>
      </c>
      <c r="BT314" s="22">
        <v>0</v>
      </c>
      <c r="BU314" s="22">
        <v>0</v>
      </c>
      <c r="BV314" s="22">
        <v>26072</v>
      </c>
      <c r="BW314" s="22">
        <v>155</v>
      </c>
      <c r="BX314" s="22">
        <v>0</v>
      </c>
      <c r="BY314" s="22">
        <v>0</v>
      </c>
      <c r="BZ314" s="22">
        <v>0</v>
      </c>
      <c r="CA314" s="22">
        <v>0</v>
      </c>
      <c r="CB314" s="22">
        <v>0</v>
      </c>
      <c r="CC314" s="22">
        <v>222693</v>
      </c>
      <c r="CD314" s="22">
        <v>-30434</v>
      </c>
    </row>
    <row r="315" spans="1:82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424839</v>
      </c>
      <c r="F315" s="22">
        <v>0</v>
      </c>
      <c r="G315" s="22">
        <v>37775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4879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49750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3144</v>
      </c>
      <c r="AF315" s="22">
        <v>0</v>
      </c>
      <c r="AG315" s="22">
        <v>0</v>
      </c>
      <c r="AH315" s="22">
        <v>61283</v>
      </c>
      <c r="AI315" s="22">
        <v>0</v>
      </c>
      <c r="AJ315" s="22">
        <v>155620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  <c r="AQ315" s="22">
        <v>737290</v>
      </c>
      <c r="AR315" s="22">
        <v>27678</v>
      </c>
      <c r="AS315" s="22">
        <v>131657</v>
      </c>
      <c r="AT315" s="22">
        <v>7870</v>
      </c>
      <c r="AU315" s="22">
        <v>0</v>
      </c>
      <c r="AV315" s="22">
        <v>13892</v>
      </c>
      <c r="AW315" s="22">
        <v>2471</v>
      </c>
      <c r="AX315" s="22">
        <v>157</v>
      </c>
      <c r="AY315" s="22">
        <v>20992</v>
      </c>
      <c r="AZ315" s="22">
        <v>0</v>
      </c>
      <c r="BA315" s="22">
        <v>0</v>
      </c>
      <c r="BB315" s="22">
        <v>234781</v>
      </c>
      <c r="BC315" s="22">
        <v>0</v>
      </c>
      <c r="BD315" s="22">
        <v>0</v>
      </c>
      <c r="BE315" s="22">
        <v>0</v>
      </c>
      <c r="BF315" s="22">
        <v>0</v>
      </c>
      <c r="BG315" s="22">
        <v>0</v>
      </c>
      <c r="BH315" s="22">
        <v>63239</v>
      </c>
      <c r="BI315" s="22">
        <v>49434</v>
      </c>
      <c r="BJ315" s="22">
        <v>0</v>
      </c>
      <c r="BK315" s="22">
        <v>0</v>
      </c>
      <c r="BL315" s="22">
        <v>0</v>
      </c>
      <c r="BM315" s="22">
        <v>0</v>
      </c>
      <c r="BN315" s="22">
        <v>0</v>
      </c>
      <c r="BO315" s="22">
        <v>0</v>
      </c>
      <c r="BP315" s="22">
        <v>0</v>
      </c>
      <c r="BQ315" s="22">
        <v>27116</v>
      </c>
      <c r="BR315" s="22">
        <v>0</v>
      </c>
      <c r="BS315" s="22">
        <v>0</v>
      </c>
      <c r="BT315" s="22">
        <v>94053</v>
      </c>
      <c r="BU315" s="22">
        <v>0</v>
      </c>
      <c r="BV315" s="22">
        <v>44897</v>
      </c>
      <c r="BW315" s="22">
        <v>1793</v>
      </c>
      <c r="BX315" s="22">
        <v>0</v>
      </c>
      <c r="BY315" s="22">
        <v>0</v>
      </c>
      <c r="BZ315" s="22">
        <v>0</v>
      </c>
      <c r="CA315" s="22">
        <v>0</v>
      </c>
      <c r="CB315" s="22">
        <v>0</v>
      </c>
      <c r="CC315" s="22">
        <v>720030</v>
      </c>
      <c r="CD315" s="22">
        <v>17260</v>
      </c>
    </row>
    <row r="316" spans="1:82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161182</v>
      </c>
      <c r="F316" s="22">
        <v>0</v>
      </c>
      <c r="G316" s="22">
        <v>11186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34027</v>
      </c>
      <c r="V316" s="22">
        <v>11601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3064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  <c r="AQ316" s="22">
        <v>221060</v>
      </c>
      <c r="AR316" s="22">
        <v>0</v>
      </c>
      <c r="AS316" s="22">
        <v>67332</v>
      </c>
      <c r="AT316" s="22">
        <v>0</v>
      </c>
      <c r="AU316" s="22">
        <v>0</v>
      </c>
      <c r="AV316" s="22">
        <v>9747</v>
      </c>
      <c r="AW316" s="22">
        <v>1631</v>
      </c>
      <c r="AX316" s="22">
        <v>0</v>
      </c>
      <c r="AY316" s="22">
        <v>2540</v>
      </c>
      <c r="AZ316" s="22">
        <v>0</v>
      </c>
      <c r="BA316" s="22">
        <v>0</v>
      </c>
      <c r="BB316" s="22">
        <v>31766</v>
      </c>
      <c r="BC316" s="22">
        <v>0</v>
      </c>
      <c r="BD316" s="22">
        <v>0</v>
      </c>
      <c r="BE316" s="22">
        <v>0</v>
      </c>
      <c r="BF316" s="22">
        <v>0</v>
      </c>
      <c r="BG316" s="22">
        <v>0</v>
      </c>
      <c r="BH316" s="22">
        <v>42620</v>
      </c>
      <c r="BI316" s="22">
        <v>15009</v>
      </c>
      <c r="BJ316" s="22">
        <v>0</v>
      </c>
      <c r="BK316" s="22">
        <v>183</v>
      </c>
      <c r="BL316" s="22">
        <v>0</v>
      </c>
      <c r="BM316" s="22">
        <v>0</v>
      </c>
      <c r="BN316" s="22">
        <v>0</v>
      </c>
      <c r="BO316" s="22">
        <v>1023</v>
      </c>
      <c r="BP316" s="22">
        <v>0</v>
      </c>
      <c r="BQ316" s="22">
        <v>0</v>
      </c>
      <c r="BR316" s="22">
        <v>0</v>
      </c>
      <c r="BS316" s="22">
        <v>0</v>
      </c>
      <c r="BT316" s="22">
        <v>0</v>
      </c>
      <c r="BU316" s="22">
        <v>0</v>
      </c>
      <c r="BV316" s="22">
        <v>8840</v>
      </c>
      <c r="BW316" s="22">
        <v>0</v>
      </c>
      <c r="BX316" s="22">
        <v>0</v>
      </c>
      <c r="BY316" s="22">
        <v>0</v>
      </c>
      <c r="BZ316" s="22">
        <v>0</v>
      </c>
      <c r="CA316" s="22">
        <v>0</v>
      </c>
      <c r="CB316" s="22">
        <v>0</v>
      </c>
      <c r="CC316" s="22">
        <v>180691</v>
      </c>
      <c r="CD316" s="22">
        <v>40369</v>
      </c>
    </row>
    <row r="317" spans="1:82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349020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8806</v>
      </c>
      <c r="N317" s="22">
        <v>0</v>
      </c>
      <c r="O317" s="22">
        <v>0</v>
      </c>
      <c r="P317" s="22">
        <v>145285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4074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211649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7297</v>
      </c>
      <c r="AK317" s="22">
        <v>535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  <c r="AQ317" s="22">
        <v>726666</v>
      </c>
      <c r="AR317" s="22">
        <v>13103</v>
      </c>
      <c r="AS317" s="22">
        <v>114740</v>
      </c>
      <c r="AT317" s="22">
        <v>0</v>
      </c>
      <c r="AU317" s="22">
        <v>0</v>
      </c>
      <c r="AV317" s="22">
        <v>340</v>
      </c>
      <c r="AW317" s="22">
        <v>0</v>
      </c>
      <c r="AX317" s="22">
        <v>0</v>
      </c>
      <c r="AY317" s="22">
        <v>17614</v>
      </c>
      <c r="AZ317" s="22">
        <v>0</v>
      </c>
      <c r="BA317" s="22">
        <v>0</v>
      </c>
      <c r="BB317" s="22">
        <v>108543</v>
      </c>
      <c r="BC317" s="22">
        <v>0</v>
      </c>
      <c r="BD317" s="22">
        <v>0</v>
      </c>
      <c r="BE317" s="22">
        <v>0</v>
      </c>
      <c r="BF317" s="22">
        <v>0</v>
      </c>
      <c r="BG317" s="22">
        <v>0</v>
      </c>
      <c r="BH317" s="22">
        <v>0</v>
      </c>
      <c r="BI317" s="22">
        <v>15422</v>
      </c>
      <c r="BJ317" s="22">
        <v>0</v>
      </c>
      <c r="BK317" s="22">
        <v>0</v>
      </c>
      <c r="BL317" s="22">
        <v>0</v>
      </c>
      <c r="BM317" s="22">
        <v>0</v>
      </c>
      <c r="BN317" s="22">
        <v>0</v>
      </c>
      <c r="BO317" s="22">
        <v>1786</v>
      </c>
      <c r="BP317" s="22">
        <v>0</v>
      </c>
      <c r="BQ317" s="22">
        <v>0</v>
      </c>
      <c r="BR317" s="22">
        <v>0</v>
      </c>
      <c r="BS317" s="22">
        <v>0</v>
      </c>
      <c r="BT317" s="22">
        <v>0</v>
      </c>
      <c r="BU317" s="22">
        <v>0</v>
      </c>
      <c r="BV317" s="22">
        <v>40709</v>
      </c>
      <c r="BW317" s="22">
        <v>958</v>
      </c>
      <c r="BX317" s="22">
        <v>0</v>
      </c>
      <c r="BY317" s="22">
        <v>0</v>
      </c>
      <c r="BZ317" s="22">
        <v>0</v>
      </c>
      <c r="CA317" s="22">
        <v>0</v>
      </c>
      <c r="CB317" s="22">
        <v>0</v>
      </c>
      <c r="CC317" s="22">
        <v>313215</v>
      </c>
      <c r="CD317" s="22">
        <v>413451</v>
      </c>
    </row>
    <row r="318" spans="1:82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148365</v>
      </c>
      <c r="F318" s="22">
        <v>0</v>
      </c>
      <c r="G318" s="22">
        <v>62366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  <c r="AQ318" s="22">
        <v>210731</v>
      </c>
      <c r="AR318" s="22">
        <v>5915</v>
      </c>
      <c r="AS318" s="22">
        <v>45245</v>
      </c>
      <c r="AT318" s="22">
        <v>0</v>
      </c>
      <c r="AU318" s="22">
        <v>0</v>
      </c>
      <c r="AV318" s="22">
        <v>0</v>
      </c>
      <c r="AW318" s="22">
        <v>8467</v>
      </c>
      <c r="AX318" s="22">
        <v>0</v>
      </c>
      <c r="AY318" s="22">
        <v>0</v>
      </c>
      <c r="AZ318" s="22">
        <v>0</v>
      </c>
      <c r="BA318" s="22">
        <v>0</v>
      </c>
      <c r="BB318" s="22">
        <v>84714</v>
      </c>
      <c r="BC318" s="22">
        <v>0</v>
      </c>
      <c r="BD318" s="22">
        <v>0</v>
      </c>
      <c r="BE318" s="22">
        <v>0</v>
      </c>
      <c r="BF318" s="22">
        <v>0</v>
      </c>
      <c r="BG318" s="22">
        <v>0</v>
      </c>
      <c r="BH318" s="22">
        <v>0</v>
      </c>
      <c r="BI318" s="22">
        <v>27170</v>
      </c>
      <c r="BJ318" s="22">
        <v>0</v>
      </c>
      <c r="BK318" s="22">
        <v>0</v>
      </c>
      <c r="BL318" s="22">
        <v>0</v>
      </c>
      <c r="BM318" s="22">
        <v>0</v>
      </c>
      <c r="BN318" s="22">
        <v>0</v>
      </c>
      <c r="BO318" s="22">
        <v>0</v>
      </c>
      <c r="BP318" s="22">
        <v>0</v>
      </c>
      <c r="BQ318" s="22">
        <v>0</v>
      </c>
      <c r="BR318" s="22">
        <v>0</v>
      </c>
      <c r="BS318" s="22">
        <v>0</v>
      </c>
      <c r="BT318" s="22">
        <v>0</v>
      </c>
      <c r="BU318" s="22">
        <v>0</v>
      </c>
      <c r="BV318" s="22">
        <v>6052</v>
      </c>
      <c r="BW318" s="22">
        <v>0</v>
      </c>
      <c r="BX318" s="22">
        <v>0</v>
      </c>
      <c r="BY318" s="22">
        <v>0</v>
      </c>
      <c r="BZ318" s="22">
        <v>0</v>
      </c>
      <c r="CA318" s="22">
        <v>0</v>
      </c>
      <c r="CB318" s="22">
        <v>0</v>
      </c>
      <c r="CC318" s="22">
        <v>177563</v>
      </c>
      <c r="CD318" s="22">
        <v>33168</v>
      </c>
    </row>
    <row r="319" spans="1:82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51669</v>
      </c>
      <c r="F319" s="22">
        <v>0</v>
      </c>
      <c r="G319" s="22">
        <v>220</v>
      </c>
      <c r="H319" s="22">
        <v>0</v>
      </c>
      <c r="I319" s="22">
        <v>0</v>
      </c>
      <c r="J319" s="22">
        <v>1287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30941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  <c r="AQ319" s="22">
        <v>84117</v>
      </c>
      <c r="AR319" s="22">
        <v>0</v>
      </c>
      <c r="AS319" s="22">
        <v>14894</v>
      </c>
      <c r="AT319" s="22">
        <v>0</v>
      </c>
      <c r="AU319" s="22">
        <v>0</v>
      </c>
      <c r="AV319" s="22">
        <v>1287</v>
      </c>
      <c r="AW319" s="22">
        <v>0</v>
      </c>
      <c r="AX319" s="22">
        <v>0</v>
      </c>
      <c r="AY319" s="22">
        <v>0</v>
      </c>
      <c r="AZ319" s="22">
        <v>0</v>
      </c>
      <c r="BA319" s="22">
        <v>1455</v>
      </c>
      <c r="BB319" s="22">
        <v>27689</v>
      </c>
      <c r="BC319" s="22">
        <v>0</v>
      </c>
      <c r="BD319" s="22">
        <v>0</v>
      </c>
      <c r="BE319" s="22">
        <v>0</v>
      </c>
      <c r="BF319" s="22">
        <v>0</v>
      </c>
      <c r="BG319" s="22">
        <v>0</v>
      </c>
      <c r="BH319" s="22">
        <v>0</v>
      </c>
      <c r="BI319" s="22">
        <v>6881</v>
      </c>
      <c r="BJ319" s="22">
        <v>0</v>
      </c>
      <c r="BK319" s="22">
        <v>0</v>
      </c>
      <c r="BL319" s="22">
        <v>0</v>
      </c>
      <c r="BM319" s="22">
        <v>0</v>
      </c>
      <c r="BN319" s="22">
        <v>0</v>
      </c>
      <c r="BO319" s="22">
        <v>0</v>
      </c>
      <c r="BP319" s="22">
        <v>0</v>
      </c>
      <c r="BQ319" s="22">
        <v>0</v>
      </c>
      <c r="BR319" s="22">
        <v>0</v>
      </c>
      <c r="BS319" s="22">
        <v>0</v>
      </c>
      <c r="BT319" s="22">
        <v>0</v>
      </c>
      <c r="BU319" s="22">
        <v>0</v>
      </c>
      <c r="BV319" s="22">
        <v>0</v>
      </c>
      <c r="BW319" s="22">
        <v>0</v>
      </c>
      <c r="BX319" s="22">
        <v>0</v>
      </c>
      <c r="BY319" s="22">
        <v>0</v>
      </c>
      <c r="BZ319" s="22">
        <v>0</v>
      </c>
      <c r="CA319" s="22">
        <v>0</v>
      </c>
      <c r="CB319" s="22">
        <v>0</v>
      </c>
      <c r="CC319" s="22">
        <v>52206</v>
      </c>
      <c r="CD319" s="22">
        <v>31911</v>
      </c>
    </row>
    <row r="320" spans="1:82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266809</v>
      </c>
      <c r="F320" s="22">
        <v>0</v>
      </c>
      <c r="G320" s="22">
        <v>23391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59676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2023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  <c r="AQ320" s="22">
        <v>351899</v>
      </c>
      <c r="AR320" s="22">
        <v>9524</v>
      </c>
      <c r="AS320" s="22">
        <v>94780</v>
      </c>
      <c r="AT320" s="22">
        <v>0</v>
      </c>
      <c r="AU320" s="22">
        <v>0</v>
      </c>
      <c r="AV320" s="22">
        <v>12824</v>
      </c>
      <c r="AW320" s="22">
        <v>9080</v>
      </c>
      <c r="AX320" s="22">
        <v>0</v>
      </c>
      <c r="AY320" s="22">
        <v>2540</v>
      </c>
      <c r="AZ320" s="22">
        <v>0</v>
      </c>
      <c r="BA320" s="22">
        <v>0</v>
      </c>
      <c r="BB320" s="22">
        <v>71904</v>
      </c>
      <c r="BC320" s="22">
        <v>0</v>
      </c>
      <c r="BD320" s="22">
        <v>0</v>
      </c>
      <c r="BE320" s="22">
        <v>0</v>
      </c>
      <c r="BF320" s="22">
        <v>0</v>
      </c>
      <c r="BG320" s="22">
        <v>0</v>
      </c>
      <c r="BH320" s="22">
        <v>70677</v>
      </c>
      <c r="BI320" s="22">
        <v>31448</v>
      </c>
      <c r="BJ320" s="22">
        <v>0</v>
      </c>
      <c r="BK320" s="22">
        <v>1048</v>
      </c>
      <c r="BL320" s="22">
        <v>0</v>
      </c>
      <c r="BM320" s="22">
        <v>0</v>
      </c>
      <c r="BN320" s="22">
        <v>0</v>
      </c>
      <c r="BO320" s="22">
        <v>21619</v>
      </c>
      <c r="BP320" s="22">
        <v>0</v>
      </c>
      <c r="BQ320" s="22">
        <v>0</v>
      </c>
      <c r="BR320" s="22">
        <v>0</v>
      </c>
      <c r="BS320" s="22">
        <v>0</v>
      </c>
      <c r="BT320" s="22">
        <v>0</v>
      </c>
      <c r="BU320" s="22">
        <v>0</v>
      </c>
      <c r="BV320" s="22">
        <v>16525</v>
      </c>
      <c r="BW320" s="22">
        <v>0</v>
      </c>
      <c r="BX320" s="22">
        <v>0</v>
      </c>
      <c r="BY320" s="22">
        <v>0</v>
      </c>
      <c r="BZ320" s="22">
        <v>0</v>
      </c>
      <c r="CA320" s="22">
        <v>0</v>
      </c>
      <c r="CB320" s="22">
        <v>0</v>
      </c>
      <c r="CC320" s="22">
        <v>341969</v>
      </c>
      <c r="CD320" s="22">
        <v>9930</v>
      </c>
    </row>
    <row r="321" spans="1:82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185017</v>
      </c>
      <c r="F321" s="22">
        <v>0</v>
      </c>
      <c r="G321" s="22">
        <v>2839</v>
      </c>
      <c r="H321" s="22">
        <v>8493</v>
      </c>
      <c r="I321" s="22">
        <v>0</v>
      </c>
      <c r="J321" s="22">
        <v>0</v>
      </c>
      <c r="K321" s="22">
        <v>0</v>
      </c>
      <c r="L321" s="22">
        <v>0</v>
      </c>
      <c r="M321" s="22">
        <v>392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350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183689</v>
      </c>
      <c r="AK321" s="22">
        <v>4475</v>
      </c>
      <c r="AL321" s="22">
        <v>0</v>
      </c>
      <c r="AM321" s="22">
        <v>1786</v>
      </c>
      <c r="AN321" s="22">
        <v>0</v>
      </c>
      <c r="AO321" s="22">
        <v>0</v>
      </c>
      <c r="AP321" s="22">
        <v>0</v>
      </c>
      <c r="AQ321" s="22">
        <v>387041</v>
      </c>
      <c r="AR321" s="22">
        <v>6000</v>
      </c>
      <c r="AS321" s="22">
        <v>89998</v>
      </c>
      <c r="AT321" s="22">
        <v>0</v>
      </c>
      <c r="AU321" s="22">
        <v>0</v>
      </c>
      <c r="AV321" s="22">
        <v>15576</v>
      </c>
      <c r="AW321" s="22">
        <v>500</v>
      </c>
      <c r="AX321" s="22">
        <v>0</v>
      </c>
      <c r="AY321" s="22">
        <v>7626</v>
      </c>
      <c r="AZ321" s="22">
        <v>0</v>
      </c>
      <c r="BA321" s="22">
        <v>0</v>
      </c>
      <c r="BB321" s="22">
        <v>60333</v>
      </c>
      <c r="BC321" s="22">
        <v>0</v>
      </c>
      <c r="BD321" s="22">
        <v>0</v>
      </c>
      <c r="BE321" s="22">
        <v>0</v>
      </c>
      <c r="BF321" s="22">
        <v>0</v>
      </c>
      <c r="BG321" s="22">
        <v>8338</v>
      </c>
      <c r="BH321" s="22">
        <v>0</v>
      </c>
      <c r="BI321" s="22">
        <v>6812</v>
      </c>
      <c r="BJ321" s="22">
        <v>0</v>
      </c>
      <c r="BK321" s="22">
        <v>0</v>
      </c>
      <c r="BL321" s="22">
        <v>0</v>
      </c>
      <c r="BM321" s="22">
        <v>0</v>
      </c>
      <c r="BN321" s="22">
        <v>0</v>
      </c>
      <c r="BO321" s="22">
        <v>4743</v>
      </c>
      <c r="BP321" s="22">
        <v>0</v>
      </c>
      <c r="BQ321" s="22">
        <v>0</v>
      </c>
      <c r="BR321" s="22">
        <v>0</v>
      </c>
      <c r="BS321" s="22">
        <v>0</v>
      </c>
      <c r="BT321" s="22">
        <v>0</v>
      </c>
      <c r="BU321" s="22">
        <v>975</v>
      </c>
      <c r="BV321" s="22">
        <v>165926</v>
      </c>
      <c r="BW321" s="22">
        <v>528</v>
      </c>
      <c r="BX321" s="22">
        <v>0</v>
      </c>
      <c r="BY321" s="22">
        <v>0</v>
      </c>
      <c r="BZ321" s="22">
        <v>0</v>
      </c>
      <c r="CA321" s="22">
        <v>0</v>
      </c>
      <c r="CB321" s="22">
        <v>0</v>
      </c>
      <c r="CC321" s="22">
        <v>367355</v>
      </c>
      <c r="CD321" s="22">
        <v>19686</v>
      </c>
    </row>
    <row r="322" spans="1:82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274374</v>
      </c>
      <c r="F322" s="22">
        <v>0</v>
      </c>
      <c r="G322" s="22">
        <v>25406</v>
      </c>
      <c r="H322" s="22">
        <v>450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5501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  <c r="AQ322" s="22">
        <v>305731</v>
      </c>
      <c r="AR322" s="22">
        <v>0</v>
      </c>
      <c r="AS322" s="22">
        <v>70288</v>
      </c>
      <c r="AT322" s="22">
        <v>0</v>
      </c>
      <c r="AU322" s="22">
        <v>6425</v>
      </c>
      <c r="AV322" s="22">
        <v>9861</v>
      </c>
      <c r="AW322" s="22">
        <v>0</v>
      </c>
      <c r="AX322" s="22">
        <v>1448</v>
      </c>
      <c r="AY322" s="22">
        <v>0</v>
      </c>
      <c r="AZ322" s="22">
        <v>0</v>
      </c>
      <c r="BA322" s="22">
        <v>0</v>
      </c>
      <c r="BB322" s="22">
        <v>78163</v>
      </c>
      <c r="BC322" s="22">
        <v>0</v>
      </c>
      <c r="BD322" s="22">
        <v>0</v>
      </c>
      <c r="BE322" s="22">
        <v>0</v>
      </c>
      <c r="BF322" s="22">
        <v>0</v>
      </c>
      <c r="BG322" s="22">
        <v>7381</v>
      </c>
      <c r="BH322" s="22">
        <v>0</v>
      </c>
      <c r="BI322" s="22">
        <v>28414</v>
      </c>
      <c r="BJ322" s="22">
        <v>0</v>
      </c>
      <c r="BK322" s="22">
        <v>11030</v>
      </c>
      <c r="BL322" s="22">
        <v>0</v>
      </c>
      <c r="BM322" s="22">
        <v>0</v>
      </c>
      <c r="BN322" s="22">
        <v>0</v>
      </c>
      <c r="BO322" s="22">
        <v>3600</v>
      </c>
      <c r="BP322" s="22">
        <v>0</v>
      </c>
      <c r="BQ322" s="22">
        <v>0</v>
      </c>
      <c r="BR322" s="22">
        <v>0</v>
      </c>
      <c r="BS322" s="22">
        <v>0</v>
      </c>
      <c r="BT322" s="22">
        <v>0</v>
      </c>
      <c r="BU322" s="22">
        <v>0</v>
      </c>
      <c r="BV322" s="22">
        <v>69160</v>
      </c>
      <c r="BW322" s="22">
        <v>2889</v>
      </c>
      <c r="BX322" s="22">
        <v>0</v>
      </c>
      <c r="BY322" s="22">
        <v>0</v>
      </c>
      <c r="BZ322" s="22">
        <v>0</v>
      </c>
      <c r="CA322" s="22">
        <v>0</v>
      </c>
      <c r="CB322" s="22">
        <v>0</v>
      </c>
      <c r="CC322" s="22">
        <v>288659</v>
      </c>
      <c r="CD322" s="22">
        <v>17072</v>
      </c>
    </row>
    <row r="323" spans="1:82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382765</v>
      </c>
      <c r="F323" s="22">
        <v>0</v>
      </c>
      <c r="G323" s="22">
        <v>9600</v>
      </c>
      <c r="H323" s="22">
        <v>0</v>
      </c>
      <c r="I323" s="22">
        <v>0</v>
      </c>
      <c r="J323" s="22">
        <v>4123</v>
      </c>
      <c r="K323" s="22">
        <v>0</v>
      </c>
      <c r="L323" s="22">
        <v>0</v>
      </c>
      <c r="M323" s="22">
        <v>2609</v>
      </c>
      <c r="N323" s="22">
        <v>0</v>
      </c>
      <c r="O323" s="22">
        <v>0</v>
      </c>
      <c r="P323" s="22">
        <v>698555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3699</v>
      </c>
      <c r="X323" s="22">
        <v>0</v>
      </c>
      <c r="Y323" s="22">
        <v>5848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2729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  <c r="AQ323" s="22">
        <v>1109928</v>
      </c>
      <c r="AR323" s="22">
        <v>11756</v>
      </c>
      <c r="AS323" s="22">
        <v>123229</v>
      </c>
      <c r="AT323" s="22">
        <v>0</v>
      </c>
      <c r="AU323" s="22">
        <v>0</v>
      </c>
      <c r="AV323" s="22">
        <v>4123</v>
      </c>
      <c r="AW323" s="22">
        <v>0</v>
      </c>
      <c r="AX323" s="22">
        <v>0</v>
      </c>
      <c r="AY323" s="22">
        <v>2609</v>
      </c>
      <c r="AZ323" s="22">
        <v>0</v>
      </c>
      <c r="BA323" s="22">
        <v>22307</v>
      </c>
      <c r="BB323" s="22">
        <v>169360</v>
      </c>
      <c r="BC323" s="22">
        <v>0</v>
      </c>
      <c r="BD323" s="22">
        <v>0</v>
      </c>
      <c r="BE323" s="22">
        <v>0</v>
      </c>
      <c r="BF323" s="22">
        <v>0</v>
      </c>
      <c r="BG323" s="22">
        <v>7211</v>
      </c>
      <c r="BH323" s="22">
        <v>5343</v>
      </c>
      <c r="BI323" s="22">
        <v>10361</v>
      </c>
      <c r="BJ323" s="22">
        <v>0</v>
      </c>
      <c r="BK323" s="22">
        <v>7310</v>
      </c>
      <c r="BL323" s="22">
        <v>0</v>
      </c>
      <c r="BM323" s="22">
        <v>0</v>
      </c>
      <c r="BN323" s="22">
        <v>0</v>
      </c>
      <c r="BO323" s="22">
        <v>4700</v>
      </c>
      <c r="BP323" s="22">
        <v>0</v>
      </c>
      <c r="BQ323" s="22">
        <v>0</v>
      </c>
      <c r="BR323" s="22">
        <v>0</v>
      </c>
      <c r="BS323" s="22">
        <v>0</v>
      </c>
      <c r="BT323" s="22">
        <v>0</v>
      </c>
      <c r="BU323" s="22">
        <v>0</v>
      </c>
      <c r="BV323" s="22">
        <v>10263</v>
      </c>
      <c r="BW323" s="22">
        <v>7346</v>
      </c>
      <c r="BX323" s="22">
        <v>0</v>
      </c>
      <c r="BY323" s="22">
        <v>0</v>
      </c>
      <c r="BZ323" s="22">
        <v>0</v>
      </c>
      <c r="CA323" s="22">
        <v>0</v>
      </c>
      <c r="CB323" s="22">
        <v>0</v>
      </c>
      <c r="CC323" s="22">
        <v>385918</v>
      </c>
      <c r="CD323" s="22">
        <v>724010</v>
      </c>
    </row>
    <row r="324" spans="1:82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472418</v>
      </c>
      <c r="F324" s="22">
        <v>0</v>
      </c>
      <c r="G324" s="22">
        <v>58400</v>
      </c>
      <c r="H324" s="22">
        <v>0</v>
      </c>
      <c r="I324" s="22">
        <v>30215</v>
      </c>
      <c r="J324" s="22">
        <v>3690</v>
      </c>
      <c r="K324" s="22">
        <v>0</v>
      </c>
      <c r="L324" s="22">
        <v>0</v>
      </c>
      <c r="M324" s="22">
        <v>117</v>
      </c>
      <c r="N324" s="22">
        <v>0</v>
      </c>
      <c r="O324" s="22">
        <v>0</v>
      </c>
      <c r="P324" s="22">
        <v>162314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305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1828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34544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  <c r="AQ324" s="22">
        <v>763831</v>
      </c>
      <c r="AR324" s="22">
        <v>16092</v>
      </c>
      <c r="AS324" s="22">
        <v>223495</v>
      </c>
      <c r="AT324" s="22">
        <v>0</v>
      </c>
      <c r="AU324" s="22">
        <v>103631</v>
      </c>
      <c r="AV324" s="22">
        <v>11331</v>
      </c>
      <c r="AW324" s="22">
        <v>91</v>
      </c>
      <c r="AX324" s="22">
        <v>0</v>
      </c>
      <c r="AY324" s="22">
        <v>12000</v>
      </c>
      <c r="AZ324" s="22">
        <v>0</v>
      </c>
      <c r="BA324" s="22">
        <v>0</v>
      </c>
      <c r="BB324" s="22">
        <v>230732</v>
      </c>
      <c r="BC324" s="22">
        <v>0</v>
      </c>
      <c r="BD324" s="22">
        <v>0</v>
      </c>
      <c r="BE324" s="22">
        <v>0</v>
      </c>
      <c r="BF324" s="22">
        <v>0</v>
      </c>
      <c r="BG324" s="22">
        <v>0</v>
      </c>
      <c r="BH324" s="22">
        <v>0</v>
      </c>
      <c r="BI324" s="22">
        <v>24813</v>
      </c>
      <c r="BJ324" s="22">
        <v>0</v>
      </c>
      <c r="BK324" s="22">
        <v>0</v>
      </c>
      <c r="BL324" s="22">
        <v>0</v>
      </c>
      <c r="BM324" s="22">
        <v>0</v>
      </c>
      <c r="BN324" s="22">
        <v>0</v>
      </c>
      <c r="BO324" s="22">
        <v>5433</v>
      </c>
      <c r="BP324" s="22">
        <v>0</v>
      </c>
      <c r="BQ324" s="22">
        <v>0</v>
      </c>
      <c r="BR324" s="22">
        <v>0</v>
      </c>
      <c r="BS324" s="22">
        <v>0</v>
      </c>
      <c r="BT324" s="22">
        <v>0</v>
      </c>
      <c r="BU324" s="22">
        <v>0</v>
      </c>
      <c r="BV324" s="22">
        <v>24654</v>
      </c>
      <c r="BW324" s="22">
        <v>8615</v>
      </c>
      <c r="BX324" s="22">
        <v>0</v>
      </c>
      <c r="BY324" s="22">
        <v>0</v>
      </c>
      <c r="BZ324" s="22">
        <v>0</v>
      </c>
      <c r="CA324" s="22">
        <v>0</v>
      </c>
      <c r="CB324" s="22">
        <v>0</v>
      </c>
      <c r="CC324" s="22">
        <v>660887</v>
      </c>
      <c r="CD324" s="22">
        <v>102944</v>
      </c>
    </row>
    <row r="325" spans="1:82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220489</v>
      </c>
      <c r="F325" s="22">
        <v>0</v>
      </c>
      <c r="G325" s="22">
        <v>24184</v>
      </c>
      <c r="H325" s="22">
        <v>0</v>
      </c>
      <c r="I325" s="22">
        <v>14492</v>
      </c>
      <c r="J325" s="22">
        <v>57451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8280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771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  <c r="AQ325" s="22">
        <v>325667</v>
      </c>
      <c r="AR325" s="22">
        <v>6925</v>
      </c>
      <c r="AS325" s="22">
        <v>138260</v>
      </c>
      <c r="AT325" s="22">
        <v>0</v>
      </c>
      <c r="AU325" s="22">
        <v>31242</v>
      </c>
      <c r="AV325" s="22">
        <v>6310</v>
      </c>
      <c r="AW325" s="22">
        <v>0</v>
      </c>
      <c r="AX325" s="22">
        <v>0</v>
      </c>
      <c r="AY325" s="22">
        <v>0</v>
      </c>
      <c r="AZ325" s="22">
        <v>0</v>
      </c>
      <c r="BA325" s="22">
        <v>0</v>
      </c>
      <c r="BB325" s="22">
        <v>22613</v>
      </c>
      <c r="BC325" s="22">
        <v>0</v>
      </c>
      <c r="BD325" s="22">
        <v>0</v>
      </c>
      <c r="BE325" s="22">
        <v>0</v>
      </c>
      <c r="BF325" s="22">
        <v>0</v>
      </c>
      <c r="BG325" s="22">
        <v>0</v>
      </c>
      <c r="BH325" s="22">
        <v>27426</v>
      </c>
      <c r="BI325" s="22">
        <v>22211</v>
      </c>
      <c r="BJ325" s="22">
        <v>0</v>
      </c>
      <c r="BK325" s="22">
        <v>0</v>
      </c>
      <c r="BL325" s="22">
        <v>0</v>
      </c>
      <c r="BM325" s="22">
        <v>0</v>
      </c>
      <c r="BN325" s="22">
        <v>0</v>
      </c>
      <c r="BO325" s="22">
        <v>283</v>
      </c>
      <c r="BP325" s="22">
        <v>0</v>
      </c>
      <c r="BQ325" s="22">
        <v>0</v>
      </c>
      <c r="BR325" s="22">
        <v>0</v>
      </c>
      <c r="BS325" s="22">
        <v>0</v>
      </c>
      <c r="BT325" s="22">
        <v>0</v>
      </c>
      <c r="BU325" s="22">
        <v>0</v>
      </c>
      <c r="BV325" s="22">
        <v>11925</v>
      </c>
      <c r="BW325" s="22">
        <v>0</v>
      </c>
      <c r="BX325" s="22">
        <v>0</v>
      </c>
      <c r="BY325" s="22">
        <v>0</v>
      </c>
      <c r="BZ325" s="22">
        <v>0</v>
      </c>
      <c r="CA325" s="22">
        <v>0</v>
      </c>
      <c r="CB325" s="22">
        <v>0</v>
      </c>
      <c r="CC325" s="22">
        <v>267195</v>
      </c>
      <c r="CD325" s="22">
        <v>58472</v>
      </c>
    </row>
    <row r="326" spans="1:82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335738</v>
      </c>
      <c r="F326" s="22">
        <v>0</v>
      </c>
      <c r="G326" s="22">
        <v>71875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14500</v>
      </c>
      <c r="W326" s="22">
        <v>0</v>
      </c>
      <c r="X326" s="22">
        <v>0</v>
      </c>
      <c r="Y326" s="22">
        <v>4386</v>
      </c>
      <c r="Z326" s="22">
        <v>0</v>
      </c>
      <c r="AA326" s="22">
        <v>0</v>
      </c>
      <c r="AB326" s="22">
        <v>0</v>
      </c>
      <c r="AC326" s="22">
        <v>137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509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  <c r="AQ326" s="22">
        <v>427145</v>
      </c>
      <c r="AR326" s="22">
        <v>21538</v>
      </c>
      <c r="AS326" s="22">
        <v>139737</v>
      </c>
      <c r="AT326" s="22">
        <v>0</v>
      </c>
      <c r="AU326" s="22">
        <v>0</v>
      </c>
      <c r="AV326" s="22">
        <v>14455</v>
      </c>
      <c r="AW326" s="22">
        <v>0</v>
      </c>
      <c r="AX326" s="22">
        <v>1266</v>
      </c>
      <c r="AY326" s="22">
        <v>6489</v>
      </c>
      <c r="AZ326" s="22">
        <v>0</v>
      </c>
      <c r="BA326" s="22">
        <v>0</v>
      </c>
      <c r="BB326" s="22">
        <v>196400</v>
      </c>
      <c r="BC326" s="22">
        <v>0</v>
      </c>
      <c r="BD326" s="22">
        <v>0</v>
      </c>
      <c r="BE326" s="22">
        <v>0</v>
      </c>
      <c r="BF326" s="22">
        <v>0</v>
      </c>
      <c r="BG326" s="22">
        <v>1685</v>
      </c>
      <c r="BH326" s="22">
        <v>14500</v>
      </c>
      <c r="BI326" s="22">
        <v>38732</v>
      </c>
      <c r="BJ326" s="22">
        <v>0</v>
      </c>
      <c r="BK326" s="22">
        <v>5483</v>
      </c>
      <c r="BL326" s="22">
        <v>0</v>
      </c>
      <c r="BM326" s="22">
        <v>0</v>
      </c>
      <c r="BN326" s="22">
        <v>0</v>
      </c>
      <c r="BO326" s="22">
        <v>9755</v>
      </c>
      <c r="BP326" s="22">
        <v>0</v>
      </c>
      <c r="BQ326" s="22">
        <v>0</v>
      </c>
      <c r="BR326" s="22">
        <v>0</v>
      </c>
      <c r="BS326" s="22">
        <v>0</v>
      </c>
      <c r="BT326" s="22">
        <v>0</v>
      </c>
      <c r="BU326" s="22">
        <v>0</v>
      </c>
      <c r="BV326" s="22">
        <v>24279</v>
      </c>
      <c r="BW326" s="22">
        <v>662</v>
      </c>
      <c r="BX326" s="22">
        <v>0</v>
      </c>
      <c r="BY326" s="22">
        <v>0</v>
      </c>
      <c r="BZ326" s="22">
        <v>0</v>
      </c>
      <c r="CA326" s="22">
        <v>0</v>
      </c>
      <c r="CB326" s="22">
        <v>0</v>
      </c>
      <c r="CC326" s="22">
        <v>474981</v>
      </c>
      <c r="CD326" s="22">
        <v>-47836</v>
      </c>
    </row>
    <row r="327" spans="1:82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98500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7200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  <c r="AQ327" s="22">
        <v>105700</v>
      </c>
      <c r="AR327" s="22">
        <v>900</v>
      </c>
      <c r="AS327" s="22">
        <v>36607</v>
      </c>
      <c r="AT327" s="22">
        <v>0</v>
      </c>
      <c r="AU327" s="22">
        <v>0</v>
      </c>
      <c r="AV327" s="22">
        <v>32313</v>
      </c>
      <c r="AW327" s="22">
        <v>0</v>
      </c>
      <c r="AX327" s="22">
        <v>0</v>
      </c>
      <c r="AY327" s="22">
        <v>0</v>
      </c>
      <c r="AZ327" s="22">
        <v>0</v>
      </c>
      <c r="BA327" s="22">
        <v>0</v>
      </c>
      <c r="BB327" s="22">
        <v>21211</v>
      </c>
      <c r="BC327" s="22">
        <v>0</v>
      </c>
      <c r="BD327" s="22">
        <v>0</v>
      </c>
      <c r="BE327" s="22">
        <v>0</v>
      </c>
      <c r="BF327" s="22">
        <v>0</v>
      </c>
      <c r="BG327" s="22">
        <v>0</v>
      </c>
      <c r="BH327" s="22">
        <v>0</v>
      </c>
      <c r="BI327" s="22">
        <v>11583</v>
      </c>
      <c r="BJ327" s="22">
        <v>0</v>
      </c>
      <c r="BK327" s="22">
        <v>0</v>
      </c>
      <c r="BL327" s="22">
        <v>0</v>
      </c>
      <c r="BM327" s="22">
        <v>0</v>
      </c>
      <c r="BN327" s="22">
        <v>0</v>
      </c>
      <c r="BO327" s="22">
        <v>0</v>
      </c>
      <c r="BP327" s="22">
        <v>0</v>
      </c>
      <c r="BQ327" s="22">
        <v>0</v>
      </c>
      <c r="BR327" s="22">
        <v>0</v>
      </c>
      <c r="BS327" s="22">
        <v>0</v>
      </c>
      <c r="BT327" s="22">
        <v>0</v>
      </c>
      <c r="BU327" s="22">
        <v>0</v>
      </c>
      <c r="BV327" s="22">
        <v>0</v>
      </c>
      <c r="BW327" s="22">
        <v>0</v>
      </c>
      <c r="BX327" s="22">
        <v>0</v>
      </c>
      <c r="BY327" s="22">
        <v>0</v>
      </c>
      <c r="BZ327" s="22">
        <v>0</v>
      </c>
      <c r="CA327" s="22">
        <v>0</v>
      </c>
      <c r="CB327" s="22">
        <v>0</v>
      </c>
      <c r="CC327" s="22">
        <v>102614</v>
      </c>
      <c r="CD327" s="22">
        <v>3086</v>
      </c>
    </row>
    <row r="328" spans="1:82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155051</v>
      </c>
      <c r="F328" s="22">
        <v>0</v>
      </c>
      <c r="G328" s="22">
        <v>3791</v>
      </c>
      <c r="H328" s="22">
        <v>0</v>
      </c>
      <c r="I328" s="22">
        <v>8322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154181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2924</v>
      </c>
      <c r="Z328" s="22">
        <v>0</v>
      </c>
      <c r="AA328" s="22">
        <v>0</v>
      </c>
      <c r="AB328" s="22">
        <v>0</v>
      </c>
      <c r="AC328" s="22">
        <v>19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22054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  <c r="AQ328" s="22">
        <v>346342</v>
      </c>
      <c r="AR328" s="22">
        <v>16703</v>
      </c>
      <c r="AS328" s="22">
        <v>59424</v>
      </c>
      <c r="AT328" s="22">
        <v>0</v>
      </c>
      <c r="AU328" s="22">
        <v>0</v>
      </c>
      <c r="AV328" s="22">
        <v>5577</v>
      </c>
      <c r="AW328" s="22">
        <v>0</v>
      </c>
      <c r="AX328" s="22">
        <v>841</v>
      </c>
      <c r="AY328" s="22">
        <v>6446</v>
      </c>
      <c r="AZ328" s="22">
        <v>0</v>
      </c>
      <c r="BA328" s="22">
        <v>0</v>
      </c>
      <c r="BB328" s="22">
        <v>52956</v>
      </c>
      <c r="BC328" s="22">
        <v>0</v>
      </c>
      <c r="BD328" s="22">
        <v>0</v>
      </c>
      <c r="BE328" s="22">
        <v>536</v>
      </c>
      <c r="BF328" s="22">
        <v>0</v>
      </c>
      <c r="BG328" s="22">
        <v>0</v>
      </c>
      <c r="BH328" s="22">
        <v>0</v>
      </c>
      <c r="BI328" s="22">
        <v>14128</v>
      </c>
      <c r="BJ328" s="22">
        <v>0</v>
      </c>
      <c r="BK328" s="22">
        <v>3436</v>
      </c>
      <c r="BL328" s="22">
        <v>0</v>
      </c>
      <c r="BM328" s="22">
        <v>0</v>
      </c>
      <c r="BN328" s="22">
        <v>0</v>
      </c>
      <c r="BO328" s="22">
        <v>4278</v>
      </c>
      <c r="BP328" s="22">
        <v>0</v>
      </c>
      <c r="BQ328" s="22">
        <v>0</v>
      </c>
      <c r="BR328" s="22">
        <v>0</v>
      </c>
      <c r="BS328" s="22">
        <v>0</v>
      </c>
      <c r="BT328" s="22">
        <v>0</v>
      </c>
      <c r="BU328" s="22">
        <v>0</v>
      </c>
      <c r="BV328" s="22">
        <v>35897</v>
      </c>
      <c r="BW328" s="22">
        <v>327</v>
      </c>
      <c r="BX328" s="22">
        <v>0</v>
      </c>
      <c r="BY328" s="22">
        <v>0</v>
      </c>
      <c r="BZ328" s="22">
        <v>0</v>
      </c>
      <c r="CA328" s="22">
        <v>0</v>
      </c>
      <c r="CB328" s="22">
        <v>0</v>
      </c>
      <c r="CC328" s="22">
        <v>200549</v>
      </c>
      <c r="CD328" s="22">
        <v>145793</v>
      </c>
    </row>
    <row r="329" spans="1:82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275412</v>
      </c>
      <c r="F329" s="22">
        <v>0</v>
      </c>
      <c r="G329" s="22">
        <v>29482</v>
      </c>
      <c r="H329" s="22">
        <v>870</v>
      </c>
      <c r="I329" s="22">
        <v>0</v>
      </c>
      <c r="J329" s="22">
        <v>0</v>
      </c>
      <c r="K329" s="22">
        <v>0</v>
      </c>
      <c r="L329" s="22">
        <v>0</v>
      </c>
      <c r="M329" s="22">
        <v>11969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2753</v>
      </c>
      <c r="W329" s="22">
        <v>25365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2995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13631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  <c r="AQ329" s="22">
        <v>362477</v>
      </c>
      <c r="AR329" s="22">
        <v>26624</v>
      </c>
      <c r="AS329" s="22">
        <v>96629</v>
      </c>
      <c r="AT329" s="22">
        <v>0</v>
      </c>
      <c r="AU329" s="22">
        <v>0</v>
      </c>
      <c r="AV329" s="22">
        <v>5576</v>
      </c>
      <c r="AW329" s="22">
        <v>2660</v>
      </c>
      <c r="AX329" s="22">
        <v>0</v>
      </c>
      <c r="AY329" s="22">
        <v>21673</v>
      </c>
      <c r="AZ329" s="22">
        <v>0</v>
      </c>
      <c r="BA329" s="22">
        <v>0</v>
      </c>
      <c r="BB329" s="22">
        <v>86511</v>
      </c>
      <c r="BC329" s="22">
        <v>0</v>
      </c>
      <c r="BD329" s="22">
        <v>0</v>
      </c>
      <c r="BE329" s="22">
        <v>0</v>
      </c>
      <c r="BF329" s="22">
        <v>0</v>
      </c>
      <c r="BG329" s="22">
        <v>0</v>
      </c>
      <c r="BH329" s="22">
        <v>1583</v>
      </c>
      <c r="BI329" s="22">
        <v>31503</v>
      </c>
      <c r="BJ329" s="22">
        <v>0</v>
      </c>
      <c r="BK329" s="22">
        <v>0</v>
      </c>
      <c r="BL329" s="22">
        <v>0</v>
      </c>
      <c r="BM329" s="22">
        <v>0</v>
      </c>
      <c r="BN329" s="22">
        <v>0</v>
      </c>
      <c r="BO329" s="22">
        <v>0</v>
      </c>
      <c r="BP329" s="22">
        <v>0</v>
      </c>
      <c r="BQ329" s="22">
        <v>32770</v>
      </c>
      <c r="BR329" s="22">
        <v>0</v>
      </c>
      <c r="BS329" s="22">
        <v>0</v>
      </c>
      <c r="BT329" s="22">
        <v>0</v>
      </c>
      <c r="BU329" s="22">
        <v>0</v>
      </c>
      <c r="BV329" s="22">
        <v>27983</v>
      </c>
      <c r="BW329" s="22">
        <v>533</v>
      </c>
      <c r="BX329" s="22">
        <v>0</v>
      </c>
      <c r="BY329" s="22">
        <v>0</v>
      </c>
      <c r="BZ329" s="22">
        <v>0</v>
      </c>
      <c r="CA329" s="22">
        <v>0</v>
      </c>
      <c r="CB329" s="22">
        <v>0</v>
      </c>
      <c r="CC329" s="22">
        <v>334045</v>
      </c>
      <c r="CD329" s="22">
        <v>28432</v>
      </c>
    </row>
    <row r="330" spans="1:82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183936</v>
      </c>
      <c r="F330" s="22">
        <v>0</v>
      </c>
      <c r="G330" s="22">
        <v>47504</v>
      </c>
      <c r="H330" s="22">
        <v>0</v>
      </c>
      <c r="I330" s="22">
        <v>0</v>
      </c>
      <c r="J330" s="22">
        <v>600</v>
      </c>
      <c r="K330" s="22">
        <v>5000</v>
      </c>
      <c r="L330" s="22">
        <v>0</v>
      </c>
      <c r="M330" s="22">
        <v>0</v>
      </c>
      <c r="N330" s="22">
        <v>0</v>
      </c>
      <c r="O330" s="22">
        <v>0</v>
      </c>
      <c r="P330" s="22">
        <v>6730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15879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538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50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  <c r="AQ330" s="22">
        <v>260237</v>
      </c>
      <c r="AR330" s="22">
        <v>13827</v>
      </c>
      <c r="AS330" s="22">
        <v>169327</v>
      </c>
      <c r="AT330" s="22">
        <v>0</v>
      </c>
      <c r="AU330" s="22">
        <v>14492</v>
      </c>
      <c r="AV330" s="22">
        <v>8370</v>
      </c>
      <c r="AW330" s="22">
        <v>2721</v>
      </c>
      <c r="AX330" s="22">
        <v>0</v>
      </c>
      <c r="AY330" s="22">
        <v>0</v>
      </c>
      <c r="AZ330" s="22">
        <v>0</v>
      </c>
      <c r="BA330" s="22">
        <v>0</v>
      </c>
      <c r="BB330" s="22">
        <v>14712</v>
      </c>
      <c r="BC330" s="22">
        <v>0</v>
      </c>
      <c r="BD330" s="22">
        <v>0</v>
      </c>
      <c r="BE330" s="22">
        <v>0</v>
      </c>
      <c r="BF330" s="22">
        <v>0</v>
      </c>
      <c r="BG330" s="22">
        <v>0</v>
      </c>
      <c r="BH330" s="22">
        <v>18305</v>
      </c>
      <c r="BI330" s="22">
        <v>23304</v>
      </c>
      <c r="BJ330" s="22">
        <v>0</v>
      </c>
      <c r="BK330" s="22">
        <v>0</v>
      </c>
      <c r="BL330" s="22">
        <v>0</v>
      </c>
      <c r="BM330" s="22">
        <v>0</v>
      </c>
      <c r="BN330" s="22">
        <v>0</v>
      </c>
      <c r="BO330" s="22">
        <v>331</v>
      </c>
      <c r="BP330" s="22">
        <v>0</v>
      </c>
      <c r="BQ330" s="22">
        <v>0</v>
      </c>
      <c r="BR330" s="22">
        <v>0</v>
      </c>
      <c r="BS330" s="22">
        <v>0</v>
      </c>
      <c r="BT330" s="22">
        <v>0</v>
      </c>
      <c r="BU330" s="22">
        <v>0</v>
      </c>
      <c r="BV330" s="22">
        <v>19403</v>
      </c>
      <c r="BW330" s="22">
        <v>0</v>
      </c>
      <c r="BX330" s="22">
        <v>0</v>
      </c>
      <c r="BY330" s="22">
        <v>0</v>
      </c>
      <c r="BZ330" s="22">
        <v>0</v>
      </c>
      <c r="CA330" s="22">
        <v>0</v>
      </c>
      <c r="CB330" s="22">
        <v>0</v>
      </c>
      <c r="CC330" s="22">
        <v>284792</v>
      </c>
      <c r="CD330" s="22">
        <v>-24555</v>
      </c>
    </row>
    <row r="331" spans="1:82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220971</v>
      </c>
      <c r="F331" s="22">
        <v>0</v>
      </c>
      <c r="G331" s="22">
        <v>9870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4386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  <c r="AQ331" s="22">
        <v>235227</v>
      </c>
      <c r="AR331" s="22">
        <v>7453</v>
      </c>
      <c r="AS331" s="22">
        <v>82408</v>
      </c>
      <c r="AT331" s="22">
        <v>0</v>
      </c>
      <c r="AU331" s="22">
        <v>0</v>
      </c>
      <c r="AV331" s="22">
        <v>3207</v>
      </c>
      <c r="AW331" s="22">
        <v>0</v>
      </c>
      <c r="AX331" s="22">
        <v>1244</v>
      </c>
      <c r="AY331" s="22">
        <v>1812</v>
      </c>
      <c r="AZ331" s="22">
        <v>0</v>
      </c>
      <c r="BA331" s="22">
        <v>0</v>
      </c>
      <c r="BB331" s="22">
        <v>161472</v>
      </c>
      <c r="BC331" s="22">
        <v>0</v>
      </c>
      <c r="BD331" s="22">
        <v>0</v>
      </c>
      <c r="BE331" s="22">
        <v>0</v>
      </c>
      <c r="BF331" s="22">
        <v>0</v>
      </c>
      <c r="BG331" s="22">
        <v>7601</v>
      </c>
      <c r="BH331" s="22">
        <v>0</v>
      </c>
      <c r="BI331" s="22">
        <v>18830</v>
      </c>
      <c r="BJ331" s="22">
        <v>0</v>
      </c>
      <c r="BK331" s="22">
        <v>5483</v>
      </c>
      <c r="BL331" s="22">
        <v>0</v>
      </c>
      <c r="BM331" s="22">
        <v>0</v>
      </c>
      <c r="BN331" s="22">
        <v>0</v>
      </c>
      <c r="BO331" s="22">
        <v>6992</v>
      </c>
      <c r="BP331" s="22">
        <v>0</v>
      </c>
      <c r="BQ331" s="22">
        <v>0</v>
      </c>
      <c r="BR331" s="22">
        <v>0</v>
      </c>
      <c r="BS331" s="22">
        <v>0</v>
      </c>
      <c r="BT331" s="22">
        <v>0</v>
      </c>
      <c r="BU331" s="22">
        <v>0</v>
      </c>
      <c r="BV331" s="22">
        <v>1747</v>
      </c>
      <c r="BW331" s="22">
        <v>0</v>
      </c>
      <c r="BX331" s="22">
        <v>0</v>
      </c>
      <c r="BY331" s="22">
        <v>0</v>
      </c>
      <c r="BZ331" s="22">
        <v>0</v>
      </c>
      <c r="CA331" s="22">
        <v>0</v>
      </c>
      <c r="CB331" s="22">
        <v>0</v>
      </c>
      <c r="CC331" s="22">
        <v>298249</v>
      </c>
      <c r="CD331" s="22">
        <v>-63022</v>
      </c>
    </row>
    <row r="332" spans="1:82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50183</v>
      </c>
      <c r="F332" s="22">
        <v>0</v>
      </c>
      <c r="G332" s="22">
        <v>9394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14000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1440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  <c r="AQ332" s="22">
        <v>75017</v>
      </c>
      <c r="AR332" s="22">
        <v>4031</v>
      </c>
      <c r="AS332" s="22">
        <v>30832</v>
      </c>
      <c r="AT332" s="22">
        <v>0</v>
      </c>
      <c r="AU332" s="22">
        <v>0</v>
      </c>
      <c r="AV332" s="22">
        <v>3634</v>
      </c>
      <c r="AW332" s="22">
        <v>0</v>
      </c>
      <c r="AX332" s="22">
        <v>0</v>
      </c>
      <c r="AY332" s="22">
        <v>375</v>
      </c>
      <c r="AZ332" s="22">
        <v>0</v>
      </c>
      <c r="BA332" s="22">
        <v>0</v>
      </c>
      <c r="BB332" s="22">
        <v>30966</v>
      </c>
      <c r="BC332" s="22">
        <v>0</v>
      </c>
      <c r="BD332" s="22">
        <v>0</v>
      </c>
      <c r="BE332" s="22">
        <v>0</v>
      </c>
      <c r="BF332" s="22">
        <v>0</v>
      </c>
      <c r="BG332" s="22">
        <v>0</v>
      </c>
      <c r="BH332" s="22">
        <v>10587</v>
      </c>
      <c r="BI332" s="22">
        <v>0</v>
      </c>
      <c r="BJ332" s="22">
        <v>0</v>
      </c>
      <c r="BK332" s="22">
        <v>959</v>
      </c>
      <c r="BL332" s="22">
        <v>0</v>
      </c>
      <c r="BM332" s="22">
        <v>0</v>
      </c>
      <c r="BN332" s="22">
        <v>0</v>
      </c>
      <c r="BO332" s="22">
        <v>0</v>
      </c>
      <c r="BP332" s="22">
        <v>0</v>
      </c>
      <c r="BQ332" s="22">
        <v>0</v>
      </c>
      <c r="BR332" s="22">
        <v>0</v>
      </c>
      <c r="BS332" s="22">
        <v>0</v>
      </c>
      <c r="BT332" s="22">
        <v>0</v>
      </c>
      <c r="BU332" s="22">
        <v>0</v>
      </c>
      <c r="BV332" s="22">
        <v>4392</v>
      </c>
      <c r="BW332" s="22">
        <v>0</v>
      </c>
      <c r="BX332" s="22">
        <v>0</v>
      </c>
      <c r="BY332" s="22">
        <v>0</v>
      </c>
      <c r="BZ332" s="22">
        <v>0</v>
      </c>
      <c r="CA332" s="22">
        <v>0</v>
      </c>
      <c r="CB332" s="22">
        <v>0</v>
      </c>
      <c r="CC332" s="22">
        <v>85776</v>
      </c>
      <c r="CD332" s="22">
        <v>-10759</v>
      </c>
    </row>
    <row r="333" spans="1:82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368319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37071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  <c r="AQ333" s="22">
        <v>405390</v>
      </c>
      <c r="AR333" s="22">
        <v>33689</v>
      </c>
      <c r="AS333" s="22">
        <v>65984</v>
      </c>
      <c r="AT333" s="22">
        <v>0</v>
      </c>
      <c r="AU333" s="22">
        <v>0</v>
      </c>
      <c r="AV333" s="22">
        <v>0</v>
      </c>
      <c r="AW333" s="22">
        <v>0</v>
      </c>
      <c r="AX333" s="22">
        <v>0</v>
      </c>
      <c r="AY333" s="22">
        <v>0</v>
      </c>
      <c r="AZ333" s="22">
        <v>0</v>
      </c>
      <c r="BA333" s="22">
        <v>0</v>
      </c>
      <c r="BB333" s="22">
        <v>74906</v>
      </c>
      <c r="BC333" s="22">
        <v>0</v>
      </c>
      <c r="BD333" s="22">
        <v>0</v>
      </c>
      <c r="BE333" s="22">
        <v>0</v>
      </c>
      <c r="BF333" s="22">
        <v>0</v>
      </c>
      <c r="BG333" s="22">
        <v>7211</v>
      </c>
      <c r="BH333" s="22">
        <v>139050</v>
      </c>
      <c r="BI333" s="22">
        <v>33854</v>
      </c>
      <c r="BJ333" s="22">
        <v>0</v>
      </c>
      <c r="BK333" s="22">
        <v>0</v>
      </c>
      <c r="BL333" s="22">
        <v>0</v>
      </c>
      <c r="BM333" s="22">
        <v>0</v>
      </c>
      <c r="BN333" s="22">
        <v>0</v>
      </c>
      <c r="BO333" s="22">
        <v>0</v>
      </c>
      <c r="BP333" s="22">
        <v>0</v>
      </c>
      <c r="BQ333" s="22">
        <v>0</v>
      </c>
      <c r="BR333" s="22">
        <v>0</v>
      </c>
      <c r="BS333" s="22">
        <v>0</v>
      </c>
      <c r="BT333" s="22">
        <v>0</v>
      </c>
      <c r="BU333" s="22">
        <v>0</v>
      </c>
      <c r="BV333" s="22">
        <v>51635</v>
      </c>
      <c r="BW333" s="22">
        <v>950</v>
      </c>
      <c r="BX333" s="22">
        <v>0</v>
      </c>
      <c r="BY333" s="22">
        <v>0</v>
      </c>
      <c r="BZ333" s="22">
        <v>0</v>
      </c>
      <c r="CA333" s="22">
        <v>0</v>
      </c>
      <c r="CB333" s="22">
        <v>0</v>
      </c>
      <c r="CC333" s="22">
        <v>407279</v>
      </c>
      <c r="CD333" s="22">
        <v>-1889</v>
      </c>
    </row>
    <row r="334" spans="1:82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289236</v>
      </c>
      <c r="F334" s="22">
        <v>0</v>
      </c>
      <c r="G334" s="22">
        <v>26417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13760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4715</v>
      </c>
      <c r="Z334" s="22">
        <v>0</v>
      </c>
      <c r="AA334" s="22">
        <v>0</v>
      </c>
      <c r="AB334" s="22">
        <v>0</v>
      </c>
      <c r="AC334" s="22">
        <v>330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  <c r="AQ334" s="22">
        <v>334458</v>
      </c>
      <c r="AR334" s="22">
        <v>20244</v>
      </c>
      <c r="AS334" s="22">
        <v>53651</v>
      </c>
      <c r="AT334" s="22">
        <v>0</v>
      </c>
      <c r="AU334" s="22">
        <v>0</v>
      </c>
      <c r="AV334" s="22">
        <v>15525</v>
      </c>
      <c r="AW334" s="22">
        <v>0</v>
      </c>
      <c r="AX334" s="22">
        <v>1324</v>
      </c>
      <c r="AY334" s="22">
        <v>9551</v>
      </c>
      <c r="AZ334" s="22">
        <v>0</v>
      </c>
      <c r="BA334" s="22">
        <v>0</v>
      </c>
      <c r="BB334" s="22">
        <v>75652</v>
      </c>
      <c r="BC334" s="22">
        <v>0</v>
      </c>
      <c r="BD334" s="22">
        <v>0</v>
      </c>
      <c r="BE334" s="22">
        <v>0</v>
      </c>
      <c r="BF334" s="22">
        <v>0</v>
      </c>
      <c r="BG334" s="22">
        <v>6305</v>
      </c>
      <c r="BH334" s="22">
        <v>87636</v>
      </c>
      <c r="BI334" s="22">
        <v>38534</v>
      </c>
      <c r="BJ334" s="22">
        <v>0</v>
      </c>
      <c r="BK334" s="22">
        <v>8313</v>
      </c>
      <c r="BL334" s="22">
        <v>0</v>
      </c>
      <c r="BM334" s="22">
        <v>0</v>
      </c>
      <c r="BN334" s="22">
        <v>0</v>
      </c>
      <c r="BO334" s="22">
        <v>4183</v>
      </c>
      <c r="BP334" s="22">
        <v>0</v>
      </c>
      <c r="BQ334" s="22">
        <v>0</v>
      </c>
      <c r="BR334" s="22">
        <v>0</v>
      </c>
      <c r="BS334" s="22">
        <v>0</v>
      </c>
      <c r="BT334" s="22">
        <v>0</v>
      </c>
      <c r="BU334" s="22">
        <v>0</v>
      </c>
      <c r="BV334" s="22">
        <v>40509</v>
      </c>
      <c r="BW334" s="22">
        <v>2944</v>
      </c>
      <c r="BX334" s="22">
        <v>0</v>
      </c>
      <c r="BY334" s="22">
        <v>0</v>
      </c>
      <c r="BZ334" s="22">
        <v>0</v>
      </c>
      <c r="CA334" s="22">
        <v>0</v>
      </c>
      <c r="CB334" s="22">
        <v>0</v>
      </c>
      <c r="CC334" s="22">
        <v>364371</v>
      </c>
      <c r="CD334" s="22">
        <v>-29913</v>
      </c>
    </row>
    <row r="335" spans="1:82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70950</v>
      </c>
      <c r="F335" s="22">
        <v>0</v>
      </c>
      <c r="G335" s="22">
        <v>8523</v>
      </c>
      <c r="H335" s="22">
        <v>0</v>
      </c>
      <c r="I335" s="22">
        <v>0</v>
      </c>
      <c r="J335" s="22">
        <v>22520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750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2200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  <c r="AQ335" s="22">
        <v>104943</v>
      </c>
      <c r="AR335" s="22">
        <v>978</v>
      </c>
      <c r="AS335" s="22">
        <v>36297</v>
      </c>
      <c r="AT335" s="22">
        <v>0</v>
      </c>
      <c r="AU335" s="22">
        <v>0</v>
      </c>
      <c r="AV335" s="22">
        <v>45643</v>
      </c>
      <c r="AW335" s="22">
        <v>0</v>
      </c>
      <c r="AX335" s="22">
        <v>0</v>
      </c>
      <c r="AY335" s="22">
        <v>0</v>
      </c>
      <c r="AZ335" s="22">
        <v>0</v>
      </c>
      <c r="BA335" s="22">
        <v>703</v>
      </c>
      <c r="BB335" s="22">
        <v>17551</v>
      </c>
      <c r="BC335" s="22">
        <v>0</v>
      </c>
      <c r="BD335" s="22">
        <v>0</v>
      </c>
      <c r="BE335" s="22">
        <v>0</v>
      </c>
      <c r="BF335" s="22">
        <v>0</v>
      </c>
      <c r="BG335" s="22">
        <v>1226</v>
      </c>
      <c r="BH335" s="22">
        <v>0</v>
      </c>
      <c r="BI335" s="22">
        <v>9649</v>
      </c>
      <c r="BJ335" s="22">
        <v>0</v>
      </c>
      <c r="BK335" s="22">
        <v>0</v>
      </c>
      <c r="BL335" s="22">
        <v>0</v>
      </c>
      <c r="BM335" s="22">
        <v>0</v>
      </c>
      <c r="BN335" s="22">
        <v>0</v>
      </c>
      <c r="BO335" s="22">
        <v>3078</v>
      </c>
      <c r="BP335" s="22">
        <v>0</v>
      </c>
      <c r="BQ335" s="22">
        <v>0</v>
      </c>
      <c r="BR335" s="22">
        <v>0</v>
      </c>
      <c r="BS335" s="22">
        <v>0</v>
      </c>
      <c r="BT335" s="22">
        <v>0</v>
      </c>
      <c r="BU335" s="22">
        <v>0</v>
      </c>
      <c r="BV335" s="22">
        <v>4802</v>
      </c>
      <c r="BW335" s="22">
        <v>575</v>
      </c>
      <c r="BX335" s="22">
        <v>0</v>
      </c>
      <c r="BY335" s="22">
        <v>0</v>
      </c>
      <c r="BZ335" s="22">
        <v>0</v>
      </c>
      <c r="CA335" s="22">
        <v>0</v>
      </c>
      <c r="CB335" s="22">
        <v>0</v>
      </c>
      <c r="CC335" s="22">
        <v>120502</v>
      </c>
      <c r="CD335" s="22">
        <v>-15559</v>
      </c>
    </row>
    <row r="336" spans="1:82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65185</v>
      </c>
      <c r="F336" s="22">
        <v>0</v>
      </c>
      <c r="G336" s="22">
        <v>75</v>
      </c>
      <c r="H336" s="22">
        <v>0</v>
      </c>
      <c r="I336" s="22">
        <v>0</v>
      </c>
      <c r="J336" s="22">
        <v>40058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222297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101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  <c r="AQ336" s="22">
        <v>327716</v>
      </c>
      <c r="AR336" s="22">
        <v>0</v>
      </c>
      <c r="AS336" s="22">
        <v>53078</v>
      </c>
      <c r="AT336" s="22">
        <v>0</v>
      </c>
      <c r="AU336" s="22">
        <v>0</v>
      </c>
      <c r="AV336" s="22">
        <v>8201</v>
      </c>
      <c r="AW336" s="22">
        <v>0</v>
      </c>
      <c r="AX336" s="22">
        <v>0</v>
      </c>
      <c r="AY336" s="22">
        <v>375</v>
      </c>
      <c r="AZ336" s="22">
        <v>0</v>
      </c>
      <c r="BA336" s="22">
        <v>0</v>
      </c>
      <c r="BB336" s="22">
        <v>211849</v>
      </c>
      <c r="BC336" s="22">
        <v>0</v>
      </c>
      <c r="BD336" s="22">
        <v>0</v>
      </c>
      <c r="BE336" s="22">
        <v>0</v>
      </c>
      <c r="BF336" s="22">
        <v>0</v>
      </c>
      <c r="BG336" s="22">
        <v>0</v>
      </c>
      <c r="BH336" s="22">
        <v>0</v>
      </c>
      <c r="BI336" s="22">
        <v>12285</v>
      </c>
      <c r="BJ336" s="22">
        <v>0</v>
      </c>
      <c r="BK336" s="22">
        <v>0</v>
      </c>
      <c r="BL336" s="22">
        <v>0</v>
      </c>
      <c r="BM336" s="22">
        <v>0</v>
      </c>
      <c r="BN336" s="22">
        <v>0</v>
      </c>
      <c r="BO336" s="22">
        <v>0</v>
      </c>
      <c r="BP336" s="22">
        <v>0</v>
      </c>
      <c r="BQ336" s="22">
        <v>0</v>
      </c>
      <c r="BR336" s="22">
        <v>0</v>
      </c>
      <c r="BS336" s="22">
        <v>0</v>
      </c>
      <c r="BT336" s="22">
        <v>0</v>
      </c>
      <c r="BU336" s="22">
        <v>0</v>
      </c>
      <c r="BV336" s="22">
        <v>22223</v>
      </c>
      <c r="BW336" s="22">
        <v>0</v>
      </c>
      <c r="BX336" s="22">
        <v>0</v>
      </c>
      <c r="BY336" s="22">
        <v>0</v>
      </c>
      <c r="BZ336" s="22">
        <v>0</v>
      </c>
      <c r="CA336" s="22">
        <v>0</v>
      </c>
      <c r="CB336" s="22">
        <v>0</v>
      </c>
      <c r="CC336" s="22">
        <v>308011</v>
      </c>
      <c r="CD336" s="22">
        <v>19705</v>
      </c>
    </row>
    <row r="337" spans="1:82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256315</v>
      </c>
      <c r="F337" s="22">
        <v>0</v>
      </c>
      <c r="G337" s="22">
        <v>25895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46848</v>
      </c>
      <c r="Q337" s="22">
        <v>0</v>
      </c>
      <c r="R337" s="22">
        <v>0</v>
      </c>
      <c r="S337" s="22">
        <v>1466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4386</v>
      </c>
      <c r="Z337" s="22">
        <v>0</v>
      </c>
      <c r="AA337" s="22">
        <v>0</v>
      </c>
      <c r="AB337" s="22">
        <v>0</v>
      </c>
      <c r="AC337" s="22">
        <v>2960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  <c r="AQ337" s="22">
        <v>337870</v>
      </c>
      <c r="AR337" s="22">
        <v>8961</v>
      </c>
      <c r="AS337" s="22">
        <v>136174</v>
      </c>
      <c r="AT337" s="22">
        <v>0</v>
      </c>
      <c r="AU337" s="22">
        <v>0</v>
      </c>
      <c r="AV337" s="22">
        <v>12610</v>
      </c>
      <c r="AW337" s="22">
        <v>0</v>
      </c>
      <c r="AX337" s="22">
        <v>0</v>
      </c>
      <c r="AY337" s="22">
        <v>6472</v>
      </c>
      <c r="AZ337" s="22">
        <v>0</v>
      </c>
      <c r="BA337" s="22">
        <v>0</v>
      </c>
      <c r="BB337" s="22">
        <v>61327</v>
      </c>
      <c r="BC337" s="22">
        <v>0</v>
      </c>
      <c r="BD337" s="22">
        <v>0</v>
      </c>
      <c r="BE337" s="22">
        <v>0</v>
      </c>
      <c r="BF337" s="22">
        <v>0</v>
      </c>
      <c r="BG337" s="22">
        <v>6154</v>
      </c>
      <c r="BH337" s="22">
        <v>23205</v>
      </c>
      <c r="BI337" s="22">
        <v>35253</v>
      </c>
      <c r="BJ337" s="22">
        <v>0</v>
      </c>
      <c r="BK337" s="22">
        <v>0</v>
      </c>
      <c r="BL337" s="22">
        <v>0</v>
      </c>
      <c r="BM337" s="22">
        <v>0</v>
      </c>
      <c r="BN337" s="22">
        <v>0</v>
      </c>
      <c r="BO337" s="22">
        <v>12919</v>
      </c>
      <c r="BP337" s="22">
        <v>0</v>
      </c>
      <c r="BQ337" s="22">
        <v>0</v>
      </c>
      <c r="BR337" s="22">
        <v>0</v>
      </c>
      <c r="BS337" s="22">
        <v>0</v>
      </c>
      <c r="BT337" s="22">
        <v>0</v>
      </c>
      <c r="BU337" s="22">
        <v>0</v>
      </c>
      <c r="BV337" s="22">
        <v>50380</v>
      </c>
      <c r="BW337" s="22">
        <v>520</v>
      </c>
      <c r="BX337" s="22">
        <v>0</v>
      </c>
      <c r="BY337" s="22">
        <v>0</v>
      </c>
      <c r="BZ337" s="22">
        <v>0</v>
      </c>
      <c r="CA337" s="22">
        <v>0</v>
      </c>
      <c r="CB337" s="22">
        <v>0</v>
      </c>
      <c r="CC337" s="22">
        <v>353975</v>
      </c>
      <c r="CD337" s="22">
        <v>-16105</v>
      </c>
    </row>
    <row r="338" spans="1:82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187424</v>
      </c>
      <c r="F338" s="22">
        <v>0</v>
      </c>
      <c r="G338" s="22">
        <v>5171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  <c r="AQ338" s="22">
        <v>192595</v>
      </c>
      <c r="AR338" s="22">
        <v>9616</v>
      </c>
      <c r="AS338" s="22">
        <v>59684</v>
      </c>
      <c r="AT338" s="22">
        <v>0</v>
      </c>
      <c r="AU338" s="22">
        <v>0</v>
      </c>
      <c r="AV338" s="22">
        <v>4223</v>
      </c>
      <c r="AW338" s="22">
        <v>0</v>
      </c>
      <c r="AX338" s="22">
        <v>0</v>
      </c>
      <c r="AY338" s="22">
        <v>0</v>
      </c>
      <c r="AZ338" s="22">
        <v>0</v>
      </c>
      <c r="BA338" s="22">
        <v>0</v>
      </c>
      <c r="BB338" s="22">
        <v>34713</v>
      </c>
      <c r="BC338" s="22">
        <v>0</v>
      </c>
      <c r="BD338" s="22">
        <v>0</v>
      </c>
      <c r="BE338" s="22">
        <v>0</v>
      </c>
      <c r="BF338" s="22">
        <v>0</v>
      </c>
      <c r="BG338" s="22">
        <v>0</v>
      </c>
      <c r="BH338" s="22">
        <v>0</v>
      </c>
      <c r="BI338" s="22">
        <v>21462</v>
      </c>
      <c r="BJ338" s="22">
        <v>0</v>
      </c>
      <c r="BK338" s="22">
        <v>0</v>
      </c>
      <c r="BL338" s="22">
        <v>0</v>
      </c>
      <c r="BM338" s="22">
        <v>0</v>
      </c>
      <c r="BN338" s="22">
        <v>0</v>
      </c>
      <c r="BO338" s="22">
        <v>0</v>
      </c>
      <c r="BP338" s="22">
        <v>0</v>
      </c>
      <c r="BQ338" s="22">
        <v>2086</v>
      </c>
      <c r="BR338" s="22">
        <v>0</v>
      </c>
      <c r="BS338" s="22">
        <v>0</v>
      </c>
      <c r="BT338" s="22">
        <v>0</v>
      </c>
      <c r="BU338" s="22">
        <v>0</v>
      </c>
      <c r="BV338" s="22">
        <v>56248</v>
      </c>
      <c r="BW338" s="22">
        <v>8796</v>
      </c>
      <c r="BX338" s="22">
        <v>0</v>
      </c>
      <c r="BY338" s="22">
        <v>0</v>
      </c>
      <c r="BZ338" s="22">
        <v>0</v>
      </c>
      <c r="CA338" s="22">
        <v>0</v>
      </c>
      <c r="CB338" s="22">
        <v>0</v>
      </c>
      <c r="CC338" s="22">
        <v>196828</v>
      </c>
      <c r="CD338" s="22">
        <v>-4233</v>
      </c>
    </row>
    <row r="339" spans="1:82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255503</v>
      </c>
      <c r="F339" s="22">
        <v>0</v>
      </c>
      <c r="G339" s="22">
        <v>11178</v>
      </c>
      <c r="H339" s="22">
        <v>0</v>
      </c>
      <c r="I339" s="22">
        <v>0</v>
      </c>
      <c r="J339" s="22">
        <v>0</v>
      </c>
      <c r="K339" s="22">
        <v>714</v>
      </c>
      <c r="L339" s="22">
        <v>0</v>
      </c>
      <c r="M339" s="22">
        <v>160</v>
      </c>
      <c r="N339" s="22">
        <v>0</v>
      </c>
      <c r="O339" s="22">
        <v>500</v>
      </c>
      <c r="P339" s="22">
        <v>30884</v>
      </c>
      <c r="Q339" s="22">
        <v>0</v>
      </c>
      <c r="R339" s="22">
        <v>0</v>
      </c>
      <c r="S339" s="22">
        <v>57038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18606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  <c r="AQ339" s="22">
        <v>374583</v>
      </c>
      <c r="AR339" s="22">
        <v>12221</v>
      </c>
      <c r="AS339" s="22">
        <v>54166</v>
      </c>
      <c r="AT339" s="22">
        <v>0</v>
      </c>
      <c r="AU339" s="22">
        <v>0</v>
      </c>
      <c r="AV339" s="22">
        <v>35064</v>
      </c>
      <c r="AW339" s="22">
        <v>500</v>
      </c>
      <c r="AX339" s="22">
        <v>0</v>
      </c>
      <c r="AY339" s="22">
        <v>2506</v>
      </c>
      <c r="AZ339" s="22">
        <v>0</v>
      </c>
      <c r="BA339" s="22">
        <v>17281</v>
      </c>
      <c r="BB339" s="22">
        <v>90019</v>
      </c>
      <c r="BC339" s="22">
        <v>0</v>
      </c>
      <c r="BD339" s="22">
        <v>0</v>
      </c>
      <c r="BE339" s="22">
        <v>5866</v>
      </c>
      <c r="BF339" s="22">
        <v>0</v>
      </c>
      <c r="BG339" s="22">
        <v>8823</v>
      </c>
      <c r="BH339" s="22">
        <v>0</v>
      </c>
      <c r="BI339" s="22">
        <v>14309</v>
      </c>
      <c r="BJ339" s="22">
        <v>0</v>
      </c>
      <c r="BK339" s="22">
        <v>0</v>
      </c>
      <c r="BL339" s="22">
        <v>0</v>
      </c>
      <c r="BM339" s="22">
        <v>0</v>
      </c>
      <c r="BN339" s="22">
        <v>0</v>
      </c>
      <c r="BO339" s="22">
        <v>16499</v>
      </c>
      <c r="BP339" s="22">
        <v>0</v>
      </c>
      <c r="BQ339" s="22">
        <v>0</v>
      </c>
      <c r="BR339" s="22">
        <v>0</v>
      </c>
      <c r="BS339" s="22">
        <v>0</v>
      </c>
      <c r="BT339" s="22">
        <v>0</v>
      </c>
      <c r="BU339" s="22">
        <v>0</v>
      </c>
      <c r="BV339" s="22">
        <v>39171</v>
      </c>
      <c r="BW339" s="22">
        <v>0</v>
      </c>
      <c r="BX339" s="22">
        <v>0</v>
      </c>
      <c r="BY339" s="22">
        <v>0</v>
      </c>
      <c r="BZ339" s="22">
        <v>0</v>
      </c>
      <c r="CA339" s="22">
        <v>0</v>
      </c>
      <c r="CB339" s="22">
        <v>0</v>
      </c>
      <c r="CC339" s="22">
        <v>296425</v>
      </c>
      <c r="CD339" s="22">
        <v>78158</v>
      </c>
    </row>
    <row r="340" spans="1:82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217947</v>
      </c>
      <c r="F340" s="22">
        <v>0</v>
      </c>
      <c r="G340" s="22">
        <v>15546</v>
      </c>
      <c r="H340" s="22">
        <v>0</v>
      </c>
      <c r="I340" s="22">
        <v>9965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158018</v>
      </c>
      <c r="W340" s="22">
        <v>0</v>
      </c>
      <c r="X340" s="22">
        <v>0</v>
      </c>
      <c r="Y340" s="22">
        <v>4386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2150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0</v>
      </c>
      <c r="AQ340" s="22">
        <v>408012</v>
      </c>
      <c r="AR340" s="22">
        <v>31364</v>
      </c>
      <c r="AS340" s="22">
        <v>75714</v>
      </c>
      <c r="AT340" s="22">
        <v>0</v>
      </c>
      <c r="AU340" s="22">
        <v>7029</v>
      </c>
      <c r="AV340" s="22">
        <v>7154</v>
      </c>
      <c r="AW340" s="22">
        <v>0</v>
      </c>
      <c r="AX340" s="22">
        <v>1244</v>
      </c>
      <c r="AY340" s="22">
        <v>0</v>
      </c>
      <c r="AZ340" s="22">
        <v>0</v>
      </c>
      <c r="BA340" s="22">
        <v>0</v>
      </c>
      <c r="BB340" s="22">
        <v>81595</v>
      </c>
      <c r="BC340" s="22">
        <v>0</v>
      </c>
      <c r="BD340" s="22">
        <v>0</v>
      </c>
      <c r="BE340" s="22">
        <v>2296</v>
      </c>
      <c r="BF340" s="22">
        <v>0</v>
      </c>
      <c r="BG340" s="22">
        <v>3587</v>
      </c>
      <c r="BH340" s="22">
        <v>160041</v>
      </c>
      <c r="BI340" s="22">
        <v>28440</v>
      </c>
      <c r="BJ340" s="22">
        <v>0</v>
      </c>
      <c r="BK340" s="22">
        <v>5483</v>
      </c>
      <c r="BL340" s="22">
        <v>0</v>
      </c>
      <c r="BM340" s="22">
        <v>0</v>
      </c>
      <c r="BN340" s="22">
        <v>0</v>
      </c>
      <c r="BO340" s="22">
        <v>3400</v>
      </c>
      <c r="BP340" s="22">
        <v>0</v>
      </c>
      <c r="BQ340" s="22">
        <v>0</v>
      </c>
      <c r="BR340" s="22">
        <v>0</v>
      </c>
      <c r="BS340" s="22">
        <v>0</v>
      </c>
      <c r="BT340" s="22">
        <v>0</v>
      </c>
      <c r="BU340" s="22">
        <v>0</v>
      </c>
      <c r="BV340" s="22">
        <v>13776</v>
      </c>
      <c r="BW340" s="22">
        <v>1063</v>
      </c>
      <c r="BX340" s="22">
        <v>0</v>
      </c>
      <c r="BY340" s="22">
        <v>0</v>
      </c>
      <c r="BZ340" s="22">
        <v>0</v>
      </c>
      <c r="CA340" s="22">
        <v>0</v>
      </c>
      <c r="CB340" s="22">
        <v>0</v>
      </c>
      <c r="CC340" s="22">
        <v>422186</v>
      </c>
      <c r="CD340" s="22">
        <v>-14174</v>
      </c>
    </row>
    <row r="341" spans="1:82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425728</v>
      </c>
      <c r="F341" s="22">
        <v>0</v>
      </c>
      <c r="G341" s="22">
        <v>10467</v>
      </c>
      <c r="H341" s="22">
        <v>19868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  <c r="AQ341" s="22">
        <v>456063</v>
      </c>
      <c r="AR341" s="22">
        <v>0</v>
      </c>
      <c r="AS341" s="22">
        <v>109188</v>
      </c>
      <c r="AT341" s="22">
        <v>0</v>
      </c>
      <c r="AU341" s="22">
        <v>0</v>
      </c>
      <c r="AV341" s="22">
        <v>0</v>
      </c>
      <c r="AW341" s="22">
        <v>0</v>
      </c>
      <c r="AX341" s="22">
        <v>0</v>
      </c>
      <c r="AY341" s="22">
        <v>0</v>
      </c>
      <c r="AZ341" s="22">
        <v>0</v>
      </c>
      <c r="BA341" s="22">
        <v>0</v>
      </c>
      <c r="BB341" s="22">
        <v>0</v>
      </c>
      <c r="BC341" s="22">
        <v>0</v>
      </c>
      <c r="BD341" s="22">
        <v>0</v>
      </c>
      <c r="BE341" s="22">
        <v>0</v>
      </c>
      <c r="BF341" s="22">
        <v>0</v>
      </c>
      <c r="BG341" s="22">
        <v>0</v>
      </c>
      <c r="BH341" s="22">
        <v>0</v>
      </c>
      <c r="BI341" s="22">
        <v>225</v>
      </c>
      <c r="BJ341" s="22">
        <v>0</v>
      </c>
      <c r="BK341" s="22">
        <v>0</v>
      </c>
      <c r="BL341" s="22">
        <v>0</v>
      </c>
      <c r="BM341" s="22">
        <v>0</v>
      </c>
      <c r="BN341" s="22">
        <v>0</v>
      </c>
      <c r="BO341" s="22">
        <v>0</v>
      </c>
      <c r="BP341" s="22">
        <v>145000</v>
      </c>
      <c r="BQ341" s="22">
        <v>0</v>
      </c>
      <c r="BR341" s="22">
        <v>0</v>
      </c>
      <c r="BS341" s="22">
        <v>0</v>
      </c>
      <c r="BT341" s="22">
        <v>0</v>
      </c>
      <c r="BU341" s="22">
        <v>0</v>
      </c>
      <c r="BV341" s="22">
        <v>758794</v>
      </c>
      <c r="BW341" s="22">
        <v>0</v>
      </c>
      <c r="BX341" s="22">
        <v>0</v>
      </c>
      <c r="BY341" s="22">
        <v>0</v>
      </c>
      <c r="BZ341" s="22">
        <v>0</v>
      </c>
      <c r="CA341" s="22">
        <v>0</v>
      </c>
      <c r="CB341" s="22">
        <v>0</v>
      </c>
      <c r="CC341" s="22">
        <v>1013207</v>
      </c>
      <c r="CD341" s="22">
        <v>-557144</v>
      </c>
    </row>
    <row r="342" spans="1:82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1820469</v>
      </c>
      <c r="F342" s="22">
        <v>0</v>
      </c>
      <c r="G342" s="22">
        <v>51947</v>
      </c>
      <c r="H342" s="22">
        <v>140</v>
      </c>
      <c r="I342" s="22">
        <v>1494</v>
      </c>
      <c r="J342" s="22">
        <v>32810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70712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44</v>
      </c>
      <c r="AQ342" s="22">
        <v>1977616</v>
      </c>
      <c r="AR342" s="22">
        <v>0</v>
      </c>
      <c r="AS342" s="22">
        <v>301976</v>
      </c>
      <c r="AT342" s="22">
        <v>0</v>
      </c>
      <c r="AU342" s="22">
        <v>19038</v>
      </c>
      <c r="AV342" s="22">
        <v>811643</v>
      </c>
      <c r="AW342" s="22">
        <v>0</v>
      </c>
      <c r="AX342" s="22">
        <v>0</v>
      </c>
      <c r="AY342" s="22">
        <v>0</v>
      </c>
      <c r="AZ342" s="22">
        <v>0</v>
      </c>
      <c r="BA342" s="22">
        <v>0</v>
      </c>
      <c r="BB342" s="22">
        <v>0</v>
      </c>
      <c r="BC342" s="22">
        <v>0</v>
      </c>
      <c r="BD342" s="22">
        <v>0</v>
      </c>
      <c r="BE342" s="22">
        <v>0</v>
      </c>
      <c r="BF342" s="22">
        <v>60000</v>
      </c>
      <c r="BG342" s="22">
        <v>0</v>
      </c>
      <c r="BH342" s="22">
        <v>0</v>
      </c>
      <c r="BI342" s="22">
        <v>0</v>
      </c>
      <c r="BJ342" s="22">
        <v>0</v>
      </c>
      <c r="BK342" s="22">
        <v>5400</v>
      </c>
      <c r="BL342" s="22">
        <v>0</v>
      </c>
      <c r="BM342" s="22">
        <v>0</v>
      </c>
      <c r="BN342" s="22">
        <v>0</v>
      </c>
      <c r="BO342" s="22">
        <v>0</v>
      </c>
      <c r="BP342" s="22">
        <v>0</v>
      </c>
      <c r="BQ342" s="22">
        <v>0</v>
      </c>
      <c r="BR342" s="22">
        <v>0</v>
      </c>
      <c r="BS342" s="22">
        <v>125966</v>
      </c>
      <c r="BT342" s="22">
        <v>0</v>
      </c>
      <c r="BU342" s="22">
        <v>0</v>
      </c>
      <c r="BV342" s="22">
        <v>413582</v>
      </c>
      <c r="BW342" s="22">
        <v>25063</v>
      </c>
      <c r="BX342" s="22">
        <v>0</v>
      </c>
      <c r="BY342" s="22">
        <v>79900</v>
      </c>
      <c r="BZ342" s="22">
        <v>0</v>
      </c>
      <c r="CA342" s="22">
        <v>0</v>
      </c>
      <c r="CB342" s="22">
        <v>0</v>
      </c>
      <c r="CC342" s="22">
        <v>1842568</v>
      </c>
      <c r="CD342" s="22">
        <v>135048</v>
      </c>
    </row>
    <row r="343" spans="1:82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45365</v>
      </c>
      <c r="F343" s="22">
        <v>0</v>
      </c>
      <c r="G343" s="22">
        <v>5117</v>
      </c>
      <c r="H343" s="22">
        <v>0</v>
      </c>
      <c r="I343" s="22">
        <v>0</v>
      </c>
      <c r="J343" s="22">
        <v>322386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52687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  <c r="AQ343" s="22">
        <v>425555</v>
      </c>
      <c r="AR343" s="22">
        <v>0</v>
      </c>
      <c r="AS343" s="22">
        <v>22527</v>
      </c>
      <c r="AT343" s="22">
        <v>0</v>
      </c>
      <c r="AU343" s="22">
        <v>0</v>
      </c>
      <c r="AV343" s="22">
        <v>330086</v>
      </c>
      <c r="AW343" s="22">
        <v>0</v>
      </c>
      <c r="AX343" s="22">
        <v>0</v>
      </c>
      <c r="AY343" s="22">
        <v>0</v>
      </c>
      <c r="AZ343" s="22">
        <v>3500</v>
      </c>
      <c r="BA343" s="22">
        <v>0</v>
      </c>
      <c r="BB343" s="22">
        <v>0</v>
      </c>
      <c r="BC343" s="22">
        <v>0</v>
      </c>
      <c r="BD343" s="22">
        <v>0</v>
      </c>
      <c r="BE343" s="22">
        <v>0</v>
      </c>
      <c r="BF343" s="22">
        <v>52687</v>
      </c>
      <c r="BG343" s="22">
        <v>0</v>
      </c>
      <c r="BH343" s="22">
        <v>0</v>
      </c>
      <c r="BI343" s="22">
        <v>0</v>
      </c>
      <c r="BJ343" s="22">
        <v>0</v>
      </c>
      <c r="BK343" s="22">
        <v>0</v>
      </c>
      <c r="BL343" s="22">
        <v>0</v>
      </c>
      <c r="BM343" s="22">
        <v>0</v>
      </c>
      <c r="BN343" s="22">
        <v>0</v>
      </c>
      <c r="BO343" s="22">
        <v>0</v>
      </c>
      <c r="BP343" s="22">
        <v>0</v>
      </c>
      <c r="BQ343" s="22">
        <v>0</v>
      </c>
      <c r="BR343" s="22">
        <v>0</v>
      </c>
      <c r="BS343" s="22">
        <v>0</v>
      </c>
      <c r="BT343" s="22">
        <v>0</v>
      </c>
      <c r="BU343" s="22">
        <v>0</v>
      </c>
      <c r="BV343" s="22">
        <v>0</v>
      </c>
      <c r="BW343" s="22">
        <v>0</v>
      </c>
      <c r="BX343" s="22">
        <v>0</v>
      </c>
      <c r="BY343" s="22">
        <v>0</v>
      </c>
      <c r="BZ343" s="22">
        <v>0</v>
      </c>
      <c r="CA343" s="22">
        <v>0</v>
      </c>
      <c r="CB343" s="22">
        <v>0</v>
      </c>
      <c r="CC343" s="22">
        <v>408800</v>
      </c>
      <c r="CD343" s="22">
        <v>16755</v>
      </c>
    </row>
    <row r="344" spans="1:82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18501</v>
      </c>
      <c r="F344" s="22">
        <v>0</v>
      </c>
      <c r="G344" s="22">
        <v>3344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8888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304550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  <c r="AQ344" s="22">
        <v>335283</v>
      </c>
      <c r="AR344" s="22">
        <v>0</v>
      </c>
      <c r="AS344" s="22">
        <v>9168</v>
      </c>
      <c r="AT344" s="22">
        <v>0</v>
      </c>
      <c r="AU344" s="22">
        <v>0</v>
      </c>
      <c r="AV344" s="22">
        <v>0</v>
      </c>
      <c r="AW344" s="22">
        <v>0</v>
      </c>
      <c r="AX344" s="22">
        <v>0</v>
      </c>
      <c r="AY344" s="22">
        <v>0</v>
      </c>
      <c r="AZ344" s="22">
        <v>0</v>
      </c>
      <c r="BA344" s="22">
        <v>0</v>
      </c>
      <c r="BB344" s="22">
        <v>0</v>
      </c>
      <c r="BC344" s="22">
        <v>0</v>
      </c>
      <c r="BD344" s="22">
        <v>0</v>
      </c>
      <c r="BE344" s="22">
        <v>0</v>
      </c>
      <c r="BF344" s="22">
        <v>0</v>
      </c>
      <c r="BG344" s="22">
        <v>0</v>
      </c>
      <c r="BH344" s="22">
        <v>0</v>
      </c>
      <c r="BI344" s="22">
        <v>0</v>
      </c>
      <c r="BJ344" s="22">
        <v>0</v>
      </c>
      <c r="BK344" s="22">
        <v>0</v>
      </c>
      <c r="BL344" s="22">
        <v>0</v>
      </c>
      <c r="BM344" s="22">
        <v>0</v>
      </c>
      <c r="BN344" s="22">
        <v>0</v>
      </c>
      <c r="BO344" s="22">
        <v>0</v>
      </c>
      <c r="BP344" s="22">
        <v>0</v>
      </c>
      <c r="BQ344" s="22">
        <v>0</v>
      </c>
      <c r="BR344" s="22">
        <v>0</v>
      </c>
      <c r="BS344" s="22">
        <v>0</v>
      </c>
      <c r="BT344" s="22">
        <v>0</v>
      </c>
      <c r="BU344" s="22">
        <v>0</v>
      </c>
      <c r="BV344" s="22">
        <v>0</v>
      </c>
      <c r="BW344" s="22">
        <v>0</v>
      </c>
      <c r="BX344" s="22">
        <v>0</v>
      </c>
      <c r="BY344" s="22">
        <v>0</v>
      </c>
      <c r="BZ344" s="22">
        <v>0</v>
      </c>
      <c r="CA344" s="22">
        <v>0</v>
      </c>
      <c r="CB344" s="22">
        <v>0</v>
      </c>
      <c r="CC344" s="22">
        <v>9168</v>
      </c>
      <c r="CD344" s="22">
        <v>326115</v>
      </c>
    </row>
    <row r="345" spans="1:82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16133</v>
      </c>
      <c r="F345" s="22">
        <v>0</v>
      </c>
      <c r="G345" s="22">
        <v>438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155044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  <c r="AQ345" s="22">
        <v>171615</v>
      </c>
      <c r="AR345" s="22">
        <v>0</v>
      </c>
      <c r="AS345" s="22">
        <v>12513</v>
      </c>
      <c r="AT345" s="22">
        <v>0</v>
      </c>
      <c r="AU345" s="22">
        <v>0</v>
      </c>
      <c r="AV345" s="22">
        <v>0</v>
      </c>
      <c r="AW345" s="22">
        <v>0</v>
      </c>
      <c r="AX345" s="22">
        <v>0</v>
      </c>
      <c r="AY345" s="22">
        <v>0</v>
      </c>
      <c r="AZ345" s="22">
        <v>0</v>
      </c>
      <c r="BA345" s="22">
        <v>0</v>
      </c>
      <c r="BB345" s="22">
        <v>155235</v>
      </c>
      <c r="BC345" s="22">
        <v>0</v>
      </c>
      <c r="BD345" s="22">
        <v>0</v>
      </c>
      <c r="BE345" s="22">
        <v>0</v>
      </c>
      <c r="BF345" s="22">
        <v>0</v>
      </c>
      <c r="BG345" s="22">
        <v>0</v>
      </c>
      <c r="BH345" s="22">
        <v>0</v>
      </c>
      <c r="BI345" s="22">
        <v>0</v>
      </c>
      <c r="BJ345" s="22">
        <v>0</v>
      </c>
      <c r="BK345" s="22">
        <v>0</v>
      </c>
      <c r="BL345" s="22">
        <v>0</v>
      </c>
      <c r="BM345" s="22">
        <v>0</v>
      </c>
      <c r="BN345" s="22">
        <v>0</v>
      </c>
      <c r="BO345" s="22">
        <v>0</v>
      </c>
      <c r="BP345" s="22">
        <v>0</v>
      </c>
      <c r="BQ345" s="22">
        <v>0</v>
      </c>
      <c r="BR345" s="22">
        <v>0</v>
      </c>
      <c r="BS345" s="22">
        <v>0</v>
      </c>
      <c r="BT345" s="22">
        <v>0</v>
      </c>
      <c r="BU345" s="22">
        <v>0</v>
      </c>
      <c r="BV345" s="22">
        <v>0</v>
      </c>
      <c r="BW345" s="22">
        <v>0</v>
      </c>
      <c r="BX345" s="22">
        <v>0</v>
      </c>
      <c r="BY345" s="22">
        <v>0</v>
      </c>
      <c r="BZ345" s="22">
        <v>0</v>
      </c>
      <c r="CA345" s="22">
        <v>0</v>
      </c>
      <c r="CB345" s="22">
        <v>0</v>
      </c>
      <c r="CC345" s="22">
        <v>167748</v>
      </c>
      <c r="CD345" s="22">
        <v>3867</v>
      </c>
    </row>
    <row r="346" spans="1:82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119443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0</v>
      </c>
      <c r="AQ346" s="22">
        <v>119443</v>
      </c>
      <c r="AR346" s="22">
        <v>0</v>
      </c>
      <c r="AS346" s="22">
        <v>0</v>
      </c>
      <c r="AT346" s="22">
        <v>0</v>
      </c>
      <c r="AU346" s="22">
        <v>0</v>
      </c>
      <c r="AV346" s="22">
        <v>0</v>
      </c>
      <c r="AW346" s="22">
        <v>0</v>
      </c>
      <c r="AX346" s="22">
        <v>0</v>
      </c>
      <c r="AY346" s="22">
        <v>0</v>
      </c>
      <c r="AZ346" s="22">
        <v>0</v>
      </c>
      <c r="BA346" s="22">
        <v>0</v>
      </c>
      <c r="BB346" s="22">
        <v>0</v>
      </c>
      <c r="BC346" s="22">
        <v>0</v>
      </c>
      <c r="BD346" s="22">
        <v>0</v>
      </c>
      <c r="BE346" s="22">
        <v>0</v>
      </c>
      <c r="BF346" s="22">
        <v>0</v>
      </c>
      <c r="BG346" s="22">
        <v>0</v>
      </c>
      <c r="BH346" s="22">
        <v>0</v>
      </c>
      <c r="BI346" s="22">
        <v>0</v>
      </c>
      <c r="BJ346" s="22">
        <v>0</v>
      </c>
      <c r="BK346" s="22">
        <v>0</v>
      </c>
      <c r="BL346" s="22">
        <v>0</v>
      </c>
      <c r="BM346" s="22">
        <v>0</v>
      </c>
      <c r="BN346" s="22">
        <v>0</v>
      </c>
      <c r="BO346" s="22">
        <v>0</v>
      </c>
      <c r="BP346" s="22">
        <v>0</v>
      </c>
      <c r="BQ346" s="22">
        <v>0</v>
      </c>
      <c r="BR346" s="22">
        <v>0</v>
      </c>
      <c r="BS346" s="22">
        <v>0</v>
      </c>
      <c r="BT346" s="22">
        <v>0</v>
      </c>
      <c r="BU346" s="22">
        <v>0</v>
      </c>
      <c r="BV346" s="22">
        <v>119544</v>
      </c>
      <c r="BW346" s="22">
        <v>0</v>
      </c>
      <c r="BX346" s="22">
        <v>0</v>
      </c>
      <c r="BY346" s="22">
        <v>0</v>
      </c>
      <c r="BZ346" s="22">
        <v>0</v>
      </c>
      <c r="CA346" s="22">
        <v>0</v>
      </c>
      <c r="CB346" s="22">
        <v>0</v>
      </c>
      <c r="CC346" s="22">
        <v>119544</v>
      </c>
      <c r="CD346" s="22">
        <v>-101</v>
      </c>
    </row>
    <row r="347" spans="1:82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29753355</v>
      </c>
      <c r="F347" s="22">
        <v>0</v>
      </c>
      <c r="G347" s="22">
        <v>67659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156266</v>
      </c>
      <c r="U347" s="22">
        <v>0</v>
      </c>
      <c r="V347" s="22">
        <v>572185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110286</v>
      </c>
      <c r="AI347" s="22">
        <v>0</v>
      </c>
      <c r="AJ347" s="22">
        <v>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0</v>
      </c>
      <c r="AQ347" s="22">
        <v>30659751</v>
      </c>
      <c r="AR347" s="22">
        <v>0</v>
      </c>
      <c r="AS347" s="22">
        <v>329497</v>
      </c>
      <c r="AT347" s="22">
        <v>0</v>
      </c>
      <c r="AU347" s="22">
        <v>0</v>
      </c>
      <c r="AV347" s="22">
        <v>0</v>
      </c>
      <c r="AW347" s="22">
        <v>0</v>
      </c>
      <c r="AX347" s="22">
        <v>0</v>
      </c>
      <c r="AY347" s="22">
        <v>0</v>
      </c>
      <c r="AZ347" s="22">
        <v>0</v>
      </c>
      <c r="BA347" s="22">
        <v>0</v>
      </c>
      <c r="BB347" s="22">
        <v>0</v>
      </c>
      <c r="BC347" s="22">
        <v>0</v>
      </c>
      <c r="BD347" s="22">
        <v>0</v>
      </c>
      <c r="BE347" s="22">
        <v>0</v>
      </c>
      <c r="BF347" s="22">
        <v>156266</v>
      </c>
      <c r="BG347" s="22">
        <v>0</v>
      </c>
      <c r="BH347" s="22">
        <v>572185</v>
      </c>
      <c r="BI347" s="22">
        <v>0</v>
      </c>
      <c r="BJ347" s="22">
        <v>0</v>
      </c>
      <c r="BK347" s="22">
        <v>0</v>
      </c>
      <c r="BL347" s="22">
        <v>0</v>
      </c>
      <c r="BM347" s="22">
        <v>0</v>
      </c>
      <c r="BN347" s="22">
        <v>0</v>
      </c>
      <c r="BO347" s="22">
        <v>0</v>
      </c>
      <c r="BP347" s="22">
        <v>0</v>
      </c>
      <c r="BQ347" s="22">
        <v>0</v>
      </c>
      <c r="BR347" s="22">
        <v>0</v>
      </c>
      <c r="BS347" s="22">
        <v>0</v>
      </c>
      <c r="BT347" s="22">
        <v>84000</v>
      </c>
      <c r="BU347" s="22">
        <v>0</v>
      </c>
      <c r="BV347" s="22">
        <v>0</v>
      </c>
      <c r="BW347" s="22">
        <v>0</v>
      </c>
      <c r="BX347" s="22">
        <v>0</v>
      </c>
      <c r="BY347" s="22">
        <v>0</v>
      </c>
      <c r="BZ347" s="22">
        <v>0</v>
      </c>
      <c r="CA347" s="22">
        <v>0</v>
      </c>
      <c r="CB347" s="22">
        <v>27740769</v>
      </c>
      <c r="CC347" s="22">
        <v>28882717</v>
      </c>
      <c r="CD347" s="22">
        <v>1777034</v>
      </c>
    </row>
    <row r="348" spans="1:82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1145116</v>
      </c>
      <c r="F348" s="22">
        <v>0</v>
      </c>
      <c r="G348" s="22">
        <v>558</v>
      </c>
      <c r="H348" s="22">
        <v>0</v>
      </c>
      <c r="I348" s="22">
        <v>775</v>
      </c>
      <c r="J348" s="22">
        <v>1049514</v>
      </c>
      <c r="K348" s="22">
        <v>14623</v>
      </c>
      <c r="L348" s="22">
        <v>32000</v>
      </c>
      <c r="M348" s="22">
        <v>0</v>
      </c>
      <c r="N348" s="22">
        <v>0</v>
      </c>
      <c r="O348" s="22">
        <v>0</v>
      </c>
      <c r="P348" s="22">
        <v>31623</v>
      </c>
      <c r="Q348" s="22">
        <v>0</v>
      </c>
      <c r="R348" s="22">
        <v>0</v>
      </c>
      <c r="S348" s="22">
        <v>0</v>
      </c>
      <c r="T348" s="22">
        <v>0</v>
      </c>
      <c r="U348" s="22">
        <v>66909</v>
      </c>
      <c r="V348" s="22">
        <v>86168</v>
      </c>
      <c r="W348" s="22">
        <v>323633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64975</v>
      </c>
      <c r="AD348" s="22">
        <v>49266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  <c r="AM348" s="22">
        <v>0</v>
      </c>
      <c r="AN348" s="22">
        <v>0</v>
      </c>
      <c r="AO348" s="22">
        <v>0</v>
      </c>
      <c r="AP348" s="22">
        <v>0</v>
      </c>
      <c r="AQ348" s="22">
        <v>2865160</v>
      </c>
      <c r="AR348" s="22">
        <v>0</v>
      </c>
      <c r="AS348" s="22">
        <v>365067</v>
      </c>
      <c r="AT348" s="22">
        <v>0</v>
      </c>
      <c r="AU348" s="22">
        <v>0</v>
      </c>
      <c r="AV348" s="22">
        <v>1521625</v>
      </c>
      <c r="AW348" s="22">
        <v>14623</v>
      </c>
      <c r="AX348" s="22">
        <v>9927</v>
      </c>
      <c r="AY348" s="22">
        <v>0</v>
      </c>
      <c r="AZ348" s="22">
        <v>0</v>
      </c>
      <c r="BA348" s="22">
        <v>0</v>
      </c>
      <c r="BB348" s="22">
        <v>131589</v>
      </c>
      <c r="BC348" s="22">
        <v>0</v>
      </c>
      <c r="BD348" s="22">
        <v>0</v>
      </c>
      <c r="BE348" s="22">
        <v>0</v>
      </c>
      <c r="BF348" s="22">
        <v>0</v>
      </c>
      <c r="BG348" s="22">
        <v>17998</v>
      </c>
      <c r="BH348" s="22">
        <v>92162</v>
      </c>
      <c r="BI348" s="22">
        <v>404308</v>
      </c>
      <c r="BJ348" s="22">
        <v>0</v>
      </c>
      <c r="BK348" s="22">
        <v>0</v>
      </c>
      <c r="BL348" s="22">
        <v>0</v>
      </c>
      <c r="BM348" s="22">
        <v>0</v>
      </c>
      <c r="BN348" s="22">
        <v>0</v>
      </c>
      <c r="BO348" s="22">
        <v>0</v>
      </c>
      <c r="BP348" s="22">
        <v>11123</v>
      </c>
      <c r="BQ348" s="22">
        <v>0</v>
      </c>
      <c r="BR348" s="22">
        <v>0</v>
      </c>
      <c r="BS348" s="22">
        <v>0</v>
      </c>
      <c r="BT348" s="22">
        <v>0</v>
      </c>
      <c r="BU348" s="22">
        <v>0</v>
      </c>
      <c r="BV348" s="22">
        <v>0</v>
      </c>
      <c r="BW348" s="22">
        <v>2239</v>
      </c>
      <c r="BX348" s="22">
        <v>0</v>
      </c>
      <c r="BY348" s="22">
        <v>0</v>
      </c>
      <c r="BZ348" s="22">
        <v>0</v>
      </c>
      <c r="CA348" s="22">
        <v>0</v>
      </c>
      <c r="CB348" s="22">
        <v>0</v>
      </c>
      <c r="CC348" s="22">
        <v>2570661</v>
      </c>
      <c r="CD348" s="22">
        <v>294499</v>
      </c>
    </row>
    <row r="349" spans="1:82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44834121</v>
      </c>
      <c r="F349" s="22">
        <v>0</v>
      </c>
      <c r="G349" s="22">
        <v>1114800</v>
      </c>
      <c r="H349" s="22">
        <v>0</v>
      </c>
      <c r="I349" s="22">
        <v>0</v>
      </c>
      <c r="J349" s="22">
        <v>788480</v>
      </c>
      <c r="K349" s="22">
        <v>0</v>
      </c>
      <c r="L349" s="22">
        <v>0</v>
      </c>
      <c r="M349" s="22">
        <v>53558</v>
      </c>
      <c r="N349" s="22">
        <v>0</v>
      </c>
      <c r="O349" s="22">
        <v>0</v>
      </c>
      <c r="P349" s="22">
        <v>6445814</v>
      </c>
      <c r="Q349" s="22">
        <v>0</v>
      </c>
      <c r="R349" s="22">
        <v>0</v>
      </c>
      <c r="S349" s="22">
        <v>0</v>
      </c>
      <c r="T349" s="22">
        <v>0</v>
      </c>
      <c r="U349" s="22">
        <v>1829923</v>
      </c>
      <c r="V349" s="22">
        <v>0</v>
      </c>
      <c r="W349" s="22">
        <v>282844</v>
      </c>
      <c r="X349" s="22">
        <v>0</v>
      </c>
      <c r="Y349" s="22">
        <v>158501</v>
      </c>
      <c r="Z349" s="22">
        <v>0</v>
      </c>
      <c r="AA349" s="22">
        <v>0</v>
      </c>
      <c r="AB349" s="22">
        <v>0</v>
      </c>
      <c r="AC349" s="22">
        <v>0</v>
      </c>
      <c r="AD349" s="22">
        <v>1261030</v>
      </c>
      <c r="AE349" s="22">
        <v>0</v>
      </c>
      <c r="AF349" s="22">
        <v>0</v>
      </c>
      <c r="AG349" s="22">
        <v>0</v>
      </c>
      <c r="AH349" s="22">
        <v>0</v>
      </c>
      <c r="AI349" s="22">
        <v>0</v>
      </c>
      <c r="AJ349" s="22">
        <v>682174</v>
      </c>
      <c r="AK349" s="22">
        <v>0</v>
      </c>
      <c r="AL349" s="22">
        <v>0</v>
      </c>
      <c r="AM349" s="22">
        <v>0</v>
      </c>
      <c r="AN349" s="22">
        <v>0</v>
      </c>
      <c r="AO349" s="22">
        <v>0</v>
      </c>
      <c r="AP349" s="22">
        <v>0</v>
      </c>
      <c r="AQ349" s="22">
        <v>57451245</v>
      </c>
      <c r="AR349" s="22">
        <v>121979</v>
      </c>
      <c r="AS349" s="22">
        <v>4568322</v>
      </c>
      <c r="AT349" s="22">
        <v>866009</v>
      </c>
      <c r="AU349" s="22">
        <v>0</v>
      </c>
      <c r="AV349" s="22">
        <v>1779546</v>
      </c>
      <c r="AW349" s="22">
        <v>0</v>
      </c>
      <c r="AX349" s="22">
        <v>658502</v>
      </c>
      <c r="AY349" s="22">
        <v>146834</v>
      </c>
      <c r="AZ349" s="22">
        <v>0</v>
      </c>
      <c r="BA349" s="22">
        <v>2452213</v>
      </c>
      <c r="BB349" s="22">
        <v>29789623</v>
      </c>
      <c r="BC349" s="22">
        <v>18645</v>
      </c>
      <c r="BD349" s="22">
        <v>0</v>
      </c>
      <c r="BE349" s="22">
        <v>0</v>
      </c>
      <c r="BF349" s="22">
        <v>0</v>
      </c>
      <c r="BG349" s="22">
        <v>2101139</v>
      </c>
      <c r="BH349" s="22">
        <v>0</v>
      </c>
      <c r="BI349" s="22">
        <v>1106133</v>
      </c>
      <c r="BJ349" s="22">
        <v>0</v>
      </c>
      <c r="BK349" s="22">
        <v>200733</v>
      </c>
      <c r="BL349" s="22">
        <v>0</v>
      </c>
      <c r="BM349" s="22">
        <v>1246</v>
      </c>
      <c r="BN349" s="22">
        <v>0</v>
      </c>
      <c r="BO349" s="22">
        <v>0</v>
      </c>
      <c r="BP349" s="22">
        <v>2493948</v>
      </c>
      <c r="BQ349" s="22">
        <v>0</v>
      </c>
      <c r="BR349" s="22">
        <v>0</v>
      </c>
      <c r="BS349" s="22">
        <v>0</v>
      </c>
      <c r="BT349" s="22">
        <v>0</v>
      </c>
      <c r="BU349" s="22">
        <v>924934</v>
      </c>
      <c r="BV349" s="22">
        <v>1391723</v>
      </c>
      <c r="BW349" s="22">
        <v>41293</v>
      </c>
      <c r="BX349" s="22">
        <v>0</v>
      </c>
      <c r="BY349" s="22">
        <v>0</v>
      </c>
      <c r="BZ349" s="22">
        <v>0</v>
      </c>
      <c r="CA349" s="22">
        <v>0</v>
      </c>
      <c r="CB349" s="22">
        <v>580000</v>
      </c>
      <c r="CC349" s="22">
        <v>49242822</v>
      </c>
      <c r="CD349" s="22">
        <v>8208423</v>
      </c>
    </row>
    <row r="350" spans="1:82" x14ac:dyDescent="0.25">
      <c r="A350" s="22" t="s">
        <v>122</v>
      </c>
      <c r="B350" s="22" t="s">
        <v>823</v>
      </c>
      <c r="C350" s="22" t="s">
        <v>824</v>
      </c>
      <c r="D350" s="22" t="s">
        <v>825</v>
      </c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  <c r="AO350" s="22"/>
      <c r="AP350" s="22"/>
      <c r="AQ350" s="22"/>
      <c r="AR350" s="22"/>
      <c r="AS350" s="22"/>
      <c r="AT350" s="22"/>
      <c r="AU350" s="22"/>
      <c r="AV350" s="22"/>
      <c r="AW350" s="22"/>
      <c r="AX350" s="22"/>
      <c r="AY350" s="22"/>
      <c r="AZ350" s="22"/>
      <c r="BA350" s="22"/>
      <c r="BB350" s="22"/>
      <c r="BC350" s="22"/>
      <c r="BD350" s="22"/>
      <c r="BE350" s="22"/>
      <c r="BF350" s="22"/>
      <c r="BG350" s="22"/>
      <c r="BH350" s="22"/>
      <c r="BI350" s="22"/>
      <c r="BJ350" s="22"/>
      <c r="BK350" s="22"/>
      <c r="BL350" s="22"/>
      <c r="BM350" s="22"/>
      <c r="BN350" s="22"/>
      <c r="BO350" s="22"/>
      <c r="BP350" s="22"/>
      <c r="BQ350" s="22"/>
      <c r="BR350" s="22"/>
      <c r="BS350" s="22"/>
      <c r="BT350" s="22"/>
      <c r="BU350" s="22"/>
      <c r="BV350" s="22"/>
      <c r="BW350" s="22"/>
      <c r="BX350" s="22"/>
      <c r="BY350" s="22"/>
      <c r="BZ350" s="22"/>
      <c r="CA350" s="22"/>
      <c r="CB350" s="22"/>
      <c r="CC350" s="22"/>
      <c r="CD350" s="22"/>
    </row>
    <row r="351" spans="1:82" x14ac:dyDescent="0.25">
      <c r="A351" s="22"/>
      <c r="B351" s="22"/>
      <c r="C351" s="22"/>
      <c r="D351" s="22" t="s">
        <v>826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1EBCC-5A77-4F0C-8852-02867166C89B}">
  <dimension ref="A1:AU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7" width="15.7109375" customWidth="1"/>
  </cols>
  <sheetData>
    <row r="1" spans="1:47" ht="24" customHeight="1" x14ac:dyDescent="0.3">
      <c r="A1" s="4" t="str">
        <f>HYPERLINK("#'Index'!A1", "&lt;&lt; Index")</f>
        <v>&lt;&lt; Index</v>
      </c>
      <c r="B1" s="20" t="s">
        <v>989</v>
      </c>
      <c r="D1" s="20" t="s">
        <v>990</v>
      </c>
    </row>
    <row r="2" spans="1:47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991</v>
      </c>
      <c r="F2" s="21" t="s">
        <v>992</v>
      </c>
      <c r="G2" s="21" t="s">
        <v>993</v>
      </c>
      <c r="H2" s="21" t="s">
        <v>994</v>
      </c>
      <c r="I2" s="21" t="s">
        <v>995</v>
      </c>
      <c r="J2" s="21" t="s">
        <v>996</v>
      </c>
      <c r="K2" s="21" t="s">
        <v>997</v>
      </c>
      <c r="L2" s="21" t="s">
        <v>14</v>
      </c>
      <c r="M2" s="21" t="s">
        <v>998</v>
      </c>
      <c r="N2" s="21" t="s">
        <v>999</v>
      </c>
      <c r="O2" s="21" t="s">
        <v>1000</v>
      </c>
      <c r="P2" s="21" t="s">
        <v>1001</v>
      </c>
      <c r="Q2" s="21" t="s">
        <v>1002</v>
      </c>
      <c r="R2" s="21" t="s">
        <v>1003</v>
      </c>
      <c r="S2" s="21" t="s">
        <v>1004</v>
      </c>
      <c r="T2" s="21" t="s">
        <v>1005</v>
      </c>
      <c r="U2" s="21" t="s">
        <v>1006</v>
      </c>
      <c r="V2" s="21" t="s">
        <v>1007</v>
      </c>
      <c r="W2" s="21" t="s">
        <v>1008</v>
      </c>
      <c r="X2" s="21" t="s">
        <v>1009</v>
      </c>
      <c r="Y2" s="21" t="s">
        <v>1010</v>
      </c>
      <c r="Z2" s="21" t="s">
        <v>1011</v>
      </c>
      <c r="AA2" s="21" t="s">
        <v>1012</v>
      </c>
      <c r="AB2" s="21" t="s">
        <v>1013</v>
      </c>
      <c r="AC2" s="21" t="s">
        <v>1014</v>
      </c>
      <c r="AD2" s="21" t="s">
        <v>908</v>
      </c>
      <c r="AE2" s="21" t="s">
        <v>1015</v>
      </c>
      <c r="AF2" s="21" t="s">
        <v>1016</v>
      </c>
      <c r="AG2" s="21" t="s">
        <v>1017</v>
      </c>
      <c r="AH2" s="21" t="s">
        <v>1018</v>
      </c>
      <c r="AI2" s="21" t="s">
        <v>1019</v>
      </c>
      <c r="AJ2" s="21" t="s">
        <v>1020</v>
      </c>
      <c r="AK2" s="21" t="s">
        <v>1021</v>
      </c>
      <c r="AL2" s="21" t="s">
        <v>1022</v>
      </c>
      <c r="AM2" s="21" t="s">
        <v>1023</v>
      </c>
      <c r="AN2" s="21" t="s">
        <v>1024</v>
      </c>
      <c r="AO2" s="21" t="s">
        <v>1025</v>
      </c>
      <c r="AP2" s="21" t="s">
        <v>1026</v>
      </c>
      <c r="AQ2" s="21" t="s">
        <v>1027</v>
      </c>
      <c r="AR2" s="21" t="s">
        <v>1028</v>
      </c>
      <c r="AS2" s="21" t="s">
        <v>1029</v>
      </c>
      <c r="AT2" s="21" t="s">
        <v>1030</v>
      </c>
      <c r="AU2" s="21" t="s">
        <v>840</v>
      </c>
    </row>
    <row r="3" spans="1:47" x14ac:dyDescent="0.25">
      <c r="A3" s="21"/>
      <c r="B3" s="21"/>
      <c r="C3" s="21"/>
      <c r="D3" s="21" t="s">
        <v>88</v>
      </c>
      <c r="E3" s="21" t="s">
        <v>1031</v>
      </c>
      <c r="F3" s="21" t="s">
        <v>1032</v>
      </c>
      <c r="G3" s="21" t="s">
        <v>1033</v>
      </c>
      <c r="H3" s="21" t="s">
        <v>1034</v>
      </c>
      <c r="I3" s="21" t="s">
        <v>1035</v>
      </c>
      <c r="J3" s="21" t="s">
        <v>1036</v>
      </c>
      <c r="K3" s="21" t="s">
        <v>1037</v>
      </c>
      <c r="L3" s="21" t="s">
        <v>1038</v>
      </c>
      <c r="M3" s="21" t="s">
        <v>1039</v>
      </c>
      <c r="N3" s="21" t="s">
        <v>1040</v>
      </c>
      <c r="O3" s="21" t="s">
        <v>1041</v>
      </c>
      <c r="P3" s="21" t="s">
        <v>1042</v>
      </c>
      <c r="Q3" s="21" t="s">
        <v>1043</v>
      </c>
      <c r="R3" s="21" t="s">
        <v>1044</v>
      </c>
      <c r="S3" s="21" t="s">
        <v>1045</v>
      </c>
      <c r="T3" s="21" t="s">
        <v>1046</v>
      </c>
      <c r="U3" s="21" t="s">
        <v>1047</v>
      </c>
      <c r="V3" s="21" t="s">
        <v>1048</v>
      </c>
      <c r="W3" s="21" t="s">
        <v>1049</v>
      </c>
      <c r="X3" s="21" t="s">
        <v>1050</v>
      </c>
      <c r="Y3" s="21" t="s">
        <v>1051</v>
      </c>
      <c r="Z3" s="21" t="s">
        <v>1052</v>
      </c>
      <c r="AA3" s="21" t="s">
        <v>1053</v>
      </c>
      <c r="AB3" s="21" t="s">
        <v>1054</v>
      </c>
      <c r="AC3" s="21" t="s">
        <v>1055</v>
      </c>
      <c r="AD3" s="21" t="s">
        <v>1056</v>
      </c>
      <c r="AE3" s="21" t="s">
        <v>1057</v>
      </c>
      <c r="AF3" s="21" t="s">
        <v>1058</v>
      </c>
      <c r="AG3" s="21" t="s">
        <v>1059</v>
      </c>
      <c r="AH3" s="21" t="s">
        <v>1060</v>
      </c>
      <c r="AI3" s="21" t="s">
        <v>1061</v>
      </c>
      <c r="AJ3" s="21" t="s">
        <v>1062</v>
      </c>
      <c r="AK3" s="21" t="s">
        <v>1063</v>
      </c>
      <c r="AL3" s="21" t="s">
        <v>1064</v>
      </c>
      <c r="AM3" s="21" t="s">
        <v>1065</v>
      </c>
      <c r="AN3" s="21" t="s">
        <v>1066</v>
      </c>
      <c r="AO3" s="21" t="s">
        <v>1067</v>
      </c>
      <c r="AP3" s="21" t="s">
        <v>1068</v>
      </c>
      <c r="AQ3" s="21" t="s">
        <v>1069</v>
      </c>
      <c r="AR3" s="21" t="s">
        <v>1070</v>
      </c>
      <c r="AS3" s="21" t="s">
        <v>1071</v>
      </c>
      <c r="AT3" s="21" t="s">
        <v>1072</v>
      </c>
      <c r="AU3" s="21" t="s">
        <v>1073</v>
      </c>
    </row>
    <row r="4" spans="1:47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44255379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427128</v>
      </c>
      <c r="L4" s="22">
        <v>36112760</v>
      </c>
      <c r="M4" s="22">
        <v>671870</v>
      </c>
      <c r="N4" s="22">
        <v>6214768</v>
      </c>
      <c r="O4" s="22">
        <v>994488</v>
      </c>
      <c r="P4" s="22">
        <v>5791408</v>
      </c>
      <c r="Q4" s="22">
        <v>2987907</v>
      </c>
      <c r="R4" s="22">
        <v>3682939</v>
      </c>
      <c r="S4" s="22">
        <v>0</v>
      </c>
      <c r="T4" s="22">
        <v>-515211</v>
      </c>
      <c r="U4" s="22">
        <v>30090720</v>
      </c>
      <c r="V4" s="22">
        <v>2331469</v>
      </c>
      <c r="W4" s="22">
        <v>0</v>
      </c>
      <c r="X4" s="22">
        <v>16558549</v>
      </c>
      <c r="Y4" s="22">
        <v>362466</v>
      </c>
      <c r="Z4" s="22">
        <v>205397</v>
      </c>
      <c r="AA4" s="22">
        <v>0</v>
      </c>
      <c r="AB4" s="22">
        <v>12368559</v>
      </c>
      <c r="AC4" s="22">
        <v>6251919</v>
      </c>
      <c r="AD4" s="22">
        <v>168792515</v>
      </c>
      <c r="AE4" s="22">
        <v>46592977</v>
      </c>
      <c r="AF4" s="22">
        <v>17013508</v>
      </c>
      <c r="AG4" s="22">
        <v>18067674</v>
      </c>
      <c r="AH4" s="22">
        <v>7990340</v>
      </c>
      <c r="AI4" s="22">
        <v>0</v>
      </c>
      <c r="AJ4" s="22">
        <v>820243</v>
      </c>
      <c r="AK4" s="22">
        <v>0</v>
      </c>
      <c r="AL4" s="22">
        <v>0</v>
      </c>
      <c r="AM4" s="22">
        <v>253980</v>
      </c>
      <c r="AN4" s="22">
        <v>0</v>
      </c>
      <c r="AO4" s="22">
        <v>2095430</v>
      </c>
      <c r="AP4" s="22">
        <v>20030878</v>
      </c>
      <c r="AQ4" s="22">
        <v>0</v>
      </c>
      <c r="AR4" s="22">
        <v>0</v>
      </c>
      <c r="AS4" s="22">
        <v>195037</v>
      </c>
      <c r="AT4" s="22">
        <v>113060067</v>
      </c>
      <c r="AU4" s="22">
        <v>55732448</v>
      </c>
    </row>
    <row r="5" spans="1:47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12309126</v>
      </c>
      <c r="F5" s="22">
        <v>0</v>
      </c>
      <c r="G5" s="22">
        <v>17894</v>
      </c>
      <c r="H5" s="22">
        <v>894505</v>
      </c>
      <c r="I5" s="22">
        <v>0</v>
      </c>
      <c r="J5" s="22">
        <v>15943</v>
      </c>
      <c r="K5" s="22">
        <v>0</v>
      </c>
      <c r="L5" s="22">
        <v>7056990</v>
      </c>
      <c r="M5" s="22">
        <v>184285</v>
      </c>
      <c r="N5" s="22">
        <v>358432</v>
      </c>
      <c r="O5" s="22">
        <v>286171</v>
      </c>
      <c r="P5" s="22">
        <v>1460416</v>
      </c>
      <c r="Q5" s="22">
        <v>312482</v>
      </c>
      <c r="R5" s="22">
        <v>464155</v>
      </c>
      <c r="S5" s="22">
        <v>0</v>
      </c>
      <c r="T5" s="22">
        <v>0</v>
      </c>
      <c r="U5" s="22">
        <v>51522</v>
      </c>
      <c r="V5" s="22">
        <v>0</v>
      </c>
      <c r="W5" s="22">
        <v>626060</v>
      </c>
      <c r="X5" s="22">
        <v>0</v>
      </c>
      <c r="Y5" s="22">
        <v>2714995</v>
      </c>
      <c r="Z5" s="22">
        <v>602119</v>
      </c>
      <c r="AA5" s="22">
        <v>0</v>
      </c>
      <c r="AB5" s="22">
        <v>41228</v>
      </c>
      <c r="AC5" s="22">
        <v>363859</v>
      </c>
      <c r="AD5" s="22">
        <v>27760182</v>
      </c>
      <c r="AE5" s="22">
        <v>8304217</v>
      </c>
      <c r="AF5" s="22">
        <v>7471935</v>
      </c>
      <c r="AG5" s="22">
        <v>0</v>
      </c>
      <c r="AH5" s="22">
        <v>4504475</v>
      </c>
      <c r="AI5" s="22">
        <v>0</v>
      </c>
      <c r="AJ5" s="22">
        <v>0</v>
      </c>
      <c r="AK5" s="22">
        <v>1667044</v>
      </c>
      <c r="AL5" s="22">
        <v>286563</v>
      </c>
      <c r="AM5" s="22">
        <v>26589</v>
      </c>
      <c r="AN5" s="22">
        <v>0</v>
      </c>
      <c r="AO5" s="22">
        <v>356916</v>
      </c>
      <c r="AP5" s="22">
        <v>5746360</v>
      </c>
      <c r="AQ5" s="22">
        <v>1087975</v>
      </c>
      <c r="AR5" s="22">
        <v>0</v>
      </c>
      <c r="AS5" s="22">
        <v>8278</v>
      </c>
      <c r="AT5" s="22">
        <v>29460352</v>
      </c>
      <c r="AU5" s="22">
        <v>-1700170</v>
      </c>
    </row>
    <row r="6" spans="1:47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1554325000</v>
      </c>
      <c r="F6" s="22">
        <v>196184000</v>
      </c>
      <c r="G6" s="22">
        <v>0</v>
      </c>
      <c r="H6" s="22">
        <v>0</v>
      </c>
      <c r="I6" s="22">
        <v>0</v>
      </c>
      <c r="J6" s="22">
        <v>6926000</v>
      </c>
      <c r="K6" s="22">
        <v>14456000</v>
      </c>
      <c r="L6" s="22">
        <v>1167928000</v>
      </c>
      <c r="M6" s="22">
        <v>10850000</v>
      </c>
      <c r="N6" s="22">
        <v>124358000</v>
      </c>
      <c r="O6" s="22">
        <v>69600000</v>
      </c>
      <c r="P6" s="22">
        <v>168661000</v>
      </c>
      <c r="Q6" s="22">
        <v>79185000</v>
      </c>
      <c r="R6" s="22">
        <v>93019000</v>
      </c>
      <c r="S6" s="22">
        <v>0</v>
      </c>
      <c r="T6" s="22">
        <v>16534000</v>
      </c>
      <c r="U6" s="22">
        <v>183277000</v>
      </c>
      <c r="V6" s="22">
        <v>0</v>
      </c>
      <c r="W6" s="22">
        <v>68259000</v>
      </c>
      <c r="X6" s="22">
        <v>1723000</v>
      </c>
      <c r="Y6" s="22">
        <v>761610000</v>
      </c>
      <c r="Z6" s="22">
        <v>0</v>
      </c>
      <c r="AA6" s="22">
        <v>0</v>
      </c>
      <c r="AB6" s="22">
        <v>107734000</v>
      </c>
      <c r="AC6" s="22">
        <v>51648000</v>
      </c>
      <c r="AD6" s="22">
        <v>4676277000</v>
      </c>
      <c r="AE6" s="22">
        <v>1859838000</v>
      </c>
      <c r="AF6" s="22">
        <v>457364000</v>
      </c>
      <c r="AG6" s="22">
        <v>0</v>
      </c>
      <c r="AH6" s="22">
        <v>422147000</v>
      </c>
      <c r="AI6" s="22">
        <v>0</v>
      </c>
      <c r="AJ6" s="22">
        <v>0</v>
      </c>
      <c r="AK6" s="22">
        <v>0</v>
      </c>
      <c r="AL6" s="22">
        <v>114834000</v>
      </c>
      <c r="AM6" s="22">
        <v>3411000</v>
      </c>
      <c r="AN6" s="22">
        <v>0</v>
      </c>
      <c r="AO6" s="22">
        <v>127488000</v>
      </c>
      <c r="AP6" s="22">
        <v>576318000</v>
      </c>
      <c r="AQ6" s="22">
        <v>24724000</v>
      </c>
      <c r="AR6" s="22">
        <v>0</v>
      </c>
      <c r="AS6" s="22">
        <v>0</v>
      </c>
      <c r="AT6" s="22">
        <v>3586124000</v>
      </c>
      <c r="AU6" s="22">
        <v>1090153000</v>
      </c>
    </row>
    <row r="7" spans="1:47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23083150</v>
      </c>
      <c r="F7" s="22">
        <v>68643</v>
      </c>
      <c r="G7" s="22">
        <v>0</v>
      </c>
      <c r="H7" s="22">
        <v>0</v>
      </c>
      <c r="I7" s="22">
        <v>0</v>
      </c>
      <c r="J7" s="22">
        <v>596501</v>
      </c>
      <c r="K7" s="22">
        <v>263667</v>
      </c>
      <c r="L7" s="22">
        <v>16147667</v>
      </c>
      <c r="M7" s="22">
        <v>259339</v>
      </c>
      <c r="N7" s="22">
        <v>764359</v>
      </c>
      <c r="O7" s="22">
        <v>906111</v>
      </c>
      <c r="P7" s="22">
        <v>1601433</v>
      </c>
      <c r="Q7" s="22">
        <v>775611</v>
      </c>
      <c r="R7" s="22">
        <v>2075550</v>
      </c>
      <c r="S7" s="22">
        <v>9666</v>
      </c>
      <c r="T7" s="22">
        <v>0</v>
      </c>
      <c r="U7" s="22">
        <v>0</v>
      </c>
      <c r="V7" s="22">
        <v>349900</v>
      </c>
      <c r="W7" s="22">
        <v>5502</v>
      </c>
      <c r="X7" s="22">
        <v>0</v>
      </c>
      <c r="Y7" s="22">
        <v>7910797</v>
      </c>
      <c r="Z7" s="22">
        <v>544347</v>
      </c>
      <c r="AA7" s="22">
        <v>0</v>
      </c>
      <c r="AB7" s="22">
        <v>388536</v>
      </c>
      <c r="AC7" s="22">
        <v>4290871</v>
      </c>
      <c r="AD7" s="22">
        <v>60041650</v>
      </c>
      <c r="AE7" s="22">
        <v>19739490</v>
      </c>
      <c r="AF7" s="22">
        <v>6286015</v>
      </c>
      <c r="AG7" s="22">
        <v>0</v>
      </c>
      <c r="AH7" s="22">
        <v>8023600</v>
      </c>
      <c r="AI7" s="22">
        <v>56486</v>
      </c>
      <c r="AJ7" s="22">
        <v>129566</v>
      </c>
      <c r="AK7" s="22">
        <v>1563541</v>
      </c>
      <c r="AL7" s="22">
        <v>333217</v>
      </c>
      <c r="AM7" s="22">
        <v>82797</v>
      </c>
      <c r="AN7" s="22">
        <v>0</v>
      </c>
      <c r="AO7" s="22">
        <v>859476</v>
      </c>
      <c r="AP7" s="22">
        <v>7544826</v>
      </c>
      <c r="AQ7" s="22">
        <v>59146</v>
      </c>
      <c r="AR7" s="22">
        <v>0</v>
      </c>
      <c r="AS7" s="22">
        <v>19859004</v>
      </c>
      <c r="AT7" s="22">
        <v>64537164</v>
      </c>
      <c r="AU7" s="22">
        <v>-4495514</v>
      </c>
    </row>
    <row r="8" spans="1:47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18473964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2924314</v>
      </c>
      <c r="M8" s="22">
        <v>298364</v>
      </c>
      <c r="N8" s="22">
        <v>1595797</v>
      </c>
      <c r="O8" s="22">
        <v>0</v>
      </c>
      <c r="P8" s="22">
        <v>0</v>
      </c>
      <c r="Q8" s="22">
        <v>636986</v>
      </c>
      <c r="R8" s="22">
        <v>0</v>
      </c>
      <c r="S8" s="22">
        <v>0</v>
      </c>
      <c r="T8" s="22">
        <v>0</v>
      </c>
      <c r="U8" s="22">
        <v>5737961</v>
      </c>
      <c r="V8" s="22">
        <v>0</v>
      </c>
      <c r="W8" s="22">
        <v>0</v>
      </c>
      <c r="X8" s="22">
        <v>0</v>
      </c>
      <c r="Y8" s="22">
        <v>5765231</v>
      </c>
      <c r="Z8" s="22">
        <v>88858</v>
      </c>
      <c r="AA8" s="22">
        <v>0</v>
      </c>
      <c r="AB8" s="22">
        <v>843691</v>
      </c>
      <c r="AC8" s="22">
        <v>1641314</v>
      </c>
      <c r="AD8" s="22">
        <v>38006480</v>
      </c>
      <c r="AE8" s="22">
        <v>11411678</v>
      </c>
      <c r="AF8" s="22">
        <v>3526175</v>
      </c>
      <c r="AG8" s="22">
        <v>2412930</v>
      </c>
      <c r="AH8" s="22">
        <v>1779113</v>
      </c>
      <c r="AI8" s="22">
        <v>0</v>
      </c>
      <c r="AJ8" s="22">
        <v>0</v>
      </c>
      <c r="AK8" s="22">
        <v>0</v>
      </c>
      <c r="AL8" s="22">
        <v>6232844</v>
      </c>
      <c r="AM8" s="22">
        <v>22571</v>
      </c>
      <c r="AN8" s="22">
        <v>20205</v>
      </c>
      <c r="AO8" s="22">
        <v>356612</v>
      </c>
      <c r="AP8" s="22">
        <v>5700103</v>
      </c>
      <c r="AQ8" s="22">
        <v>325897</v>
      </c>
      <c r="AR8" s="22">
        <v>0</v>
      </c>
      <c r="AS8" s="22">
        <v>0</v>
      </c>
      <c r="AT8" s="22">
        <v>31788128</v>
      </c>
      <c r="AU8" s="22">
        <v>6218352</v>
      </c>
    </row>
    <row r="9" spans="1:47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19192048</v>
      </c>
      <c r="F9" s="22">
        <v>0</v>
      </c>
      <c r="G9" s="22">
        <v>0</v>
      </c>
      <c r="H9" s="22">
        <v>0</v>
      </c>
      <c r="I9" s="22">
        <v>0</v>
      </c>
      <c r="J9" s="22">
        <v>64115</v>
      </c>
      <c r="K9" s="22">
        <v>0</v>
      </c>
      <c r="L9" s="22">
        <v>9020051</v>
      </c>
      <c r="M9" s="22">
        <v>1093660</v>
      </c>
      <c r="N9" s="22">
        <v>507399</v>
      </c>
      <c r="O9" s="22">
        <v>146188</v>
      </c>
      <c r="P9" s="22">
        <v>908274</v>
      </c>
      <c r="Q9" s="22">
        <v>846225</v>
      </c>
      <c r="R9" s="22">
        <v>1008188</v>
      </c>
      <c r="S9" s="22">
        <v>0</v>
      </c>
      <c r="T9" s="22">
        <v>0</v>
      </c>
      <c r="U9" s="22">
        <v>9221226</v>
      </c>
      <c r="V9" s="22">
        <v>325888</v>
      </c>
      <c r="W9" s="22">
        <v>0</v>
      </c>
      <c r="X9" s="22">
        <v>828729</v>
      </c>
      <c r="Y9" s="22">
        <v>5862894</v>
      </c>
      <c r="Z9" s="22">
        <v>26644254</v>
      </c>
      <c r="AA9" s="22">
        <v>0</v>
      </c>
      <c r="AB9" s="22">
        <v>604404</v>
      </c>
      <c r="AC9" s="22">
        <v>632711</v>
      </c>
      <c r="AD9" s="22">
        <v>76906254</v>
      </c>
      <c r="AE9" s="22">
        <v>11911253</v>
      </c>
      <c r="AF9" s="22">
        <v>9004555</v>
      </c>
      <c r="AG9" s="22">
        <v>4205361</v>
      </c>
      <c r="AH9" s="22">
        <v>6145274</v>
      </c>
      <c r="AI9" s="22">
        <v>1619451</v>
      </c>
      <c r="AJ9" s="22">
        <v>0</v>
      </c>
      <c r="AK9" s="22">
        <v>0</v>
      </c>
      <c r="AL9" s="22">
        <v>1979590</v>
      </c>
      <c r="AM9" s="22">
        <v>36945</v>
      </c>
      <c r="AN9" s="22">
        <v>0</v>
      </c>
      <c r="AO9" s="22">
        <v>1237796</v>
      </c>
      <c r="AP9" s="22">
        <v>6370888</v>
      </c>
      <c r="AQ9" s="22">
        <v>40755</v>
      </c>
      <c r="AR9" s="22">
        <v>0</v>
      </c>
      <c r="AS9" s="22">
        <v>617193</v>
      </c>
      <c r="AT9" s="22">
        <v>43169061</v>
      </c>
      <c r="AU9" s="22">
        <v>33737193</v>
      </c>
    </row>
    <row r="10" spans="1:47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1349850000</v>
      </c>
      <c r="F10" s="22">
        <v>0</v>
      </c>
      <c r="G10" s="22">
        <v>31000</v>
      </c>
      <c r="H10" s="22">
        <v>891000</v>
      </c>
      <c r="I10" s="22">
        <v>0</v>
      </c>
      <c r="J10" s="22">
        <v>13394000</v>
      </c>
      <c r="K10" s="22">
        <v>0</v>
      </c>
      <c r="L10" s="22">
        <v>722091000</v>
      </c>
      <c r="M10" s="22">
        <v>11316000</v>
      </c>
      <c r="N10" s="22">
        <v>81220000</v>
      </c>
      <c r="O10" s="22">
        <v>74363000</v>
      </c>
      <c r="P10" s="22">
        <v>138012000</v>
      </c>
      <c r="Q10" s="22">
        <v>393560000</v>
      </c>
      <c r="R10" s="22">
        <v>36914000</v>
      </c>
      <c r="S10" s="22">
        <v>0</v>
      </c>
      <c r="T10" s="22">
        <v>0</v>
      </c>
      <c r="U10" s="22">
        <v>343327000</v>
      </c>
      <c r="V10" s="22">
        <v>0</v>
      </c>
      <c r="W10" s="22">
        <v>46472000</v>
      </c>
      <c r="X10" s="22">
        <v>0</v>
      </c>
      <c r="Y10" s="22">
        <v>255306000</v>
      </c>
      <c r="Z10" s="22">
        <v>0</v>
      </c>
      <c r="AA10" s="22">
        <v>0</v>
      </c>
      <c r="AB10" s="22">
        <v>108207000</v>
      </c>
      <c r="AC10" s="22">
        <v>0</v>
      </c>
      <c r="AD10" s="22">
        <v>3574954000</v>
      </c>
      <c r="AE10" s="22">
        <v>1447873000</v>
      </c>
      <c r="AF10" s="22">
        <v>277509000</v>
      </c>
      <c r="AG10" s="22">
        <v>0</v>
      </c>
      <c r="AH10" s="22">
        <v>332393000</v>
      </c>
      <c r="AI10" s="22">
        <v>16930000</v>
      </c>
      <c r="AJ10" s="22">
        <v>0</v>
      </c>
      <c r="AK10" s="22">
        <v>1994000</v>
      </c>
      <c r="AL10" s="22">
        <v>69773000</v>
      </c>
      <c r="AM10" s="22">
        <v>12242000</v>
      </c>
      <c r="AN10" s="22">
        <v>0</v>
      </c>
      <c r="AO10" s="22">
        <v>116636000</v>
      </c>
      <c r="AP10" s="22">
        <v>491104000</v>
      </c>
      <c r="AQ10" s="22">
        <v>10229000</v>
      </c>
      <c r="AR10" s="22">
        <v>0</v>
      </c>
      <c r="AS10" s="22">
        <v>0</v>
      </c>
      <c r="AT10" s="22">
        <v>2776683000</v>
      </c>
      <c r="AU10" s="22">
        <v>798271000</v>
      </c>
    </row>
    <row r="11" spans="1:47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39494754</v>
      </c>
      <c r="F11" s="22">
        <v>0</v>
      </c>
      <c r="G11" s="22">
        <v>0</v>
      </c>
      <c r="H11" s="22">
        <v>0</v>
      </c>
      <c r="I11" s="22">
        <v>0</v>
      </c>
      <c r="J11" s="22">
        <v>2874</v>
      </c>
      <c r="K11" s="22">
        <v>0</v>
      </c>
      <c r="L11" s="22">
        <v>18409118</v>
      </c>
      <c r="M11" s="22">
        <v>307884</v>
      </c>
      <c r="N11" s="22">
        <v>2597332</v>
      </c>
      <c r="O11" s="22">
        <v>2836840</v>
      </c>
      <c r="P11" s="22">
        <v>0</v>
      </c>
      <c r="Q11" s="22">
        <v>686946</v>
      </c>
      <c r="R11" s="22">
        <v>1631574</v>
      </c>
      <c r="S11" s="22">
        <v>0</v>
      </c>
      <c r="T11" s="22">
        <v>0</v>
      </c>
      <c r="U11" s="22">
        <v>39748321</v>
      </c>
      <c r="V11" s="22">
        <v>0</v>
      </c>
      <c r="W11" s="22">
        <v>1323183</v>
      </c>
      <c r="X11" s="22">
        <v>1526188</v>
      </c>
      <c r="Y11" s="22">
        <v>3880037</v>
      </c>
      <c r="Z11" s="22">
        <v>0</v>
      </c>
      <c r="AA11" s="22">
        <v>0</v>
      </c>
      <c r="AB11" s="22">
        <v>892393</v>
      </c>
      <c r="AC11" s="22">
        <v>248412</v>
      </c>
      <c r="AD11" s="22">
        <v>113585856</v>
      </c>
      <c r="AE11" s="22">
        <v>23402365</v>
      </c>
      <c r="AF11" s="22">
        <v>22882993</v>
      </c>
      <c r="AG11" s="22">
        <v>0</v>
      </c>
      <c r="AH11" s="22">
        <v>8818553</v>
      </c>
      <c r="AI11" s="22">
        <v>0</v>
      </c>
      <c r="AJ11" s="22">
        <v>0</v>
      </c>
      <c r="AK11" s="22">
        <v>0</v>
      </c>
      <c r="AL11" s="22">
        <v>371983</v>
      </c>
      <c r="AM11" s="22">
        <v>119251</v>
      </c>
      <c r="AN11" s="22">
        <v>0</v>
      </c>
      <c r="AO11" s="22">
        <v>1616930</v>
      </c>
      <c r="AP11" s="22">
        <v>11578142</v>
      </c>
      <c r="AQ11" s="22">
        <v>595118</v>
      </c>
      <c r="AR11" s="22">
        <v>0</v>
      </c>
      <c r="AS11" s="22">
        <v>71512</v>
      </c>
      <c r="AT11" s="22">
        <v>69456847</v>
      </c>
      <c r="AU11" s="22">
        <v>44129009</v>
      </c>
    </row>
    <row r="12" spans="1:47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103038305</v>
      </c>
      <c r="F12" s="22">
        <v>0</v>
      </c>
      <c r="G12" s="22">
        <v>379358</v>
      </c>
      <c r="H12" s="22">
        <v>0</v>
      </c>
      <c r="I12" s="22">
        <v>0</v>
      </c>
      <c r="J12" s="22">
        <v>0</v>
      </c>
      <c r="K12" s="22">
        <v>0</v>
      </c>
      <c r="L12" s="22">
        <v>21113798</v>
      </c>
      <c r="M12" s="22">
        <v>1025661</v>
      </c>
      <c r="N12" s="22">
        <v>10356790</v>
      </c>
      <c r="O12" s="22">
        <v>0</v>
      </c>
      <c r="P12" s="22">
        <v>10518243</v>
      </c>
      <c r="Q12" s="22">
        <v>11722661</v>
      </c>
      <c r="R12" s="22">
        <v>0</v>
      </c>
      <c r="S12" s="22">
        <v>0</v>
      </c>
      <c r="T12" s="22">
        <v>0</v>
      </c>
      <c r="U12" s="22">
        <v>4137862</v>
      </c>
      <c r="V12" s="22">
        <v>30305</v>
      </c>
      <c r="W12" s="22">
        <v>1237486</v>
      </c>
      <c r="X12" s="22">
        <v>9413442</v>
      </c>
      <c r="Y12" s="22">
        <v>13395379</v>
      </c>
      <c r="Z12" s="22">
        <v>1620938</v>
      </c>
      <c r="AA12" s="22">
        <v>199806</v>
      </c>
      <c r="AB12" s="22">
        <v>2374915</v>
      </c>
      <c r="AC12" s="22">
        <v>4902640</v>
      </c>
      <c r="AD12" s="22">
        <v>195467589</v>
      </c>
      <c r="AE12" s="22">
        <v>75564714</v>
      </c>
      <c r="AF12" s="22">
        <v>32329195</v>
      </c>
      <c r="AG12" s="22">
        <v>0</v>
      </c>
      <c r="AH12" s="22">
        <v>16542967</v>
      </c>
      <c r="AI12" s="22">
        <v>69</v>
      </c>
      <c r="AJ12" s="22">
        <v>0</v>
      </c>
      <c r="AK12" s="22">
        <v>9423274</v>
      </c>
      <c r="AL12" s="22">
        <v>0</v>
      </c>
      <c r="AM12" s="22">
        <v>279576</v>
      </c>
      <c r="AN12" s="22">
        <v>5755489</v>
      </c>
      <c r="AO12" s="22">
        <v>0</v>
      </c>
      <c r="AP12" s="22">
        <v>22139800</v>
      </c>
      <c r="AQ12" s="22">
        <v>12320</v>
      </c>
      <c r="AR12" s="22">
        <v>0</v>
      </c>
      <c r="AS12" s="22">
        <v>178</v>
      </c>
      <c r="AT12" s="22">
        <v>162047582</v>
      </c>
      <c r="AU12" s="22">
        <v>33420007</v>
      </c>
    </row>
    <row r="13" spans="1:47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12396230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8929328</v>
      </c>
      <c r="M13" s="22">
        <v>159787</v>
      </c>
      <c r="N13" s="22">
        <v>570009</v>
      </c>
      <c r="O13" s="22">
        <v>1096125</v>
      </c>
      <c r="P13" s="22">
        <v>1014666</v>
      </c>
      <c r="Q13" s="22">
        <v>154753</v>
      </c>
      <c r="R13" s="22">
        <v>0</v>
      </c>
      <c r="S13" s="22">
        <v>10681</v>
      </c>
      <c r="T13" s="22">
        <v>0</v>
      </c>
      <c r="U13" s="22">
        <v>8025303</v>
      </c>
      <c r="V13" s="22">
        <v>0</v>
      </c>
      <c r="W13" s="22">
        <v>0</v>
      </c>
      <c r="X13" s="22">
        <v>0</v>
      </c>
      <c r="Y13" s="22">
        <v>8311362</v>
      </c>
      <c r="Z13" s="22">
        <v>2151631</v>
      </c>
      <c r="AA13" s="22">
        <v>54776</v>
      </c>
      <c r="AB13" s="22">
        <v>349211</v>
      </c>
      <c r="AC13" s="22">
        <v>475554</v>
      </c>
      <c r="AD13" s="22">
        <v>43699416</v>
      </c>
      <c r="AE13" s="22">
        <v>11639519</v>
      </c>
      <c r="AF13" s="22">
        <v>6687525</v>
      </c>
      <c r="AG13" s="22">
        <v>0</v>
      </c>
      <c r="AH13" s="22">
        <v>3264326</v>
      </c>
      <c r="AI13" s="22">
        <v>6341</v>
      </c>
      <c r="AJ13" s="22">
        <v>0</v>
      </c>
      <c r="AK13" s="22">
        <v>1634472</v>
      </c>
      <c r="AL13" s="22">
        <v>579773</v>
      </c>
      <c r="AM13" s="22">
        <v>36919</v>
      </c>
      <c r="AN13" s="22">
        <v>0</v>
      </c>
      <c r="AO13" s="22">
        <v>311741</v>
      </c>
      <c r="AP13" s="22">
        <v>4925648</v>
      </c>
      <c r="AQ13" s="22">
        <v>-38111</v>
      </c>
      <c r="AR13" s="22">
        <v>0</v>
      </c>
      <c r="AS13" s="22">
        <v>0</v>
      </c>
      <c r="AT13" s="22">
        <v>29048153</v>
      </c>
      <c r="AU13" s="22">
        <v>14651263</v>
      </c>
    </row>
    <row r="14" spans="1:47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38719274</v>
      </c>
      <c r="F14" s="22">
        <v>0</v>
      </c>
      <c r="G14" s="22">
        <v>0</v>
      </c>
      <c r="H14" s="22">
        <v>0</v>
      </c>
      <c r="I14" s="22">
        <v>0</v>
      </c>
      <c r="J14" s="22">
        <v>25364</v>
      </c>
      <c r="K14" s="22">
        <v>68888</v>
      </c>
      <c r="L14" s="22">
        <v>20618090</v>
      </c>
      <c r="M14" s="22">
        <v>477970</v>
      </c>
      <c r="N14" s="22">
        <v>2784445</v>
      </c>
      <c r="O14" s="22">
        <v>1459150</v>
      </c>
      <c r="P14" s="22">
        <v>5268022</v>
      </c>
      <c r="Q14" s="22">
        <v>799399</v>
      </c>
      <c r="R14" s="22">
        <v>2079303</v>
      </c>
      <c r="S14" s="22">
        <v>0</v>
      </c>
      <c r="T14" s="22">
        <v>141665</v>
      </c>
      <c r="U14" s="22">
        <v>50140899</v>
      </c>
      <c r="V14" s="22">
        <v>0</v>
      </c>
      <c r="W14" s="22">
        <v>1578794</v>
      </c>
      <c r="X14" s="22">
        <v>1194903</v>
      </c>
      <c r="Y14" s="22">
        <v>13175780</v>
      </c>
      <c r="Z14" s="22">
        <v>3555610</v>
      </c>
      <c r="AA14" s="22">
        <v>0</v>
      </c>
      <c r="AB14" s="22">
        <v>6884717</v>
      </c>
      <c r="AC14" s="22">
        <v>2278556</v>
      </c>
      <c r="AD14" s="22">
        <v>151250829</v>
      </c>
      <c r="AE14" s="22">
        <v>34297456</v>
      </c>
      <c r="AF14" s="22">
        <v>17088094</v>
      </c>
      <c r="AG14" s="22">
        <v>10564553</v>
      </c>
      <c r="AH14" s="22">
        <v>6769532</v>
      </c>
      <c r="AI14" s="22">
        <v>0</v>
      </c>
      <c r="AJ14" s="22">
        <v>0</v>
      </c>
      <c r="AK14" s="22">
        <v>122907</v>
      </c>
      <c r="AL14" s="22">
        <v>1999420</v>
      </c>
      <c r="AM14" s="22">
        <v>111947</v>
      </c>
      <c r="AN14" s="22">
        <v>0</v>
      </c>
      <c r="AO14" s="22">
        <v>2272751</v>
      </c>
      <c r="AP14" s="22">
        <v>18396647</v>
      </c>
      <c r="AQ14" s="22">
        <v>0</v>
      </c>
      <c r="AR14" s="22">
        <v>0</v>
      </c>
      <c r="AS14" s="22">
        <v>0</v>
      </c>
      <c r="AT14" s="22">
        <v>91623307</v>
      </c>
      <c r="AU14" s="22">
        <v>59627522</v>
      </c>
    </row>
    <row r="15" spans="1:47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119259000</v>
      </c>
      <c r="F15" s="22">
        <v>0</v>
      </c>
      <c r="G15" s="22">
        <v>185000</v>
      </c>
      <c r="H15" s="22">
        <v>3661000</v>
      </c>
      <c r="I15" s="22">
        <v>0</v>
      </c>
      <c r="J15" s="22">
        <v>0</v>
      </c>
      <c r="K15" s="22">
        <v>338000</v>
      </c>
      <c r="L15" s="22">
        <v>178107000</v>
      </c>
      <c r="M15" s="22">
        <v>683000</v>
      </c>
      <c r="N15" s="22">
        <v>4880000</v>
      </c>
      <c r="O15" s="22">
        <v>6816000</v>
      </c>
      <c r="P15" s="22">
        <v>5033000</v>
      </c>
      <c r="Q15" s="22">
        <v>5088000</v>
      </c>
      <c r="R15" s="22">
        <v>548000</v>
      </c>
      <c r="S15" s="22">
        <v>201000</v>
      </c>
      <c r="T15" s="22">
        <v>0</v>
      </c>
      <c r="U15" s="22">
        <v>26639000</v>
      </c>
      <c r="V15" s="22">
        <v>0</v>
      </c>
      <c r="W15" s="22">
        <v>8716000</v>
      </c>
      <c r="X15" s="22">
        <v>0</v>
      </c>
      <c r="Y15" s="22">
        <v>50475000</v>
      </c>
      <c r="Z15" s="22">
        <v>0</v>
      </c>
      <c r="AA15" s="22">
        <v>0</v>
      </c>
      <c r="AB15" s="22">
        <v>0</v>
      </c>
      <c r="AC15" s="22">
        <v>10300000</v>
      </c>
      <c r="AD15" s="22">
        <v>420929000</v>
      </c>
      <c r="AE15" s="22">
        <v>150413000</v>
      </c>
      <c r="AF15" s="22">
        <v>53471000</v>
      </c>
      <c r="AG15" s="22">
        <v>0</v>
      </c>
      <c r="AH15" s="22">
        <v>59633000</v>
      </c>
      <c r="AI15" s="22">
        <v>0</v>
      </c>
      <c r="AJ15" s="22">
        <v>0</v>
      </c>
      <c r="AK15" s="22">
        <v>0</v>
      </c>
      <c r="AL15" s="22">
        <v>8659000</v>
      </c>
      <c r="AM15" s="22">
        <v>1236000</v>
      </c>
      <c r="AN15" s="22">
        <v>0</v>
      </c>
      <c r="AO15" s="22">
        <v>2424000</v>
      </c>
      <c r="AP15" s="22">
        <v>42475000</v>
      </c>
      <c r="AQ15" s="22">
        <v>5863000</v>
      </c>
      <c r="AR15" s="22">
        <v>0</v>
      </c>
      <c r="AS15" s="22">
        <v>-8562000</v>
      </c>
      <c r="AT15" s="22">
        <v>315612000</v>
      </c>
      <c r="AU15" s="22">
        <v>105317000</v>
      </c>
    </row>
    <row r="16" spans="1:47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26872447</v>
      </c>
      <c r="F16" s="22">
        <v>0</v>
      </c>
      <c r="G16" s="22">
        <v>133517</v>
      </c>
      <c r="H16" s="22">
        <v>0</v>
      </c>
      <c r="I16" s="22">
        <v>0</v>
      </c>
      <c r="J16" s="22">
        <v>67023</v>
      </c>
      <c r="K16" s="22">
        <v>0</v>
      </c>
      <c r="L16" s="22">
        <v>37861186</v>
      </c>
      <c r="M16" s="22">
        <v>2177110</v>
      </c>
      <c r="N16" s="22">
        <v>6060045</v>
      </c>
      <c r="O16" s="22">
        <v>0</v>
      </c>
      <c r="P16" s="22">
        <v>0</v>
      </c>
      <c r="Q16" s="22">
        <v>367055</v>
      </c>
      <c r="R16" s="22">
        <v>0</v>
      </c>
      <c r="S16" s="22">
        <v>0</v>
      </c>
      <c r="T16" s="22">
        <v>120813</v>
      </c>
      <c r="U16" s="22">
        <v>11825431</v>
      </c>
      <c r="V16" s="22">
        <v>0</v>
      </c>
      <c r="W16" s="22">
        <v>26614</v>
      </c>
      <c r="X16" s="22">
        <v>2614791</v>
      </c>
      <c r="Y16" s="22">
        <v>10428239</v>
      </c>
      <c r="Z16" s="22">
        <v>344470</v>
      </c>
      <c r="AA16" s="22">
        <v>0</v>
      </c>
      <c r="AB16" s="22">
        <v>1218119</v>
      </c>
      <c r="AC16" s="22">
        <v>393372</v>
      </c>
      <c r="AD16" s="22">
        <v>100510232</v>
      </c>
      <c r="AE16" s="22">
        <v>26062794</v>
      </c>
      <c r="AF16" s="22">
        <v>16935070</v>
      </c>
      <c r="AG16" s="22">
        <v>0</v>
      </c>
      <c r="AH16" s="22">
        <v>15108358</v>
      </c>
      <c r="AI16" s="22">
        <v>0</v>
      </c>
      <c r="AJ16" s="22">
        <v>0</v>
      </c>
      <c r="AK16" s="22">
        <v>1543028</v>
      </c>
      <c r="AL16" s="22">
        <v>0</v>
      </c>
      <c r="AM16" s="22">
        <v>91216</v>
      </c>
      <c r="AN16" s="22">
        <v>0</v>
      </c>
      <c r="AO16" s="22">
        <v>976201</v>
      </c>
      <c r="AP16" s="22">
        <v>18788979</v>
      </c>
      <c r="AQ16" s="22">
        <v>0</v>
      </c>
      <c r="AR16" s="22">
        <v>0</v>
      </c>
      <c r="AS16" s="22">
        <v>0</v>
      </c>
      <c r="AT16" s="22">
        <v>79505646</v>
      </c>
      <c r="AU16" s="22">
        <v>21004586</v>
      </c>
    </row>
    <row r="17" spans="1:47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59279000</v>
      </c>
      <c r="F17" s="22">
        <v>0</v>
      </c>
      <c r="G17" s="22">
        <v>0</v>
      </c>
      <c r="H17" s="22">
        <v>0</v>
      </c>
      <c r="I17" s="22">
        <v>0</v>
      </c>
      <c r="J17" s="22">
        <v>350000</v>
      </c>
      <c r="K17" s="22">
        <v>0</v>
      </c>
      <c r="L17" s="22">
        <v>218034000</v>
      </c>
      <c r="M17" s="22">
        <v>0</v>
      </c>
      <c r="N17" s="22">
        <v>6317000</v>
      </c>
      <c r="O17" s="22">
        <v>0</v>
      </c>
      <c r="P17" s="22">
        <v>0</v>
      </c>
      <c r="Q17" s="22">
        <v>17249000</v>
      </c>
      <c r="R17" s="22">
        <v>0</v>
      </c>
      <c r="S17" s="22">
        <v>-925000</v>
      </c>
      <c r="T17" s="22">
        <v>0</v>
      </c>
      <c r="U17" s="22">
        <v>371000</v>
      </c>
      <c r="V17" s="22">
        <v>0</v>
      </c>
      <c r="W17" s="22">
        <v>7822000</v>
      </c>
      <c r="X17" s="22">
        <v>7503000</v>
      </c>
      <c r="Y17" s="22">
        <v>31443000</v>
      </c>
      <c r="Z17" s="22">
        <v>0</v>
      </c>
      <c r="AA17" s="22">
        <v>0</v>
      </c>
      <c r="AB17" s="22">
        <v>3453000</v>
      </c>
      <c r="AC17" s="22">
        <v>18133000</v>
      </c>
      <c r="AD17" s="22">
        <v>369029000</v>
      </c>
      <c r="AE17" s="22">
        <v>125450000</v>
      </c>
      <c r="AF17" s="22">
        <v>52547000</v>
      </c>
      <c r="AG17" s="22">
        <v>0</v>
      </c>
      <c r="AH17" s="22">
        <v>42510000</v>
      </c>
      <c r="AI17" s="22">
        <v>670000</v>
      </c>
      <c r="AJ17" s="22">
        <v>0</v>
      </c>
      <c r="AK17" s="22">
        <v>0</v>
      </c>
      <c r="AL17" s="22">
        <v>3391000</v>
      </c>
      <c r="AM17" s="22">
        <v>205000</v>
      </c>
      <c r="AN17" s="22">
        <v>0</v>
      </c>
      <c r="AO17" s="22">
        <v>9648000</v>
      </c>
      <c r="AP17" s="22">
        <v>66530000</v>
      </c>
      <c r="AQ17" s="22">
        <v>502000</v>
      </c>
      <c r="AR17" s="22">
        <v>55388000</v>
      </c>
      <c r="AS17" s="22">
        <v>46358000</v>
      </c>
      <c r="AT17" s="22">
        <v>403199000</v>
      </c>
      <c r="AU17" s="22">
        <v>-34170000</v>
      </c>
    </row>
    <row r="18" spans="1:47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118501580</v>
      </c>
      <c r="F18" s="22">
        <v>0</v>
      </c>
      <c r="G18" s="22">
        <v>349062</v>
      </c>
      <c r="H18" s="22">
        <v>0</v>
      </c>
      <c r="I18" s="22">
        <v>0</v>
      </c>
      <c r="J18" s="22">
        <v>5072536</v>
      </c>
      <c r="K18" s="22">
        <v>5895197</v>
      </c>
      <c r="L18" s="22">
        <v>151720267</v>
      </c>
      <c r="M18" s="22">
        <v>1401284</v>
      </c>
      <c r="N18" s="22">
        <v>3283456</v>
      </c>
      <c r="O18" s="22">
        <v>4527019</v>
      </c>
      <c r="P18" s="22">
        <v>7393950</v>
      </c>
      <c r="Q18" s="22">
        <v>4892592</v>
      </c>
      <c r="R18" s="22">
        <v>3986273</v>
      </c>
      <c r="S18" s="22">
        <v>277336</v>
      </c>
      <c r="T18" s="22">
        <v>0</v>
      </c>
      <c r="U18" s="22">
        <v>9389278</v>
      </c>
      <c r="V18" s="22">
        <v>0</v>
      </c>
      <c r="W18" s="22">
        <v>4862807</v>
      </c>
      <c r="X18" s="22">
        <v>5000</v>
      </c>
      <c r="Y18" s="22">
        <v>50969614</v>
      </c>
      <c r="Z18" s="22">
        <v>487151</v>
      </c>
      <c r="AA18" s="22">
        <v>155243</v>
      </c>
      <c r="AB18" s="22">
        <v>8776508</v>
      </c>
      <c r="AC18" s="22">
        <v>4431902</v>
      </c>
      <c r="AD18" s="22">
        <v>386378055</v>
      </c>
      <c r="AE18" s="22">
        <v>133027545</v>
      </c>
      <c r="AF18" s="22">
        <v>41084587</v>
      </c>
      <c r="AG18" s="22">
        <v>18753502</v>
      </c>
      <c r="AH18" s="22">
        <v>47996525</v>
      </c>
      <c r="AI18" s="22">
        <v>0</v>
      </c>
      <c r="AJ18" s="22">
        <v>0</v>
      </c>
      <c r="AK18" s="22">
        <v>8686570</v>
      </c>
      <c r="AL18" s="22">
        <v>0</v>
      </c>
      <c r="AM18" s="22">
        <v>255641</v>
      </c>
      <c r="AN18" s="22">
        <v>0</v>
      </c>
      <c r="AO18" s="22">
        <v>8874740</v>
      </c>
      <c r="AP18" s="22">
        <v>58576639</v>
      </c>
      <c r="AQ18" s="22">
        <v>156040</v>
      </c>
      <c r="AR18" s="22">
        <v>0</v>
      </c>
      <c r="AS18" s="22">
        <v>657231</v>
      </c>
      <c r="AT18" s="22">
        <v>318069020</v>
      </c>
      <c r="AU18" s="22">
        <v>68309035</v>
      </c>
    </row>
    <row r="19" spans="1:47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31248420</v>
      </c>
      <c r="F19" s="22">
        <v>0</v>
      </c>
      <c r="G19" s="22">
        <v>0</v>
      </c>
      <c r="H19" s="22">
        <v>0</v>
      </c>
      <c r="I19" s="22">
        <v>0</v>
      </c>
      <c r="J19" s="22">
        <v>1292630</v>
      </c>
      <c r="K19" s="22">
        <v>0</v>
      </c>
      <c r="L19" s="22">
        <v>28577710</v>
      </c>
      <c r="M19" s="22">
        <v>723910</v>
      </c>
      <c r="N19" s="22">
        <v>2387880</v>
      </c>
      <c r="O19" s="22">
        <v>3506070</v>
      </c>
      <c r="P19" s="22">
        <v>3873620</v>
      </c>
      <c r="Q19" s="22">
        <v>211910</v>
      </c>
      <c r="R19" s="22">
        <v>706120</v>
      </c>
      <c r="S19" s="22">
        <v>5490</v>
      </c>
      <c r="T19" s="22">
        <v>614480</v>
      </c>
      <c r="U19" s="22">
        <v>27333470</v>
      </c>
      <c r="V19" s="22">
        <v>0</v>
      </c>
      <c r="W19" s="22">
        <v>4400</v>
      </c>
      <c r="X19" s="22">
        <v>0</v>
      </c>
      <c r="Y19" s="22">
        <v>-1760210</v>
      </c>
      <c r="Z19" s="22">
        <v>669320</v>
      </c>
      <c r="AA19" s="22">
        <v>0</v>
      </c>
      <c r="AB19" s="22">
        <v>11248900</v>
      </c>
      <c r="AC19" s="22">
        <v>0</v>
      </c>
      <c r="AD19" s="22">
        <v>110644120</v>
      </c>
      <c r="AE19" s="22">
        <v>29038290</v>
      </c>
      <c r="AF19" s="22">
        <v>25982030</v>
      </c>
      <c r="AG19" s="22">
        <v>0</v>
      </c>
      <c r="AH19" s="22">
        <v>14027820</v>
      </c>
      <c r="AI19" s="22">
        <v>0</v>
      </c>
      <c r="AJ19" s="22">
        <v>0</v>
      </c>
      <c r="AK19" s="22">
        <v>0</v>
      </c>
      <c r="AL19" s="22">
        <v>244200</v>
      </c>
      <c r="AM19" s="22">
        <v>360850</v>
      </c>
      <c r="AN19" s="22">
        <v>0</v>
      </c>
      <c r="AO19" s="22">
        <v>533280</v>
      </c>
      <c r="AP19" s="22">
        <v>12026320</v>
      </c>
      <c r="AQ19" s="22">
        <v>0</v>
      </c>
      <c r="AR19" s="22">
        <v>0</v>
      </c>
      <c r="AS19" s="22">
        <v>0</v>
      </c>
      <c r="AT19" s="22">
        <v>82212790</v>
      </c>
      <c r="AU19" s="22">
        <v>28431330</v>
      </c>
    </row>
    <row r="20" spans="1:47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90691142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59639941</v>
      </c>
      <c r="M20" s="22">
        <v>0</v>
      </c>
      <c r="N20" s="22">
        <v>3226203</v>
      </c>
      <c r="O20" s="22">
        <v>6578366</v>
      </c>
      <c r="P20" s="22">
        <v>2015455</v>
      </c>
      <c r="Q20" s="22">
        <v>2349641</v>
      </c>
      <c r="R20" s="22">
        <v>0</v>
      </c>
      <c r="S20" s="22">
        <v>0</v>
      </c>
      <c r="T20" s="22">
        <v>0</v>
      </c>
      <c r="U20" s="22">
        <v>13025304</v>
      </c>
      <c r="V20" s="22">
        <v>0</v>
      </c>
      <c r="W20" s="22">
        <v>4196331</v>
      </c>
      <c r="X20" s="22">
        <v>146907</v>
      </c>
      <c r="Y20" s="22">
        <v>17341035</v>
      </c>
      <c r="Z20" s="22">
        <v>0</v>
      </c>
      <c r="AA20" s="22">
        <v>0</v>
      </c>
      <c r="AB20" s="22">
        <v>14313788</v>
      </c>
      <c r="AC20" s="22">
        <v>4142939</v>
      </c>
      <c r="AD20" s="22">
        <v>217667052</v>
      </c>
      <c r="AE20" s="22">
        <v>73264206</v>
      </c>
      <c r="AF20" s="22">
        <v>28480121</v>
      </c>
      <c r="AG20" s="22">
        <v>18194369</v>
      </c>
      <c r="AH20" s="22">
        <v>13383509</v>
      </c>
      <c r="AI20" s="22">
        <v>0</v>
      </c>
      <c r="AJ20" s="22">
        <v>0</v>
      </c>
      <c r="AK20" s="22">
        <v>0</v>
      </c>
      <c r="AL20" s="22">
        <v>1612471</v>
      </c>
      <c r="AM20" s="22">
        <v>300503</v>
      </c>
      <c r="AN20" s="22">
        <v>0</v>
      </c>
      <c r="AO20" s="22">
        <v>2217224</v>
      </c>
      <c r="AP20" s="22">
        <v>21644363</v>
      </c>
      <c r="AQ20" s="22">
        <v>158063</v>
      </c>
      <c r="AR20" s="22">
        <v>0</v>
      </c>
      <c r="AS20" s="22">
        <v>619154</v>
      </c>
      <c r="AT20" s="22">
        <v>159873983</v>
      </c>
      <c r="AU20" s="22">
        <v>57793069</v>
      </c>
    </row>
    <row r="21" spans="1:47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14334297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10237542</v>
      </c>
      <c r="M21" s="22">
        <v>196451</v>
      </c>
      <c r="N21" s="22">
        <v>348195</v>
      </c>
      <c r="O21" s="22">
        <v>639954</v>
      </c>
      <c r="P21" s="22">
        <v>1832255</v>
      </c>
      <c r="Q21" s="22">
        <v>124251</v>
      </c>
      <c r="R21" s="22">
        <v>622732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4839379</v>
      </c>
      <c r="Z21" s="22">
        <v>407743</v>
      </c>
      <c r="AA21" s="22">
        <v>0</v>
      </c>
      <c r="AB21" s="22">
        <v>28954</v>
      </c>
      <c r="AC21" s="22">
        <v>553370</v>
      </c>
      <c r="AD21" s="22">
        <v>34165123</v>
      </c>
      <c r="AE21" s="22">
        <v>11150555</v>
      </c>
      <c r="AF21" s="22">
        <v>5301109</v>
      </c>
      <c r="AG21" s="22">
        <v>2507867</v>
      </c>
      <c r="AH21" s="22">
        <v>3901505</v>
      </c>
      <c r="AI21" s="22">
        <v>80514</v>
      </c>
      <c r="AJ21" s="22">
        <v>43714</v>
      </c>
      <c r="AK21" s="22">
        <v>262593</v>
      </c>
      <c r="AL21" s="22">
        <v>241906</v>
      </c>
      <c r="AM21" s="22">
        <v>57853</v>
      </c>
      <c r="AN21" s="22">
        <v>0</v>
      </c>
      <c r="AO21" s="22">
        <v>1140101</v>
      </c>
      <c r="AP21" s="22">
        <v>5109555</v>
      </c>
      <c r="AQ21" s="22">
        <v>135262</v>
      </c>
      <c r="AR21" s="22">
        <v>0</v>
      </c>
      <c r="AS21" s="22">
        <v>16701</v>
      </c>
      <c r="AT21" s="22">
        <v>29949235</v>
      </c>
      <c r="AU21" s="22">
        <v>4215888</v>
      </c>
    </row>
    <row r="22" spans="1:47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7027793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4610555</v>
      </c>
      <c r="M22" s="22">
        <v>65946</v>
      </c>
      <c r="N22" s="22">
        <v>172056</v>
      </c>
      <c r="O22" s="22">
        <v>0</v>
      </c>
      <c r="P22" s="22">
        <v>921094</v>
      </c>
      <c r="Q22" s="22">
        <v>27814</v>
      </c>
      <c r="R22" s="22">
        <v>292539</v>
      </c>
      <c r="S22" s="22">
        <v>0</v>
      </c>
      <c r="T22" s="22">
        <v>22214</v>
      </c>
      <c r="U22" s="22">
        <v>313180</v>
      </c>
      <c r="V22" s="22">
        <v>0</v>
      </c>
      <c r="W22" s="22">
        <v>0</v>
      </c>
      <c r="X22" s="22">
        <v>5041988</v>
      </c>
      <c r="Y22" s="22">
        <v>0</v>
      </c>
      <c r="Z22" s="22">
        <v>0</v>
      </c>
      <c r="AA22" s="22">
        <v>0</v>
      </c>
      <c r="AB22" s="22">
        <v>0</v>
      </c>
      <c r="AC22" s="22">
        <v>19274</v>
      </c>
      <c r="AD22" s="22">
        <v>18514453</v>
      </c>
      <c r="AE22" s="22">
        <v>5943990</v>
      </c>
      <c r="AF22" s="22">
        <v>5177616</v>
      </c>
      <c r="AG22" s="22">
        <v>0</v>
      </c>
      <c r="AH22" s="22">
        <v>2733281</v>
      </c>
      <c r="AI22" s="22">
        <v>0</v>
      </c>
      <c r="AJ22" s="22">
        <v>0</v>
      </c>
      <c r="AK22" s="22">
        <v>240099</v>
      </c>
      <c r="AL22" s="22">
        <v>0</v>
      </c>
      <c r="AM22" s="22">
        <v>4465</v>
      </c>
      <c r="AN22" s="22">
        <v>0</v>
      </c>
      <c r="AO22" s="22">
        <v>15384</v>
      </c>
      <c r="AP22" s="22">
        <v>3777035</v>
      </c>
      <c r="AQ22" s="22">
        <v>0</v>
      </c>
      <c r="AR22" s="22">
        <v>0</v>
      </c>
      <c r="AS22" s="22">
        <v>318899</v>
      </c>
      <c r="AT22" s="22">
        <v>18210769</v>
      </c>
      <c r="AU22" s="22">
        <v>303684</v>
      </c>
    </row>
    <row r="23" spans="1:47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6241419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78262</v>
      </c>
      <c r="L23" s="22">
        <v>4743243</v>
      </c>
      <c r="M23" s="22">
        <v>43663</v>
      </c>
      <c r="N23" s="22">
        <v>111330</v>
      </c>
      <c r="O23" s="22">
        <v>62142</v>
      </c>
      <c r="P23" s="22">
        <v>395681</v>
      </c>
      <c r="Q23" s="22">
        <v>90146</v>
      </c>
      <c r="R23" s="22">
        <v>957912</v>
      </c>
      <c r="S23" s="22">
        <v>0</v>
      </c>
      <c r="T23" s="22">
        <v>0</v>
      </c>
      <c r="U23" s="22">
        <v>0</v>
      </c>
      <c r="V23" s="22">
        <v>0</v>
      </c>
      <c r="W23" s="22">
        <v>294011</v>
      </c>
      <c r="X23" s="22">
        <v>0</v>
      </c>
      <c r="Y23" s="22">
        <v>2008158</v>
      </c>
      <c r="Z23" s="22">
        <v>0</v>
      </c>
      <c r="AA23" s="22">
        <v>0</v>
      </c>
      <c r="AB23" s="22">
        <v>0</v>
      </c>
      <c r="AC23" s="22">
        <v>249344</v>
      </c>
      <c r="AD23" s="22">
        <v>15275311</v>
      </c>
      <c r="AE23" s="22">
        <v>6450726</v>
      </c>
      <c r="AF23" s="22">
        <v>2470559</v>
      </c>
      <c r="AG23" s="22">
        <v>0</v>
      </c>
      <c r="AH23" s="22">
        <v>2624153</v>
      </c>
      <c r="AI23" s="22">
        <v>585</v>
      </c>
      <c r="AJ23" s="22">
        <v>0</v>
      </c>
      <c r="AK23" s="22">
        <v>95191</v>
      </c>
      <c r="AL23" s="22">
        <v>110896</v>
      </c>
      <c r="AM23" s="22">
        <v>22506</v>
      </c>
      <c r="AN23" s="22">
        <v>0</v>
      </c>
      <c r="AO23" s="22">
        <v>233022</v>
      </c>
      <c r="AP23" s="22">
        <v>2150173</v>
      </c>
      <c r="AQ23" s="22">
        <v>0</v>
      </c>
      <c r="AR23" s="22">
        <v>0</v>
      </c>
      <c r="AS23" s="22">
        <v>0</v>
      </c>
      <c r="AT23" s="22">
        <v>14157811</v>
      </c>
      <c r="AU23" s="22">
        <v>1117500</v>
      </c>
    </row>
    <row r="24" spans="1:47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27687958</v>
      </c>
      <c r="F24" s="22">
        <v>0</v>
      </c>
      <c r="G24" s="22">
        <v>0</v>
      </c>
      <c r="H24" s="22">
        <v>0</v>
      </c>
      <c r="I24" s="22">
        <v>11114</v>
      </c>
      <c r="J24" s="22">
        <v>197247</v>
      </c>
      <c r="K24" s="22">
        <v>0</v>
      </c>
      <c r="L24" s="22">
        <v>4619126</v>
      </c>
      <c r="M24" s="22">
        <v>1057962</v>
      </c>
      <c r="N24" s="22">
        <v>461179</v>
      </c>
      <c r="O24" s="22">
        <v>78310</v>
      </c>
      <c r="P24" s="22">
        <v>0</v>
      </c>
      <c r="Q24" s="22">
        <v>500870</v>
      </c>
      <c r="R24" s="22">
        <v>140117</v>
      </c>
      <c r="S24" s="22">
        <v>0</v>
      </c>
      <c r="T24" s="22">
        <v>0</v>
      </c>
      <c r="U24" s="22">
        <v>718363</v>
      </c>
      <c r="V24" s="22">
        <v>0</v>
      </c>
      <c r="W24" s="22">
        <v>0</v>
      </c>
      <c r="X24" s="22">
        <v>0</v>
      </c>
      <c r="Y24" s="22">
        <v>6603784</v>
      </c>
      <c r="Z24" s="22">
        <v>0</v>
      </c>
      <c r="AA24" s="22">
        <v>0</v>
      </c>
      <c r="AB24" s="22">
        <v>47870</v>
      </c>
      <c r="AC24" s="22">
        <v>935253</v>
      </c>
      <c r="AD24" s="22">
        <v>43059153</v>
      </c>
      <c r="AE24" s="22">
        <v>8210041</v>
      </c>
      <c r="AF24" s="22">
        <v>6871689</v>
      </c>
      <c r="AG24" s="22">
        <v>0</v>
      </c>
      <c r="AH24" s="22">
        <v>5549188</v>
      </c>
      <c r="AI24" s="22">
        <v>0</v>
      </c>
      <c r="AJ24" s="22">
        <v>1927281</v>
      </c>
      <c r="AK24" s="22">
        <v>0</v>
      </c>
      <c r="AL24" s="22">
        <v>2068118</v>
      </c>
      <c r="AM24" s="22">
        <v>29536</v>
      </c>
      <c r="AN24" s="22">
        <v>0</v>
      </c>
      <c r="AO24" s="22">
        <v>614288</v>
      </c>
      <c r="AP24" s="22">
        <v>8922961</v>
      </c>
      <c r="AQ24" s="22">
        <v>306170</v>
      </c>
      <c r="AR24" s="22">
        <v>0</v>
      </c>
      <c r="AS24" s="22">
        <v>1197336</v>
      </c>
      <c r="AT24" s="22">
        <v>35696608</v>
      </c>
      <c r="AU24" s="22">
        <v>7362545</v>
      </c>
    </row>
    <row r="25" spans="1:47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211363948</v>
      </c>
      <c r="F25" s="22">
        <v>0</v>
      </c>
      <c r="G25" s="22">
        <v>0</v>
      </c>
      <c r="H25" s="22">
        <v>0</v>
      </c>
      <c r="I25" s="22">
        <v>0</v>
      </c>
      <c r="J25" s="22">
        <v>12766</v>
      </c>
      <c r="K25" s="22">
        <v>0</v>
      </c>
      <c r="L25" s="22">
        <v>84743892</v>
      </c>
      <c r="M25" s="22">
        <v>1200515</v>
      </c>
      <c r="N25" s="22">
        <v>4894720</v>
      </c>
      <c r="O25" s="22">
        <v>5701133</v>
      </c>
      <c r="P25" s="22">
        <v>2928202</v>
      </c>
      <c r="Q25" s="22">
        <v>7844602</v>
      </c>
      <c r="R25" s="22">
        <v>2911361</v>
      </c>
      <c r="S25" s="22">
        <v>0</v>
      </c>
      <c r="T25" s="22">
        <v>0</v>
      </c>
      <c r="U25" s="22">
        <v>60324828</v>
      </c>
      <c r="V25" s="22">
        <v>0</v>
      </c>
      <c r="W25" s="22">
        <v>2930975</v>
      </c>
      <c r="X25" s="22">
        <v>0</v>
      </c>
      <c r="Y25" s="22">
        <v>48396064</v>
      </c>
      <c r="Z25" s="22">
        <v>473658</v>
      </c>
      <c r="AA25" s="22">
        <v>0</v>
      </c>
      <c r="AB25" s="22">
        <v>711150</v>
      </c>
      <c r="AC25" s="22">
        <v>9026804</v>
      </c>
      <c r="AD25" s="22">
        <v>443464618</v>
      </c>
      <c r="AE25" s="22">
        <v>153331733</v>
      </c>
      <c r="AF25" s="22">
        <v>45983412</v>
      </c>
      <c r="AG25" s="22">
        <v>10824406</v>
      </c>
      <c r="AH25" s="22">
        <v>42735150</v>
      </c>
      <c r="AI25" s="22">
        <v>0</v>
      </c>
      <c r="AJ25" s="22">
        <v>2149523</v>
      </c>
      <c r="AK25" s="22">
        <v>0</v>
      </c>
      <c r="AL25" s="22">
        <v>0</v>
      </c>
      <c r="AM25" s="22">
        <v>336290</v>
      </c>
      <c r="AN25" s="22">
        <v>0</v>
      </c>
      <c r="AO25" s="22">
        <v>6822500</v>
      </c>
      <c r="AP25" s="22">
        <v>51152999</v>
      </c>
      <c r="AQ25" s="22">
        <v>306921</v>
      </c>
      <c r="AR25" s="22">
        <v>0</v>
      </c>
      <c r="AS25" s="22">
        <v>2292934</v>
      </c>
      <c r="AT25" s="22">
        <v>315935868</v>
      </c>
      <c r="AU25" s="22">
        <v>127528750</v>
      </c>
    </row>
    <row r="26" spans="1:47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677163569</v>
      </c>
      <c r="F26" s="22">
        <v>0</v>
      </c>
      <c r="G26" s="22">
        <v>0</v>
      </c>
      <c r="H26" s="22">
        <v>0</v>
      </c>
      <c r="I26" s="22">
        <v>431714</v>
      </c>
      <c r="J26" s="22">
        <v>356341</v>
      </c>
      <c r="K26" s="22">
        <v>3573100</v>
      </c>
      <c r="L26" s="22">
        <v>83006210</v>
      </c>
      <c r="M26" s="22">
        <v>1821763</v>
      </c>
      <c r="N26" s="22">
        <v>5608623</v>
      </c>
      <c r="O26" s="22">
        <v>3782007</v>
      </c>
      <c r="P26" s="22">
        <v>8165601</v>
      </c>
      <c r="Q26" s="22">
        <v>11580363</v>
      </c>
      <c r="R26" s="22">
        <v>24131749</v>
      </c>
      <c r="S26" s="22">
        <v>0</v>
      </c>
      <c r="T26" s="22">
        <v>0</v>
      </c>
      <c r="U26" s="22">
        <v>44431178</v>
      </c>
      <c r="V26" s="22">
        <v>0</v>
      </c>
      <c r="W26" s="22">
        <v>181256</v>
      </c>
      <c r="X26" s="22">
        <v>0</v>
      </c>
      <c r="Y26" s="22">
        <v>93553555</v>
      </c>
      <c r="Z26" s="22">
        <v>0</v>
      </c>
      <c r="AA26" s="22">
        <v>0</v>
      </c>
      <c r="AB26" s="22">
        <v>13105025</v>
      </c>
      <c r="AC26" s="22">
        <v>4533625</v>
      </c>
      <c r="AD26" s="22">
        <v>975425679</v>
      </c>
      <c r="AE26" s="22">
        <v>257417400</v>
      </c>
      <c r="AF26" s="22">
        <v>122881529</v>
      </c>
      <c r="AG26" s="22">
        <v>23789071</v>
      </c>
      <c r="AH26" s="22">
        <v>59013940</v>
      </c>
      <c r="AI26" s="22">
        <v>2061493</v>
      </c>
      <c r="AJ26" s="22">
        <v>0</v>
      </c>
      <c r="AK26" s="22">
        <v>660000</v>
      </c>
      <c r="AL26" s="22">
        <v>20326014</v>
      </c>
      <c r="AM26" s="22">
        <v>505266</v>
      </c>
      <c r="AN26" s="22">
        <v>0</v>
      </c>
      <c r="AO26" s="22">
        <v>18052699</v>
      </c>
      <c r="AP26" s="22">
        <v>88348612</v>
      </c>
      <c r="AQ26" s="22">
        <v>6343715</v>
      </c>
      <c r="AR26" s="22">
        <v>0</v>
      </c>
      <c r="AS26" s="22">
        <v>17078854</v>
      </c>
      <c r="AT26" s="22">
        <v>616478593</v>
      </c>
      <c r="AU26" s="22">
        <v>358947086</v>
      </c>
    </row>
    <row r="27" spans="1:47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1203202</v>
      </c>
      <c r="F27" s="22">
        <v>0</v>
      </c>
      <c r="G27" s="22">
        <v>0</v>
      </c>
      <c r="H27" s="22">
        <v>0</v>
      </c>
      <c r="I27" s="22">
        <v>0</v>
      </c>
      <c r="J27" s="22">
        <v>6722</v>
      </c>
      <c r="K27" s="22">
        <v>0</v>
      </c>
      <c r="L27" s="22">
        <v>172334</v>
      </c>
      <c r="M27" s="22">
        <v>7017</v>
      </c>
      <c r="N27" s="22">
        <v>0</v>
      </c>
      <c r="O27" s="22">
        <v>0</v>
      </c>
      <c r="P27" s="22">
        <v>0</v>
      </c>
      <c r="Q27" s="22">
        <v>17673</v>
      </c>
      <c r="R27" s="22">
        <v>39794</v>
      </c>
      <c r="S27" s="22">
        <v>0</v>
      </c>
      <c r="T27" s="22">
        <v>0</v>
      </c>
      <c r="U27" s="22">
        <v>15000</v>
      </c>
      <c r="V27" s="22">
        <v>0</v>
      </c>
      <c r="W27" s="22">
        <v>0</v>
      </c>
      <c r="X27" s="22">
        <v>0</v>
      </c>
      <c r="Y27" s="22">
        <v>807787</v>
      </c>
      <c r="Z27" s="22">
        <v>0</v>
      </c>
      <c r="AA27" s="22">
        <v>0</v>
      </c>
      <c r="AB27" s="22">
        <v>0</v>
      </c>
      <c r="AC27" s="22">
        <v>5752</v>
      </c>
      <c r="AD27" s="22">
        <v>2275281</v>
      </c>
      <c r="AE27" s="22">
        <v>607981</v>
      </c>
      <c r="AF27" s="22">
        <v>478543</v>
      </c>
      <c r="AG27" s="22">
        <v>0</v>
      </c>
      <c r="AH27" s="22">
        <v>335906</v>
      </c>
      <c r="AI27" s="22">
        <v>51905</v>
      </c>
      <c r="AJ27" s="22">
        <v>0</v>
      </c>
      <c r="AK27" s="22">
        <v>0</v>
      </c>
      <c r="AL27" s="22">
        <v>258468</v>
      </c>
      <c r="AM27" s="22">
        <v>0</v>
      </c>
      <c r="AN27" s="22">
        <v>13562</v>
      </c>
      <c r="AO27" s="22">
        <v>0</v>
      </c>
      <c r="AP27" s="22">
        <v>266250</v>
      </c>
      <c r="AQ27" s="22">
        <v>0</v>
      </c>
      <c r="AR27" s="22">
        <v>0</v>
      </c>
      <c r="AS27" s="22">
        <v>70274</v>
      </c>
      <c r="AT27" s="22">
        <v>2082889</v>
      </c>
      <c r="AU27" s="22">
        <v>192392</v>
      </c>
    </row>
    <row r="28" spans="1:47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19572608</v>
      </c>
      <c r="F28" s="22">
        <v>0</v>
      </c>
      <c r="G28" s="22">
        <v>0</v>
      </c>
      <c r="H28" s="22">
        <v>0</v>
      </c>
      <c r="I28" s="22">
        <v>0</v>
      </c>
      <c r="J28" s="22">
        <v>22504</v>
      </c>
      <c r="K28" s="22">
        <v>0</v>
      </c>
      <c r="L28" s="22">
        <v>2152457</v>
      </c>
      <c r="M28" s="22">
        <v>150356</v>
      </c>
      <c r="N28" s="22">
        <v>456528</v>
      </c>
      <c r="O28" s="22">
        <v>2454</v>
      </c>
      <c r="P28" s="22">
        <v>0</v>
      </c>
      <c r="Q28" s="22">
        <v>251968</v>
      </c>
      <c r="R28" s="22">
        <v>435836</v>
      </c>
      <c r="S28" s="22">
        <v>1151</v>
      </c>
      <c r="T28" s="22">
        <v>7844</v>
      </c>
      <c r="U28" s="22">
        <v>0</v>
      </c>
      <c r="V28" s="22">
        <v>0</v>
      </c>
      <c r="W28" s="22">
        <v>0</v>
      </c>
      <c r="X28" s="22">
        <v>2252234</v>
      </c>
      <c r="Y28" s="22">
        <v>1218278</v>
      </c>
      <c r="Z28" s="22">
        <v>434608</v>
      </c>
      <c r="AA28" s="22">
        <v>326452</v>
      </c>
      <c r="AB28" s="22">
        <v>0</v>
      </c>
      <c r="AC28" s="22">
        <v>163774</v>
      </c>
      <c r="AD28" s="22">
        <v>27449052</v>
      </c>
      <c r="AE28" s="22">
        <v>8580541</v>
      </c>
      <c r="AF28" s="22">
        <v>5226002</v>
      </c>
      <c r="AG28" s="22">
        <v>0</v>
      </c>
      <c r="AH28" s="22">
        <v>5169650</v>
      </c>
      <c r="AI28" s="22">
        <v>0</v>
      </c>
      <c r="AJ28" s="22">
        <v>883192</v>
      </c>
      <c r="AK28" s="22">
        <v>363522</v>
      </c>
      <c r="AL28" s="22">
        <v>41533</v>
      </c>
      <c r="AM28" s="22">
        <v>20666</v>
      </c>
      <c r="AN28" s="22">
        <v>235551</v>
      </c>
      <c r="AO28" s="22">
        <v>0</v>
      </c>
      <c r="AP28" s="22">
        <v>6305920</v>
      </c>
      <c r="AQ28" s="22">
        <v>117500</v>
      </c>
      <c r="AR28" s="22">
        <v>0</v>
      </c>
      <c r="AS28" s="22">
        <v>87272</v>
      </c>
      <c r="AT28" s="22">
        <v>27031349</v>
      </c>
      <c r="AU28" s="22">
        <v>417703</v>
      </c>
    </row>
    <row r="29" spans="1:47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8607013</v>
      </c>
      <c r="F29" s="22">
        <v>0</v>
      </c>
      <c r="G29" s="22">
        <v>0</v>
      </c>
      <c r="H29" s="22">
        <v>136110</v>
      </c>
      <c r="I29" s="22">
        <v>0</v>
      </c>
      <c r="J29" s="22">
        <v>0</v>
      </c>
      <c r="K29" s="22">
        <v>61104</v>
      </c>
      <c r="L29" s="22">
        <v>432321</v>
      </c>
      <c r="M29" s="22">
        <v>139718</v>
      </c>
      <c r="N29" s="22">
        <v>15650</v>
      </c>
      <c r="O29" s="22">
        <v>1082</v>
      </c>
      <c r="P29" s="22">
        <v>0</v>
      </c>
      <c r="Q29" s="22">
        <v>226198</v>
      </c>
      <c r="R29" s="22">
        <v>1338574</v>
      </c>
      <c r="S29" s="22">
        <v>7760</v>
      </c>
      <c r="T29" s="22">
        <v>0</v>
      </c>
      <c r="U29" s="22">
        <v>32416</v>
      </c>
      <c r="V29" s="22">
        <v>0</v>
      </c>
      <c r="W29" s="22">
        <v>4403</v>
      </c>
      <c r="X29" s="22">
        <v>0</v>
      </c>
      <c r="Y29" s="22">
        <v>4997618</v>
      </c>
      <c r="Z29" s="22">
        <v>41871</v>
      </c>
      <c r="AA29" s="22">
        <v>0</v>
      </c>
      <c r="AB29" s="22">
        <v>0</v>
      </c>
      <c r="AC29" s="22">
        <v>45617</v>
      </c>
      <c r="AD29" s="22">
        <v>16087455</v>
      </c>
      <c r="AE29" s="22">
        <v>3820419</v>
      </c>
      <c r="AF29" s="22">
        <v>1337856</v>
      </c>
      <c r="AG29" s="22">
        <v>134135</v>
      </c>
      <c r="AH29" s="22">
        <v>2120223</v>
      </c>
      <c r="AI29" s="22">
        <v>217164</v>
      </c>
      <c r="AJ29" s="22">
        <v>672687</v>
      </c>
      <c r="AK29" s="22">
        <v>131647</v>
      </c>
      <c r="AL29" s="22">
        <v>30862</v>
      </c>
      <c r="AM29" s="22">
        <v>497</v>
      </c>
      <c r="AN29" s="22">
        <v>0</v>
      </c>
      <c r="AO29" s="22">
        <v>0</v>
      </c>
      <c r="AP29" s="22">
        <v>2795737</v>
      </c>
      <c r="AQ29" s="22">
        <v>7492</v>
      </c>
      <c r="AR29" s="22">
        <v>0</v>
      </c>
      <c r="AS29" s="22">
        <v>962</v>
      </c>
      <c r="AT29" s="22">
        <v>11269681</v>
      </c>
      <c r="AU29" s="22">
        <v>4817774</v>
      </c>
    </row>
    <row r="30" spans="1:47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13046350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536067</v>
      </c>
      <c r="M30" s="22">
        <v>82195</v>
      </c>
      <c r="N30" s="22">
        <v>0</v>
      </c>
      <c r="O30" s="22">
        <v>51455</v>
      </c>
      <c r="P30" s="22">
        <v>0</v>
      </c>
      <c r="Q30" s="22">
        <v>354028</v>
      </c>
      <c r="R30" s="22">
        <v>34509</v>
      </c>
      <c r="S30" s="22">
        <v>0</v>
      </c>
      <c r="T30" s="22">
        <v>0</v>
      </c>
      <c r="U30" s="22">
        <v>0</v>
      </c>
      <c r="V30" s="22">
        <v>0</v>
      </c>
      <c r="W30" s="22">
        <v>301090</v>
      </c>
      <c r="X30" s="22">
        <v>0</v>
      </c>
      <c r="Y30" s="22">
        <v>3071380</v>
      </c>
      <c r="Z30" s="22">
        <v>3000</v>
      </c>
      <c r="AA30" s="22">
        <v>0</v>
      </c>
      <c r="AB30" s="22">
        <v>0</v>
      </c>
      <c r="AC30" s="22">
        <v>2025844</v>
      </c>
      <c r="AD30" s="22">
        <v>19505918</v>
      </c>
      <c r="AE30" s="22">
        <v>4611415</v>
      </c>
      <c r="AF30" s="22">
        <v>6061285</v>
      </c>
      <c r="AG30" s="22">
        <v>0</v>
      </c>
      <c r="AH30" s="22">
        <v>1761476</v>
      </c>
      <c r="AI30" s="22">
        <v>17244</v>
      </c>
      <c r="AJ30" s="22">
        <v>1713942</v>
      </c>
      <c r="AK30" s="22">
        <v>0</v>
      </c>
      <c r="AL30" s="22">
        <v>0</v>
      </c>
      <c r="AM30" s="22">
        <v>1792</v>
      </c>
      <c r="AN30" s="22">
        <v>152580</v>
      </c>
      <c r="AO30" s="22">
        <v>0</v>
      </c>
      <c r="AP30" s="22">
        <v>2713962</v>
      </c>
      <c r="AQ30" s="22">
        <v>221632</v>
      </c>
      <c r="AR30" s="22">
        <v>0</v>
      </c>
      <c r="AS30" s="22">
        <v>0</v>
      </c>
      <c r="AT30" s="22">
        <v>17255328</v>
      </c>
      <c r="AU30" s="22">
        <v>2250590</v>
      </c>
    </row>
    <row r="31" spans="1:47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25788651</v>
      </c>
      <c r="F31" s="22">
        <v>0</v>
      </c>
      <c r="G31" s="22">
        <v>0</v>
      </c>
      <c r="H31" s="22">
        <v>0</v>
      </c>
      <c r="I31" s="22">
        <v>183807</v>
      </c>
      <c r="J31" s="22">
        <v>31395</v>
      </c>
      <c r="K31" s="22">
        <v>0</v>
      </c>
      <c r="L31" s="22">
        <v>2319488</v>
      </c>
      <c r="M31" s="22">
        <v>112226</v>
      </c>
      <c r="N31" s="22">
        <v>7750</v>
      </c>
      <c r="O31" s="22">
        <v>2452</v>
      </c>
      <c r="P31" s="22">
        <v>0</v>
      </c>
      <c r="Q31" s="22">
        <v>692926</v>
      </c>
      <c r="R31" s="22">
        <v>26899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2639278</v>
      </c>
      <c r="Z31" s="22">
        <v>184177</v>
      </c>
      <c r="AA31" s="22">
        <v>0</v>
      </c>
      <c r="AB31" s="22">
        <v>0</v>
      </c>
      <c r="AC31" s="22">
        <v>81308</v>
      </c>
      <c r="AD31" s="22">
        <v>32070357</v>
      </c>
      <c r="AE31" s="22">
        <v>6451638</v>
      </c>
      <c r="AF31" s="22">
        <v>9717046</v>
      </c>
      <c r="AG31" s="22">
        <v>261237</v>
      </c>
      <c r="AH31" s="22">
        <v>969594</v>
      </c>
      <c r="AI31" s="22">
        <v>0</v>
      </c>
      <c r="AJ31" s="22">
        <v>4290031</v>
      </c>
      <c r="AK31" s="22">
        <v>0</v>
      </c>
      <c r="AL31" s="22">
        <v>0</v>
      </c>
      <c r="AM31" s="22">
        <v>0</v>
      </c>
      <c r="AN31" s="22">
        <v>0</v>
      </c>
      <c r="AO31" s="22">
        <v>229537</v>
      </c>
      <c r="AP31" s="22">
        <v>7559645</v>
      </c>
      <c r="AQ31" s="22">
        <v>469434</v>
      </c>
      <c r="AR31" s="22">
        <v>0</v>
      </c>
      <c r="AS31" s="22">
        <v>0</v>
      </c>
      <c r="AT31" s="22">
        <v>29948162</v>
      </c>
      <c r="AU31" s="22">
        <v>2122195</v>
      </c>
    </row>
    <row r="32" spans="1:47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4206905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1315479</v>
      </c>
      <c r="M32" s="22">
        <v>45539</v>
      </c>
      <c r="N32" s="22">
        <v>267416</v>
      </c>
      <c r="O32" s="22">
        <v>0</v>
      </c>
      <c r="P32" s="22">
        <v>0</v>
      </c>
      <c r="Q32" s="22">
        <v>327044</v>
      </c>
      <c r="R32" s="22">
        <v>0</v>
      </c>
      <c r="S32" s="22">
        <v>0</v>
      </c>
      <c r="T32" s="22">
        <v>0</v>
      </c>
      <c r="U32" s="22">
        <v>605974</v>
      </c>
      <c r="V32" s="22">
        <v>0</v>
      </c>
      <c r="W32" s="22">
        <v>0</v>
      </c>
      <c r="X32" s="22">
        <v>2443951</v>
      </c>
      <c r="Y32" s="22">
        <v>1793948</v>
      </c>
      <c r="Z32" s="22">
        <v>0</v>
      </c>
      <c r="AA32" s="22">
        <v>0</v>
      </c>
      <c r="AB32" s="22">
        <v>239244</v>
      </c>
      <c r="AC32" s="22">
        <v>226342</v>
      </c>
      <c r="AD32" s="22">
        <v>11471842</v>
      </c>
      <c r="AE32" s="22">
        <v>2145538</v>
      </c>
      <c r="AF32" s="22">
        <v>1651949</v>
      </c>
      <c r="AG32" s="22">
        <v>0</v>
      </c>
      <c r="AH32" s="22">
        <v>988861</v>
      </c>
      <c r="AI32" s="22">
        <v>93000</v>
      </c>
      <c r="AJ32" s="22">
        <v>0</v>
      </c>
      <c r="AK32" s="22">
        <v>0</v>
      </c>
      <c r="AL32" s="22">
        <v>261043</v>
      </c>
      <c r="AM32" s="22">
        <v>2337</v>
      </c>
      <c r="AN32" s="22">
        <v>0</v>
      </c>
      <c r="AO32" s="22">
        <v>159786</v>
      </c>
      <c r="AP32" s="22">
        <v>1849833</v>
      </c>
      <c r="AQ32" s="22">
        <v>0</v>
      </c>
      <c r="AR32" s="22">
        <v>0</v>
      </c>
      <c r="AS32" s="22">
        <v>2334165</v>
      </c>
      <c r="AT32" s="22">
        <v>9486512</v>
      </c>
      <c r="AU32" s="22">
        <v>1985330</v>
      </c>
    </row>
    <row r="33" spans="1:47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5591296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360021</v>
      </c>
      <c r="M33" s="22">
        <v>38514</v>
      </c>
      <c r="N33" s="22">
        <v>6310</v>
      </c>
      <c r="O33" s="22">
        <v>0</v>
      </c>
      <c r="P33" s="22">
        <v>4170</v>
      </c>
      <c r="Q33" s="22">
        <v>517459</v>
      </c>
      <c r="R33" s="22">
        <v>31656</v>
      </c>
      <c r="S33" s="22">
        <v>0</v>
      </c>
      <c r="T33" s="22">
        <v>0</v>
      </c>
      <c r="U33" s="22">
        <v>7000</v>
      </c>
      <c r="V33" s="22">
        <v>0</v>
      </c>
      <c r="W33" s="22">
        <v>89725</v>
      </c>
      <c r="X33" s="22">
        <v>0</v>
      </c>
      <c r="Y33" s="22">
        <v>1640815</v>
      </c>
      <c r="Z33" s="22">
        <v>1560</v>
      </c>
      <c r="AA33" s="22">
        <v>0</v>
      </c>
      <c r="AB33" s="22">
        <v>0</v>
      </c>
      <c r="AC33" s="22">
        <v>247822</v>
      </c>
      <c r="AD33" s="22">
        <v>8536348</v>
      </c>
      <c r="AE33" s="22">
        <v>2327192</v>
      </c>
      <c r="AF33" s="22">
        <v>2090572</v>
      </c>
      <c r="AG33" s="22">
        <v>0</v>
      </c>
      <c r="AH33" s="22">
        <v>1273141</v>
      </c>
      <c r="AI33" s="22">
        <v>61013</v>
      </c>
      <c r="AJ33" s="22">
        <v>0</v>
      </c>
      <c r="AK33" s="22">
        <v>376815</v>
      </c>
      <c r="AL33" s="22">
        <v>3782</v>
      </c>
      <c r="AM33" s="22">
        <v>17748</v>
      </c>
      <c r="AN33" s="22">
        <v>0</v>
      </c>
      <c r="AO33" s="22">
        <v>0</v>
      </c>
      <c r="AP33" s="22">
        <v>2621667</v>
      </c>
      <c r="AQ33" s="22">
        <v>48682</v>
      </c>
      <c r="AR33" s="22">
        <v>0</v>
      </c>
      <c r="AS33" s="22">
        <v>7010</v>
      </c>
      <c r="AT33" s="22">
        <v>8827622</v>
      </c>
      <c r="AU33" s="22">
        <v>-291274</v>
      </c>
    </row>
    <row r="34" spans="1:47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61236275</v>
      </c>
      <c r="F34" s="22">
        <v>0</v>
      </c>
      <c r="G34" s="22">
        <v>0</v>
      </c>
      <c r="H34" s="22">
        <v>0</v>
      </c>
      <c r="I34" s="22">
        <v>0</v>
      </c>
      <c r="J34" s="22">
        <v>45275</v>
      </c>
      <c r="K34" s="22">
        <v>73980</v>
      </c>
      <c r="L34" s="22">
        <v>4137645</v>
      </c>
      <c r="M34" s="22">
        <v>278039</v>
      </c>
      <c r="N34" s="22">
        <v>447894</v>
      </c>
      <c r="O34" s="22">
        <v>373985</v>
      </c>
      <c r="P34" s="22">
        <v>0</v>
      </c>
      <c r="Q34" s="22">
        <v>814128</v>
      </c>
      <c r="R34" s="22">
        <v>17672</v>
      </c>
      <c r="S34" s="22">
        <v>0</v>
      </c>
      <c r="T34" s="22">
        <v>0</v>
      </c>
      <c r="U34" s="22">
        <v>2017812</v>
      </c>
      <c r="V34" s="22">
        <v>0</v>
      </c>
      <c r="W34" s="22">
        <v>282024</v>
      </c>
      <c r="X34" s="22">
        <v>1675623</v>
      </c>
      <c r="Y34" s="22">
        <v>6169272</v>
      </c>
      <c r="Z34" s="22">
        <v>209437</v>
      </c>
      <c r="AA34" s="22">
        <v>0</v>
      </c>
      <c r="AB34" s="22">
        <v>39575</v>
      </c>
      <c r="AC34" s="22">
        <v>3001342</v>
      </c>
      <c r="AD34" s="22">
        <v>80819978</v>
      </c>
      <c r="AE34" s="22">
        <v>18710158</v>
      </c>
      <c r="AF34" s="22">
        <v>4061128</v>
      </c>
      <c r="AG34" s="22">
        <v>0</v>
      </c>
      <c r="AH34" s="22">
        <v>9702630</v>
      </c>
      <c r="AI34" s="22">
        <v>367270</v>
      </c>
      <c r="AJ34" s="22">
        <v>4158926</v>
      </c>
      <c r="AK34" s="22">
        <v>1368659</v>
      </c>
      <c r="AL34" s="22">
        <v>431717</v>
      </c>
      <c r="AM34" s="22">
        <v>9668</v>
      </c>
      <c r="AN34" s="22">
        <v>0</v>
      </c>
      <c r="AO34" s="22">
        <v>50215</v>
      </c>
      <c r="AP34" s="22">
        <v>13816954</v>
      </c>
      <c r="AQ34" s="22">
        <v>836444</v>
      </c>
      <c r="AR34" s="22">
        <v>0</v>
      </c>
      <c r="AS34" s="22">
        <v>-502749</v>
      </c>
      <c r="AT34" s="22">
        <v>53011020</v>
      </c>
      <c r="AU34" s="22">
        <v>27808958</v>
      </c>
    </row>
    <row r="35" spans="1:47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29169985</v>
      </c>
      <c r="F35" s="22">
        <v>0</v>
      </c>
      <c r="G35" s="22">
        <v>0</v>
      </c>
      <c r="H35" s="22">
        <v>181304</v>
      </c>
      <c r="I35" s="22">
        <v>1315033</v>
      </c>
      <c r="J35" s="22">
        <v>0</v>
      </c>
      <c r="K35" s="22">
        <v>165769</v>
      </c>
      <c r="L35" s="22">
        <v>517920</v>
      </c>
      <c r="M35" s="22">
        <v>90465</v>
      </c>
      <c r="N35" s="22">
        <v>90223</v>
      </c>
      <c r="O35" s="22">
        <v>112901</v>
      </c>
      <c r="P35" s="22">
        <v>0</v>
      </c>
      <c r="Q35" s="22">
        <v>706758</v>
      </c>
      <c r="R35" s="22">
        <v>75851</v>
      </c>
      <c r="S35" s="22">
        <v>3591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1344433</v>
      </c>
      <c r="Z35" s="22">
        <v>31472</v>
      </c>
      <c r="AA35" s="22">
        <v>0</v>
      </c>
      <c r="AB35" s="22">
        <v>62772</v>
      </c>
      <c r="AC35" s="22">
        <v>99690</v>
      </c>
      <c r="AD35" s="22">
        <v>33968167</v>
      </c>
      <c r="AE35" s="22">
        <v>8900985</v>
      </c>
      <c r="AF35" s="22">
        <v>5903010</v>
      </c>
      <c r="AG35" s="22">
        <v>281693</v>
      </c>
      <c r="AH35" s="22">
        <v>2889699</v>
      </c>
      <c r="AI35" s="22">
        <v>332566</v>
      </c>
      <c r="AJ35" s="22">
        <v>2536877</v>
      </c>
      <c r="AK35" s="22">
        <v>788030</v>
      </c>
      <c r="AL35" s="22">
        <v>37241</v>
      </c>
      <c r="AM35" s="22">
        <v>3276</v>
      </c>
      <c r="AN35" s="22">
        <v>0</v>
      </c>
      <c r="AO35" s="22">
        <v>80142</v>
      </c>
      <c r="AP35" s="22">
        <v>6811133</v>
      </c>
      <c r="AQ35" s="22">
        <v>563466</v>
      </c>
      <c r="AR35" s="22">
        <v>0</v>
      </c>
      <c r="AS35" s="22">
        <v>214030</v>
      </c>
      <c r="AT35" s="22">
        <v>29342148</v>
      </c>
      <c r="AU35" s="22">
        <v>4626019</v>
      </c>
    </row>
    <row r="36" spans="1:47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13090775</v>
      </c>
      <c r="F36" s="22">
        <v>0</v>
      </c>
      <c r="G36" s="22">
        <v>0</v>
      </c>
      <c r="H36" s="22">
        <v>0</v>
      </c>
      <c r="I36" s="22">
        <v>0</v>
      </c>
      <c r="J36" s="22">
        <v>1069191</v>
      </c>
      <c r="K36" s="22">
        <v>80</v>
      </c>
      <c r="L36" s="22">
        <v>3406144</v>
      </c>
      <c r="M36" s="22">
        <v>219681</v>
      </c>
      <c r="N36" s="22">
        <v>7460</v>
      </c>
      <c r="O36" s="22">
        <v>104080</v>
      </c>
      <c r="P36" s="22">
        <v>0</v>
      </c>
      <c r="Q36" s="22">
        <v>224749</v>
      </c>
      <c r="R36" s="22">
        <v>68412</v>
      </c>
      <c r="S36" s="22">
        <v>9389</v>
      </c>
      <c r="T36" s="22">
        <v>341777</v>
      </c>
      <c r="U36" s="22">
        <v>576408</v>
      </c>
      <c r="V36" s="22">
        <v>0</v>
      </c>
      <c r="W36" s="22">
        <v>0</v>
      </c>
      <c r="X36" s="22">
        <v>1164342</v>
      </c>
      <c r="Y36" s="22">
        <v>4368206</v>
      </c>
      <c r="Z36" s="22">
        <v>127477</v>
      </c>
      <c r="AA36" s="22">
        <v>0</v>
      </c>
      <c r="AB36" s="22">
        <v>0</v>
      </c>
      <c r="AC36" s="22">
        <v>321508</v>
      </c>
      <c r="AD36" s="22">
        <v>25099679</v>
      </c>
      <c r="AE36" s="22">
        <v>6727365</v>
      </c>
      <c r="AF36" s="22">
        <v>3164824</v>
      </c>
      <c r="AG36" s="22">
        <v>192577</v>
      </c>
      <c r="AH36" s="22">
        <v>2103369</v>
      </c>
      <c r="AI36" s="22">
        <v>0</v>
      </c>
      <c r="AJ36" s="22">
        <v>0</v>
      </c>
      <c r="AK36" s="22">
        <v>2012960</v>
      </c>
      <c r="AL36" s="22">
        <v>224494</v>
      </c>
      <c r="AM36" s="22">
        <v>0</v>
      </c>
      <c r="AN36" s="22">
        <v>0</v>
      </c>
      <c r="AO36" s="22">
        <v>205593</v>
      </c>
      <c r="AP36" s="22">
        <v>4597978</v>
      </c>
      <c r="AQ36" s="22">
        <v>0</v>
      </c>
      <c r="AR36" s="22">
        <v>0</v>
      </c>
      <c r="AS36" s="22">
        <v>122289</v>
      </c>
      <c r="AT36" s="22">
        <v>19351449</v>
      </c>
      <c r="AU36" s="22">
        <v>5748230</v>
      </c>
    </row>
    <row r="37" spans="1:47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4826227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496625</v>
      </c>
      <c r="M37" s="22">
        <v>104204</v>
      </c>
      <c r="N37" s="22">
        <v>0</v>
      </c>
      <c r="O37" s="22">
        <v>0</v>
      </c>
      <c r="P37" s="22">
        <v>0</v>
      </c>
      <c r="Q37" s="22">
        <v>284253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2105580</v>
      </c>
      <c r="Z37" s="22">
        <v>0</v>
      </c>
      <c r="AA37" s="22">
        <v>0</v>
      </c>
      <c r="AB37" s="22">
        <v>0</v>
      </c>
      <c r="AC37" s="22">
        <v>149649</v>
      </c>
      <c r="AD37" s="22">
        <v>7966538</v>
      </c>
      <c r="AE37" s="22">
        <v>2775572</v>
      </c>
      <c r="AF37" s="22">
        <v>0</v>
      </c>
      <c r="AG37" s="22">
        <v>0</v>
      </c>
      <c r="AH37" s="22">
        <v>2582176</v>
      </c>
      <c r="AI37" s="22">
        <v>0</v>
      </c>
      <c r="AJ37" s="22">
        <v>0</v>
      </c>
      <c r="AK37" s="22">
        <v>0</v>
      </c>
      <c r="AL37" s="22">
        <v>428065</v>
      </c>
      <c r="AM37" s="22">
        <v>12710</v>
      </c>
      <c r="AN37" s="22">
        <v>0</v>
      </c>
      <c r="AO37" s="22">
        <v>0</v>
      </c>
      <c r="AP37" s="22">
        <v>2395602</v>
      </c>
      <c r="AQ37" s="22">
        <v>111896</v>
      </c>
      <c r="AR37" s="22">
        <v>0</v>
      </c>
      <c r="AS37" s="22">
        <v>0</v>
      </c>
      <c r="AT37" s="22">
        <v>8306021</v>
      </c>
      <c r="AU37" s="22">
        <v>-339483</v>
      </c>
    </row>
    <row r="38" spans="1:47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16158461</v>
      </c>
      <c r="F38" s="22">
        <v>0</v>
      </c>
      <c r="G38" s="22">
        <v>0</v>
      </c>
      <c r="H38" s="22">
        <v>0</v>
      </c>
      <c r="I38" s="22">
        <v>24420</v>
      </c>
      <c r="J38" s="22">
        <v>0</v>
      </c>
      <c r="K38" s="22">
        <v>0</v>
      </c>
      <c r="L38" s="22">
        <v>312700</v>
      </c>
      <c r="M38" s="22">
        <v>216412</v>
      </c>
      <c r="N38" s="22">
        <v>10482</v>
      </c>
      <c r="O38" s="22">
        <v>0</v>
      </c>
      <c r="P38" s="22">
        <v>0</v>
      </c>
      <c r="Q38" s="22">
        <v>701741</v>
      </c>
      <c r="R38" s="22">
        <v>63128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5466251</v>
      </c>
      <c r="Z38" s="22">
        <v>0</v>
      </c>
      <c r="AA38" s="22">
        <v>0</v>
      </c>
      <c r="AB38" s="22">
        <v>0</v>
      </c>
      <c r="AC38" s="22">
        <v>91305</v>
      </c>
      <c r="AD38" s="22">
        <v>23044900</v>
      </c>
      <c r="AE38" s="22">
        <v>2147542</v>
      </c>
      <c r="AF38" s="22">
        <v>5620601</v>
      </c>
      <c r="AG38" s="22">
        <v>624021</v>
      </c>
      <c r="AH38" s="22">
        <v>1663266</v>
      </c>
      <c r="AI38" s="22">
        <v>561240</v>
      </c>
      <c r="AJ38" s="22">
        <v>1086864</v>
      </c>
      <c r="AK38" s="22">
        <v>0</v>
      </c>
      <c r="AL38" s="22">
        <v>0</v>
      </c>
      <c r="AM38" s="22">
        <v>3352</v>
      </c>
      <c r="AN38" s="22">
        <v>0</v>
      </c>
      <c r="AO38" s="22">
        <v>0</v>
      </c>
      <c r="AP38" s="22">
        <v>3236579</v>
      </c>
      <c r="AQ38" s="22">
        <v>30502</v>
      </c>
      <c r="AR38" s="22">
        <v>0</v>
      </c>
      <c r="AS38" s="22">
        <v>0</v>
      </c>
      <c r="AT38" s="22">
        <v>14973967</v>
      </c>
      <c r="AU38" s="22">
        <v>8070933</v>
      </c>
    </row>
    <row r="39" spans="1:47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43982546</v>
      </c>
      <c r="F39" s="22">
        <v>0</v>
      </c>
      <c r="G39" s="22">
        <v>0</v>
      </c>
      <c r="H39" s="22">
        <v>0</v>
      </c>
      <c r="I39" s="22">
        <v>4625263</v>
      </c>
      <c r="J39" s="22">
        <v>0</v>
      </c>
      <c r="K39" s="22">
        <v>0</v>
      </c>
      <c r="L39" s="22">
        <v>933551</v>
      </c>
      <c r="M39" s="22">
        <v>172923</v>
      </c>
      <c r="N39" s="22">
        <v>88398</v>
      </c>
      <c r="O39" s="22">
        <v>355977</v>
      </c>
      <c r="P39" s="22">
        <v>0</v>
      </c>
      <c r="Q39" s="22">
        <v>977742</v>
      </c>
      <c r="R39" s="22">
        <v>185278</v>
      </c>
      <c r="S39" s="22">
        <v>0</v>
      </c>
      <c r="T39" s="22">
        <v>0</v>
      </c>
      <c r="U39" s="22">
        <v>1787018</v>
      </c>
      <c r="V39" s="22">
        <v>0</v>
      </c>
      <c r="W39" s="22">
        <v>0</v>
      </c>
      <c r="X39" s="22">
        <v>0</v>
      </c>
      <c r="Y39" s="22">
        <v>8007318</v>
      </c>
      <c r="Z39" s="22">
        <v>0</v>
      </c>
      <c r="AA39" s="22">
        <v>0</v>
      </c>
      <c r="AB39" s="22">
        <v>108128</v>
      </c>
      <c r="AC39" s="22">
        <v>105914</v>
      </c>
      <c r="AD39" s="22">
        <v>61330056</v>
      </c>
      <c r="AE39" s="22">
        <v>10247891</v>
      </c>
      <c r="AF39" s="22">
        <v>12102246</v>
      </c>
      <c r="AG39" s="22">
        <v>0</v>
      </c>
      <c r="AH39" s="22">
        <v>4288954</v>
      </c>
      <c r="AI39" s="22">
        <v>0</v>
      </c>
      <c r="AJ39" s="22">
        <v>40746</v>
      </c>
      <c r="AK39" s="22">
        <v>70631</v>
      </c>
      <c r="AL39" s="22">
        <v>4329884</v>
      </c>
      <c r="AM39" s="22">
        <v>0</v>
      </c>
      <c r="AN39" s="22">
        <v>151656</v>
      </c>
      <c r="AO39" s="22">
        <v>0</v>
      </c>
      <c r="AP39" s="22">
        <v>18764352</v>
      </c>
      <c r="AQ39" s="22">
        <v>843065</v>
      </c>
      <c r="AR39" s="22">
        <v>0</v>
      </c>
      <c r="AS39" s="22">
        <v>195754</v>
      </c>
      <c r="AT39" s="22">
        <v>51035179</v>
      </c>
      <c r="AU39" s="22">
        <v>10294877</v>
      </c>
    </row>
    <row r="40" spans="1:47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22945079</v>
      </c>
      <c r="F40" s="22">
        <v>0</v>
      </c>
      <c r="G40" s="22">
        <v>0</v>
      </c>
      <c r="H40" s="22">
        <v>0</v>
      </c>
      <c r="I40" s="22">
        <v>0</v>
      </c>
      <c r="J40" s="22">
        <v>219302</v>
      </c>
      <c r="K40" s="22">
        <v>0</v>
      </c>
      <c r="L40" s="22">
        <v>1789711</v>
      </c>
      <c r="M40" s="22">
        <v>307402</v>
      </c>
      <c r="N40" s="22">
        <v>59358</v>
      </c>
      <c r="O40" s="22">
        <v>114399</v>
      </c>
      <c r="P40" s="22">
        <v>0</v>
      </c>
      <c r="Q40" s="22">
        <v>1785647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166913</v>
      </c>
      <c r="Y40" s="22">
        <v>7904299</v>
      </c>
      <c r="Z40" s="22">
        <v>0</v>
      </c>
      <c r="AA40" s="22">
        <v>0</v>
      </c>
      <c r="AB40" s="22">
        <v>92204</v>
      </c>
      <c r="AC40" s="22">
        <v>12597</v>
      </c>
      <c r="AD40" s="22">
        <v>35396911</v>
      </c>
      <c r="AE40" s="22">
        <v>6287343</v>
      </c>
      <c r="AF40" s="22">
        <v>4506465</v>
      </c>
      <c r="AG40" s="22">
        <v>1204035</v>
      </c>
      <c r="AH40" s="22">
        <v>4152282</v>
      </c>
      <c r="AI40" s="22">
        <v>0</v>
      </c>
      <c r="AJ40" s="22">
        <v>0</v>
      </c>
      <c r="AK40" s="22">
        <v>0</v>
      </c>
      <c r="AL40" s="22">
        <v>646086</v>
      </c>
      <c r="AM40" s="22">
        <v>0</v>
      </c>
      <c r="AN40" s="22">
        <v>0</v>
      </c>
      <c r="AO40" s="22">
        <v>333118</v>
      </c>
      <c r="AP40" s="22">
        <v>5288181</v>
      </c>
      <c r="AQ40" s="22">
        <v>493355</v>
      </c>
      <c r="AR40" s="22">
        <v>0</v>
      </c>
      <c r="AS40" s="22">
        <v>494040</v>
      </c>
      <c r="AT40" s="22">
        <v>23404905</v>
      </c>
      <c r="AU40" s="22">
        <v>11992006</v>
      </c>
    </row>
    <row r="41" spans="1:47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5346088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454633</v>
      </c>
      <c r="M41" s="22">
        <v>23365</v>
      </c>
      <c r="N41" s="22">
        <v>0</v>
      </c>
      <c r="O41" s="22">
        <v>0</v>
      </c>
      <c r="P41" s="22">
        <v>0</v>
      </c>
      <c r="Q41" s="22">
        <v>87304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1646586</v>
      </c>
      <c r="Z41" s="22">
        <v>298554</v>
      </c>
      <c r="AA41" s="22">
        <v>0</v>
      </c>
      <c r="AB41" s="22">
        <v>0</v>
      </c>
      <c r="AC41" s="22">
        <v>0</v>
      </c>
      <c r="AD41" s="22">
        <v>7856530</v>
      </c>
      <c r="AE41" s="22">
        <v>2141218</v>
      </c>
      <c r="AF41" s="22">
        <v>1901409</v>
      </c>
      <c r="AG41" s="22">
        <v>0</v>
      </c>
      <c r="AH41" s="22">
        <v>926038</v>
      </c>
      <c r="AI41" s="22">
        <v>4473</v>
      </c>
      <c r="AJ41" s="22">
        <v>0</v>
      </c>
      <c r="AK41" s="22">
        <v>233191</v>
      </c>
      <c r="AL41" s="22">
        <v>218096</v>
      </c>
      <c r="AM41" s="22">
        <v>9099</v>
      </c>
      <c r="AN41" s="22">
        <v>0</v>
      </c>
      <c r="AO41" s="22">
        <v>0</v>
      </c>
      <c r="AP41" s="22">
        <v>1000810</v>
      </c>
      <c r="AQ41" s="22">
        <v>-19050</v>
      </c>
      <c r="AR41" s="22">
        <v>0</v>
      </c>
      <c r="AS41" s="22">
        <v>0</v>
      </c>
      <c r="AT41" s="22">
        <v>6415284</v>
      </c>
      <c r="AU41" s="22">
        <v>1441246</v>
      </c>
    </row>
    <row r="42" spans="1:47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20791429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489828</v>
      </c>
      <c r="L42" s="22">
        <v>644701</v>
      </c>
      <c r="M42" s="22">
        <v>194421</v>
      </c>
      <c r="N42" s="22">
        <v>53630</v>
      </c>
      <c r="O42" s="22">
        <v>50920</v>
      </c>
      <c r="P42" s="22">
        <v>0</v>
      </c>
      <c r="Q42" s="22">
        <v>228503</v>
      </c>
      <c r="R42" s="22">
        <v>63592</v>
      </c>
      <c r="S42" s="22">
        <v>0</v>
      </c>
      <c r="T42" s="22">
        <v>19767</v>
      </c>
      <c r="U42" s="22">
        <v>0</v>
      </c>
      <c r="V42" s="22">
        <v>0</v>
      </c>
      <c r="W42" s="22">
        <v>20000</v>
      </c>
      <c r="X42" s="22">
        <v>0</v>
      </c>
      <c r="Y42" s="22">
        <v>934550</v>
      </c>
      <c r="Z42" s="22">
        <v>18349</v>
      </c>
      <c r="AA42" s="22">
        <v>0</v>
      </c>
      <c r="AB42" s="22">
        <v>0</v>
      </c>
      <c r="AC42" s="22">
        <v>65754</v>
      </c>
      <c r="AD42" s="22">
        <v>23575444</v>
      </c>
      <c r="AE42" s="22">
        <v>7127661</v>
      </c>
      <c r="AF42" s="22">
        <v>2606964</v>
      </c>
      <c r="AG42" s="22">
        <v>0</v>
      </c>
      <c r="AH42" s="22">
        <v>4085268</v>
      </c>
      <c r="AI42" s="22">
        <v>133415</v>
      </c>
      <c r="AJ42" s="22">
        <v>1500</v>
      </c>
      <c r="AK42" s="22">
        <v>813539</v>
      </c>
      <c r="AL42" s="22">
        <v>907607</v>
      </c>
      <c r="AM42" s="22">
        <v>348</v>
      </c>
      <c r="AN42" s="22">
        <v>0</v>
      </c>
      <c r="AO42" s="22">
        <v>833</v>
      </c>
      <c r="AP42" s="22">
        <v>3939597</v>
      </c>
      <c r="AQ42" s="22">
        <v>151583</v>
      </c>
      <c r="AR42" s="22">
        <v>0</v>
      </c>
      <c r="AS42" s="22">
        <v>0</v>
      </c>
      <c r="AT42" s="22">
        <v>19768315</v>
      </c>
      <c r="AU42" s="22">
        <v>3807129</v>
      </c>
    </row>
    <row r="43" spans="1:47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31673942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2314307</v>
      </c>
      <c r="M43" s="22">
        <v>530009</v>
      </c>
      <c r="N43" s="22">
        <v>1374518</v>
      </c>
      <c r="O43" s="22">
        <v>110359</v>
      </c>
      <c r="P43" s="22">
        <v>0</v>
      </c>
      <c r="Q43" s="22">
        <v>154570</v>
      </c>
      <c r="R43" s="22">
        <v>461052</v>
      </c>
      <c r="S43" s="22">
        <v>0</v>
      </c>
      <c r="T43" s="22">
        <v>0</v>
      </c>
      <c r="U43" s="22">
        <v>2302530</v>
      </c>
      <c r="V43" s="22">
        <v>0</v>
      </c>
      <c r="W43" s="22">
        <v>0</v>
      </c>
      <c r="X43" s="22">
        <v>0</v>
      </c>
      <c r="Y43" s="22">
        <v>13332312</v>
      </c>
      <c r="Z43" s="22">
        <v>346551</v>
      </c>
      <c r="AA43" s="22">
        <v>0</v>
      </c>
      <c r="AB43" s="22">
        <v>0</v>
      </c>
      <c r="AC43" s="22">
        <v>1428579</v>
      </c>
      <c r="AD43" s="22">
        <v>54028729</v>
      </c>
      <c r="AE43" s="22">
        <v>14431756</v>
      </c>
      <c r="AF43" s="22">
        <v>6056516</v>
      </c>
      <c r="AG43" s="22">
        <v>4089405</v>
      </c>
      <c r="AH43" s="22">
        <v>5416751</v>
      </c>
      <c r="AI43" s="22">
        <v>0</v>
      </c>
      <c r="AJ43" s="22">
        <v>320060</v>
      </c>
      <c r="AK43" s="22">
        <v>187565</v>
      </c>
      <c r="AL43" s="22">
        <v>349580</v>
      </c>
      <c r="AM43" s="22">
        <v>45358</v>
      </c>
      <c r="AN43" s="22">
        <v>168111</v>
      </c>
      <c r="AO43" s="22">
        <v>389194</v>
      </c>
      <c r="AP43" s="22">
        <v>13971563</v>
      </c>
      <c r="AQ43" s="22">
        <v>2056006</v>
      </c>
      <c r="AR43" s="22">
        <v>0</v>
      </c>
      <c r="AS43" s="22">
        <v>1203761</v>
      </c>
      <c r="AT43" s="22">
        <v>48685626</v>
      </c>
      <c r="AU43" s="22">
        <v>5343103</v>
      </c>
    </row>
    <row r="44" spans="1:47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7300980</v>
      </c>
      <c r="F44" s="22">
        <v>0</v>
      </c>
      <c r="G44" s="22">
        <v>0</v>
      </c>
      <c r="H44" s="22">
        <v>0</v>
      </c>
      <c r="I44" s="22">
        <v>0</v>
      </c>
      <c r="J44" s="22">
        <v>19418</v>
      </c>
      <c r="K44" s="22">
        <v>1900</v>
      </c>
      <c r="L44" s="22">
        <v>706991</v>
      </c>
      <c r="M44" s="22">
        <v>130192</v>
      </c>
      <c r="N44" s="22">
        <v>13414</v>
      </c>
      <c r="O44" s="22">
        <v>8549</v>
      </c>
      <c r="P44" s="22">
        <v>0</v>
      </c>
      <c r="Q44" s="22">
        <v>129264</v>
      </c>
      <c r="R44" s="22">
        <v>75757</v>
      </c>
      <c r="S44" s="22">
        <v>0</v>
      </c>
      <c r="T44" s="22">
        <v>3520</v>
      </c>
      <c r="U44" s="22">
        <v>0</v>
      </c>
      <c r="V44" s="22">
        <v>0</v>
      </c>
      <c r="W44" s="22">
        <v>0</v>
      </c>
      <c r="X44" s="22">
        <v>0</v>
      </c>
      <c r="Y44" s="22">
        <v>3420614</v>
      </c>
      <c r="Z44" s="22">
        <v>1719</v>
      </c>
      <c r="AA44" s="22">
        <v>0</v>
      </c>
      <c r="AB44" s="22">
        <v>0</v>
      </c>
      <c r="AC44" s="22">
        <v>910031</v>
      </c>
      <c r="AD44" s="22">
        <v>12722349</v>
      </c>
      <c r="AE44" s="22">
        <v>5015900</v>
      </c>
      <c r="AF44" s="22">
        <v>912926</v>
      </c>
      <c r="AG44" s="22">
        <v>3825</v>
      </c>
      <c r="AH44" s="22">
        <v>2672111</v>
      </c>
      <c r="AI44" s="22">
        <v>70855</v>
      </c>
      <c r="AJ44" s="22">
        <v>610290</v>
      </c>
      <c r="AK44" s="22">
        <v>18004</v>
      </c>
      <c r="AL44" s="22">
        <v>75677</v>
      </c>
      <c r="AM44" s="22">
        <v>4765</v>
      </c>
      <c r="AN44" s="22">
        <v>0</v>
      </c>
      <c r="AO44" s="22">
        <v>7747</v>
      </c>
      <c r="AP44" s="22">
        <v>2000558</v>
      </c>
      <c r="AQ44" s="22">
        <v>43242</v>
      </c>
      <c r="AR44" s="22">
        <v>0</v>
      </c>
      <c r="AS44" s="22">
        <v>1039</v>
      </c>
      <c r="AT44" s="22">
        <v>11436939</v>
      </c>
      <c r="AU44" s="22">
        <v>1285410</v>
      </c>
    </row>
    <row r="45" spans="1:47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72131616</v>
      </c>
      <c r="F45" s="22">
        <v>0</v>
      </c>
      <c r="G45" s="22">
        <v>0</v>
      </c>
      <c r="H45" s="22">
        <v>0</v>
      </c>
      <c r="I45" s="22">
        <v>407318</v>
      </c>
      <c r="J45" s="22">
        <v>906483</v>
      </c>
      <c r="K45" s="22">
        <v>502367</v>
      </c>
      <c r="L45" s="22">
        <v>5741184</v>
      </c>
      <c r="M45" s="22">
        <v>510466</v>
      </c>
      <c r="N45" s="22">
        <v>2783685</v>
      </c>
      <c r="O45" s="22">
        <v>359326</v>
      </c>
      <c r="P45" s="22">
        <v>328633</v>
      </c>
      <c r="Q45" s="22">
        <v>3729516</v>
      </c>
      <c r="R45" s="22">
        <v>1256000</v>
      </c>
      <c r="S45" s="22">
        <v>140678</v>
      </c>
      <c r="T45" s="22">
        <v>429388</v>
      </c>
      <c r="U45" s="22">
        <v>10270188</v>
      </c>
      <c r="V45" s="22">
        <v>0</v>
      </c>
      <c r="W45" s="22">
        <v>1610632</v>
      </c>
      <c r="X45" s="22">
        <v>0</v>
      </c>
      <c r="Y45" s="22">
        <v>10229055</v>
      </c>
      <c r="Z45" s="22">
        <v>34336</v>
      </c>
      <c r="AA45" s="22">
        <v>0</v>
      </c>
      <c r="AB45" s="22">
        <v>1193576</v>
      </c>
      <c r="AC45" s="22">
        <v>657903</v>
      </c>
      <c r="AD45" s="22">
        <v>113222350</v>
      </c>
      <c r="AE45" s="22">
        <v>28840356</v>
      </c>
      <c r="AF45" s="22">
        <v>14331065</v>
      </c>
      <c r="AG45" s="22">
        <v>449989</v>
      </c>
      <c r="AH45" s="22">
        <v>8211765</v>
      </c>
      <c r="AI45" s="22">
        <v>28492</v>
      </c>
      <c r="AJ45" s="22">
        <v>1960305</v>
      </c>
      <c r="AK45" s="22">
        <v>5113656</v>
      </c>
      <c r="AL45" s="22">
        <v>0</v>
      </c>
      <c r="AM45" s="22">
        <v>161598</v>
      </c>
      <c r="AN45" s="22">
        <v>0</v>
      </c>
      <c r="AO45" s="22">
        <v>1506749</v>
      </c>
      <c r="AP45" s="22">
        <v>19749445</v>
      </c>
      <c r="AQ45" s="22">
        <v>0</v>
      </c>
      <c r="AR45" s="22">
        <v>0</v>
      </c>
      <c r="AS45" s="22">
        <v>8356</v>
      </c>
      <c r="AT45" s="22">
        <v>80361776</v>
      </c>
      <c r="AU45" s="22">
        <v>32860574</v>
      </c>
    </row>
    <row r="46" spans="1:47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76690800</v>
      </c>
      <c r="F46" s="22">
        <v>0</v>
      </c>
      <c r="G46" s="22">
        <v>0</v>
      </c>
      <c r="H46" s="22">
        <v>0</v>
      </c>
      <c r="I46" s="22">
        <v>20825817</v>
      </c>
      <c r="J46" s="22">
        <v>0</v>
      </c>
      <c r="K46" s="22">
        <v>0</v>
      </c>
      <c r="L46" s="22">
        <v>1939579</v>
      </c>
      <c r="M46" s="22">
        <v>486270</v>
      </c>
      <c r="N46" s="22">
        <v>649179</v>
      </c>
      <c r="O46" s="22">
        <v>55567</v>
      </c>
      <c r="P46" s="22">
        <v>0</v>
      </c>
      <c r="Q46" s="22">
        <v>2020423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4823401</v>
      </c>
      <c r="Z46" s="22">
        <v>172739</v>
      </c>
      <c r="AA46" s="22">
        <v>0</v>
      </c>
      <c r="AB46" s="22">
        <v>0</v>
      </c>
      <c r="AC46" s="22">
        <v>56867</v>
      </c>
      <c r="AD46" s="22">
        <v>107720642</v>
      </c>
      <c r="AE46" s="22">
        <v>11005750</v>
      </c>
      <c r="AF46" s="22">
        <v>14995288</v>
      </c>
      <c r="AG46" s="22">
        <v>0</v>
      </c>
      <c r="AH46" s="22">
        <v>9155263</v>
      </c>
      <c r="AI46" s="22">
        <v>0</v>
      </c>
      <c r="AJ46" s="22">
        <v>0</v>
      </c>
      <c r="AK46" s="22">
        <v>11517598</v>
      </c>
      <c r="AL46" s="22">
        <v>0</v>
      </c>
      <c r="AM46" s="22">
        <v>0</v>
      </c>
      <c r="AN46" s="22">
        <v>0</v>
      </c>
      <c r="AO46" s="22">
        <v>60648</v>
      </c>
      <c r="AP46" s="22">
        <v>18143892</v>
      </c>
      <c r="AQ46" s="22">
        <v>524582</v>
      </c>
      <c r="AR46" s="22">
        <v>0</v>
      </c>
      <c r="AS46" s="22">
        <v>0</v>
      </c>
      <c r="AT46" s="22">
        <v>65403021</v>
      </c>
      <c r="AU46" s="22">
        <v>42317621</v>
      </c>
    </row>
    <row r="47" spans="1:47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26480386</v>
      </c>
      <c r="F47" s="22">
        <v>0</v>
      </c>
      <c r="G47" s="22">
        <v>0</v>
      </c>
      <c r="H47" s="22">
        <v>0</v>
      </c>
      <c r="I47" s="22">
        <v>29964</v>
      </c>
      <c r="J47" s="22">
        <v>394771</v>
      </c>
      <c r="K47" s="22">
        <v>26849</v>
      </c>
      <c r="L47" s="22">
        <v>1074436</v>
      </c>
      <c r="M47" s="22">
        <v>96385</v>
      </c>
      <c r="N47" s="22">
        <v>0</v>
      </c>
      <c r="O47" s="22">
        <v>72757</v>
      </c>
      <c r="P47" s="22">
        <v>0</v>
      </c>
      <c r="Q47" s="22">
        <v>393620</v>
      </c>
      <c r="R47" s="22">
        <v>51448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1034673</v>
      </c>
      <c r="Y47" s="22">
        <v>3481139</v>
      </c>
      <c r="Z47" s="22">
        <v>302734</v>
      </c>
      <c r="AA47" s="22">
        <v>0</v>
      </c>
      <c r="AB47" s="22">
        <v>0</v>
      </c>
      <c r="AC47" s="22">
        <v>112327</v>
      </c>
      <c r="AD47" s="22">
        <v>33551489</v>
      </c>
      <c r="AE47" s="22">
        <v>7552657</v>
      </c>
      <c r="AF47" s="22">
        <v>8206794</v>
      </c>
      <c r="AG47" s="22">
        <v>0</v>
      </c>
      <c r="AH47" s="22">
        <v>2990785</v>
      </c>
      <c r="AI47" s="22">
        <v>537310</v>
      </c>
      <c r="AJ47" s="22">
        <v>1612308</v>
      </c>
      <c r="AK47" s="22">
        <v>0</v>
      </c>
      <c r="AL47" s="22">
        <v>459779</v>
      </c>
      <c r="AM47" s="22">
        <v>9936</v>
      </c>
      <c r="AN47" s="22">
        <v>0</v>
      </c>
      <c r="AO47" s="22">
        <v>185871</v>
      </c>
      <c r="AP47" s="22">
        <v>4752422</v>
      </c>
      <c r="AQ47" s="22">
        <v>399020</v>
      </c>
      <c r="AR47" s="22">
        <v>0</v>
      </c>
      <c r="AS47" s="22">
        <v>0</v>
      </c>
      <c r="AT47" s="22">
        <v>26706882</v>
      </c>
      <c r="AU47" s="22">
        <v>6844607</v>
      </c>
    </row>
    <row r="48" spans="1:47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65241918</v>
      </c>
      <c r="F48" s="22">
        <v>0</v>
      </c>
      <c r="G48" s="22">
        <v>0</v>
      </c>
      <c r="H48" s="22">
        <v>0</v>
      </c>
      <c r="I48" s="22">
        <v>73692</v>
      </c>
      <c r="J48" s="22">
        <v>43984</v>
      </c>
      <c r="K48" s="22">
        <v>0</v>
      </c>
      <c r="L48" s="22">
        <v>6672740</v>
      </c>
      <c r="M48" s="22">
        <v>218135</v>
      </c>
      <c r="N48" s="22">
        <v>663499</v>
      </c>
      <c r="O48" s="22">
        <v>43021</v>
      </c>
      <c r="P48" s="22">
        <v>0</v>
      </c>
      <c r="Q48" s="22">
        <v>1068581</v>
      </c>
      <c r="R48" s="22">
        <v>1186090</v>
      </c>
      <c r="S48" s="22">
        <v>0</v>
      </c>
      <c r="T48" s="22">
        <v>1700692</v>
      </c>
      <c r="U48" s="22">
        <v>0</v>
      </c>
      <c r="V48" s="22">
        <v>0</v>
      </c>
      <c r="W48" s="22">
        <v>0</v>
      </c>
      <c r="X48" s="22">
        <v>0</v>
      </c>
      <c r="Y48" s="22">
        <v>6667214</v>
      </c>
      <c r="Z48" s="22">
        <v>0</v>
      </c>
      <c r="AA48" s="22">
        <v>283704</v>
      </c>
      <c r="AB48" s="22">
        <v>0</v>
      </c>
      <c r="AC48" s="22">
        <v>345990</v>
      </c>
      <c r="AD48" s="22">
        <v>84209260</v>
      </c>
      <c r="AE48" s="22">
        <v>18517170</v>
      </c>
      <c r="AF48" s="22">
        <v>9191470</v>
      </c>
      <c r="AG48" s="22">
        <v>0</v>
      </c>
      <c r="AH48" s="22">
        <v>7878262</v>
      </c>
      <c r="AI48" s="22">
        <v>-69220</v>
      </c>
      <c r="AJ48" s="22">
        <v>0</v>
      </c>
      <c r="AK48" s="22">
        <v>2492933</v>
      </c>
      <c r="AL48" s="22">
        <v>0</v>
      </c>
      <c r="AM48" s="22">
        <v>196143</v>
      </c>
      <c r="AN48" s="22">
        <v>0</v>
      </c>
      <c r="AO48" s="22">
        <v>1349147</v>
      </c>
      <c r="AP48" s="22">
        <v>11600138</v>
      </c>
      <c r="AQ48" s="22">
        <v>392165</v>
      </c>
      <c r="AR48" s="22">
        <v>0</v>
      </c>
      <c r="AS48" s="22">
        <v>0</v>
      </c>
      <c r="AT48" s="22">
        <v>51548208</v>
      </c>
      <c r="AU48" s="22">
        <v>32661052</v>
      </c>
    </row>
    <row r="49" spans="1:47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15765487</v>
      </c>
      <c r="F49" s="22">
        <v>0</v>
      </c>
      <c r="G49" s="22">
        <v>0</v>
      </c>
      <c r="H49" s="22">
        <v>655562</v>
      </c>
      <c r="I49" s="22">
        <v>0</v>
      </c>
      <c r="J49" s="22">
        <v>11621</v>
      </c>
      <c r="K49" s="22">
        <v>0</v>
      </c>
      <c r="L49" s="22">
        <v>2383383</v>
      </c>
      <c r="M49" s="22">
        <v>287546</v>
      </c>
      <c r="N49" s="22">
        <v>25250</v>
      </c>
      <c r="O49" s="22">
        <v>0</v>
      </c>
      <c r="P49" s="22">
        <v>0</v>
      </c>
      <c r="Q49" s="22">
        <v>251238</v>
      </c>
      <c r="R49" s="22">
        <v>122066</v>
      </c>
      <c r="S49" s="22">
        <v>0</v>
      </c>
      <c r="T49" s="22">
        <v>453107</v>
      </c>
      <c r="U49" s="22">
        <v>146100</v>
      </c>
      <c r="V49" s="22">
        <v>0</v>
      </c>
      <c r="W49" s="22">
        <v>0</v>
      </c>
      <c r="X49" s="22">
        <v>0</v>
      </c>
      <c r="Y49" s="22">
        <v>1604493</v>
      </c>
      <c r="Z49" s="22">
        <v>102927</v>
      </c>
      <c r="AA49" s="22">
        <v>0</v>
      </c>
      <c r="AB49" s="22">
        <v>0</v>
      </c>
      <c r="AC49" s="22">
        <v>0</v>
      </c>
      <c r="AD49" s="22">
        <v>21808780</v>
      </c>
      <c r="AE49" s="22">
        <v>6894755</v>
      </c>
      <c r="AF49" s="22">
        <v>4275731</v>
      </c>
      <c r="AG49" s="22">
        <v>0</v>
      </c>
      <c r="AH49" s="22">
        <v>6517743</v>
      </c>
      <c r="AI49" s="22">
        <v>100000</v>
      </c>
      <c r="AJ49" s="22">
        <v>832219</v>
      </c>
      <c r="AK49" s="22">
        <v>0</v>
      </c>
      <c r="AL49" s="22">
        <v>0</v>
      </c>
      <c r="AM49" s="22">
        <v>16741</v>
      </c>
      <c r="AN49" s="22">
        <v>26281</v>
      </c>
      <c r="AO49" s="22">
        <v>48956</v>
      </c>
      <c r="AP49" s="22">
        <v>5063703</v>
      </c>
      <c r="AQ49" s="22">
        <v>0</v>
      </c>
      <c r="AR49" s="22">
        <v>0</v>
      </c>
      <c r="AS49" s="22">
        <v>0</v>
      </c>
      <c r="AT49" s="22">
        <v>23776129</v>
      </c>
      <c r="AU49" s="22">
        <v>-1967349</v>
      </c>
    </row>
    <row r="50" spans="1:47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26431074</v>
      </c>
      <c r="F50" s="22">
        <v>0</v>
      </c>
      <c r="G50" s="22">
        <v>0</v>
      </c>
      <c r="H50" s="22">
        <v>962744</v>
      </c>
      <c r="I50" s="22">
        <v>0</v>
      </c>
      <c r="J50" s="22">
        <v>0</v>
      </c>
      <c r="K50" s="22">
        <v>1494987</v>
      </c>
      <c r="L50" s="22">
        <v>2137256</v>
      </c>
      <c r="M50" s="22">
        <v>144700</v>
      </c>
      <c r="N50" s="22">
        <v>717582</v>
      </c>
      <c r="O50" s="22">
        <v>0</v>
      </c>
      <c r="P50" s="22">
        <v>0</v>
      </c>
      <c r="Q50" s="22">
        <v>1447810</v>
      </c>
      <c r="R50" s="22">
        <v>69591</v>
      </c>
      <c r="S50" s="22">
        <v>0</v>
      </c>
      <c r="T50" s="22">
        <v>149783</v>
      </c>
      <c r="U50" s="22">
        <v>2944568</v>
      </c>
      <c r="V50" s="22">
        <v>0</v>
      </c>
      <c r="W50" s="22">
        <v>365604</v>
      </c>
      <c r="X50" s="22">
        <v>0</v>
      </c>
      <c r="Y50" s="22">
        <v>5252216</v>
      </c>
      <c r="Z50" s="22">
        <v>0</v>
      </c>
      <c r="AA50" s="22">
        <v>0</v>
      </c>
      <c r="AB50" s="22">
        <v>218379</v>
      </c>
      <c r="AC50" s="22">
        <v>228602</v>
      </c>
      <c r="AD50" s="22">
        <v>42564896</v>
      </c>
      <c r="AE50" s="22">
        <v>10359601</v>
      </c>
      <c r="AF50" s="22">
        <v>3152088</v>
      </c>
      <c r="AG50" s="22">
        <v>191280</v>
      </c>
      <c r="AH50" s="22">
        <v>3141213</v>
      </c>
      <c r="AI50" s="22">
        <v>0</v>
      </c>
      <c r="AJ50" s="22">
        <v>0</v>
      </c>
      <c r="AK50" s="22">
        <v>0</v>
      </c>
      <c r="AL50" s="22">
        <v>5931949</v>
      </c>
      <c r="AM50" s="22">
        <v>909</v>
      </c>
      <c r="AN50" s="22">
        <v>0</v>
      </c>
      <c r="AO50" s="22">
        <v>0</v>
      </c>
      <c r="AP50" s="22">
        <v>22043770</v>
      </c>
      <c r="AQ50" s="22">
        <v>73883</v>
      </c>
      <c r="AR50" s="22">
        <v>0</v>
      </c>
      <c r="AS50" s="22">
        <v>0</v>
      </c>
      <c r="AT50" s="22">
        <v>44894693</v>
      </c>
      <c r="AU50" s="22">
        <v>-2329797</v>
      </c>
    </row>
    <row r="51" spans="1:47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15349563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897396</v>
      </c>
      <c r="M51" s="22">
        <v>110429</v>
      </c>
      <c r="N51" s="22">
        <v>287984</v>
      </c>
      <c r="O51" s="22">
        <v>0</v>
      </c>
      <c r="P51" s="22">
        <v>0</v>
      </c>
      <c r="Q51" s="22">
        <v>288351</v>
      </c>
      <c r="R51" s="22">
        <v>11238</v>
      </c>
      <c r="S51" s="22">
        <v>0</v>
      </c>
      <c r="T51" s="22">
        <v>0</v>
      </c>
      <c r="U51" s="22">
        <v>9554</v>
      </c>
      <c r="V51" s="22">
        <v>0</v>
      </c>
      <c r="W51" s="22">
        <v>0</v>
      </c>
      <c r="X51" s="22">
        <v>0</v>
      </c>
      <c r="Y51" s="22">
        <v>4483878</v>
      </c>
      <c r="Z51" s="22">
        <v>13934</v>
      </c>
      <c r="AA51" s="22">
        <v>0</v>
      </c>
      <c r="AB51" s="22">
        <v>2799456</v>
      </c>
      <c r="AC51" s="22">
        <v>79532</v>
      </c>
      <c r="AD51" s="22">
        <v>24331315</v>
      </c>
      <c r="AE51" s="22">
        <v>5975149</v>
      </c>
      <c r="AF51" s="22">
        <v>3235404</v>
      </c>
      <c r="AG51" s="22">
        <v>124592</v>
      </c>
      <c r="AH51" s="22">
        <v>5466748</v>
      </c>
      <c r="AI51" s="22">
        <v>107071</v>
      </c>
      <c r="AJ51" s="22">
        <v>0</v>
      </c>
      <c r="AK51" s="22">
        <v>208635</v>
      </c>
      <c r="AL51" s="22">
        <v>0</v>
      </c>
      <c r="AM51" s="22">
        <v>2836</v>
      </c>
      <c r="AN51" s="22">
        <v>0</v>
      </c>
      <c r="AO51" s="22">
        <v>0</v>
      </c>
      <c r="AP51" s="22">
        <v>2365734</v>
      </c>
      <c r="AQ51" s="22">
        <v>102058</v>
      </c>
      <c r="AR51" s="22">
        <v>0</v>
      </c>
      <c r="AS51" s="22">
        <v>0</v>
      </c>
      <c r="AT51" s="22">
        <v>17588227</v>
      </c>
      <c r="AU51" s="22">
        <v>6743088</v>
      </c>
    </row>
    <row r="52" spans="1:47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44654683</v>
      </c>
      <c r="F52" s="22">
        <v>0</v>
      </c>
      <c r="G52" s="22">
        <v>0</v>
      </c>
      <c r="H52" s="22">
        <v>0</v>
      </c>
      <c r="I52" s="22">
        <v>0</v>
      </c>
      <c r="J52" s="22">
        <v>444089</v>
      </c>
      <c r="K52" s="22">
        <v>310583</v>
      </c>
      <c r="L52" s="22">
        <v>5798017</v>
      </c>
      <c r="M52" s="22">
        <v>341853</v>
      </c>
      <c r="N52" s="22">
        <v>1271300</v>
      </c>
      <c r="O52" s="22">
        <v>563342</v>
      </c>
      <c r="P52" s="22">
        <v>0</v>
      </c>
      <c r="Q52" s="22">
        <v>553573</v>
      </c>
      <c r="R52" s="22">
        <v>151716</v>
      </c>
      <c r="S52" s="22">
        <v>60358</v>
      </c>
      <c r="T52" s="22">
        <v>645578</v>
      </c>
      <c r="U52" s="22">
        <v>12289886</v>
      </c>
      <c r="V52" s="22">
        <v>0</v>
      </c>
      <c r="W52" s="22">
        <v>8187546</v>
      </c>
      <c r="X52" s="22">
        <v>69243</v>
      </c>
      <c r="Y52" s="22">
        <v>10007623</v>
      </c>
      <c r="Z52" s="22">
        <v>2321648</v>
      </c>
      <c r="AA52" s="22">
        <v>0</v>
      </c>
      <c r="AB52" s="22">
        <v>5701028</v>
      </c>
      <c r="AC52" s="22">
        <v>461496</v>
      </c>
      <c r="AD52" s="22">
        <v>93833562</v>
      </c>
      <c r="AE52" s="22">
        <v>20932658</v>
      </c>
      <c r="AF52" s="22">
        <v>10005647</v>
      </c>
      <c r="AG52" s="22">
        <v>3844529</v>
      </c>
      <c r="AH52" s="22">
        <v>6215526</v>
      </c>
      <c r="AI52" s="22">
        <v>75937</v>
      </c>
      <c r="AJ52" s="22">
        <v>1943746</v>
      </c>
      <c r="AK52" s="22">
        <v>0</v>
      </c>
      <c r="AL52" s="22">
        <v>2829099</v>
      </c>
      <c r="AM52" s="22">
        <v>30990</v>
      </c>
      <c r="AN52" s="22">
        <v>245642</v>
      </c>
      <c r="AO52" s="22">
        <v>599305</v>
      </c>
      <c r="AP52" s="22">
        <v>13046262</v>
      </c>
      <c r="AQ52" s="22">
        <v>58676</v>
      </c>
      <c r="AR52" s="22">
        <v>0</v>
      </c>
      <c r="AS52" s="22">
        <v>2567851</v>
      </c>
      <c r="AT52" s="22">
        <v>62395868</v>
      </c>
      <c r="AU52" s="22">
        <v>31437694</v>
      </c>
    </row>
    <row r="53" spans="1:47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14503205</v>
      </c>
      <c r="F53" s="22">
        <v>0</v>
      </c>
      <c r="G53" s="22">
        <v>0</v>
      </c>
      <c r="H53" s="22">
        <v>0</v>
      </c>
      <c r="I53" s="22">
        <v>3474</v>
      </c>
      <c r="J53" s="22">
        <v>0</v>
      </c>
      <c r="K53" s="22">
        <v>0</v>
      </c>
      <c r="L53" s="22">
        <v>1599396</v>
      </c>
      <c r="M53" s="22">
        <v>76946</v>
      </c>
      <c r="N53" s="22">
        <v>24966</v>
      </c>
      <c r="O53" s="22">
        <v>7044</v>
      </c>
      <c r="P53" s="22">
        <v>0</v>
      </c>
      <c r="Q53" s="22">
        <v>518423</v>
      </c>
      <c r="R53" s="22">
        <v>0</v>
      </c>
      <c r="S53" s="22">
        <v>0</v>
      </c>
      <c r="T53" s="22">
        <v>47213</v>
      </c>
      <c r="U53" s="22">
        <v>0</v>
      </c>
      <c r="V53" s="22">
        <v>0</v>
      </c>
      <c r="W53" s="22">
        <v>0</v>
      </c>
      <c r="X53" s="22">
        <v>0</v>
      </c>
      <c r="Y53" s="22">
        <v>3866833</v>
      </c>
      <c r="Z53" s="22">
        <v>218231</v>
      </c>
      <c r="AA53" s="22">
        <v>0</v>
      </c>
      <c r="AB53" s="22">
        <v>0</v>
      </c>
      <c r="AC53" s="22">
        <v>355675</v>
      </c>
      <c r="AD53" s="22">
        <v>21221406</v>
      </c>
      <c r="AE53" s="22">
        <v>5223914</v>
      </c>
      <c r="AF53" s="22">
        <v>3652337</v>
      </c>
      <c r="AG53" s="22">
        <v>0</v>
      </c>
      <c r="AH53" s="22">
        <v>1872335</v>
      </c>
      <c r="AI53" s="22">
        <v>-4516</v>
      </c>
      <c r="AJ53" s="22">
        <v>1685920</v>
      </c>
      <c r="AK53" s="22">
        <v>0</v>
      </c>
      <c r="AL53" s="22">
        <v>0</v>
      </c>
      <c r="AM53" s="22">
        <v>1363</v>
      </c>
      <c r="AN53" s="22">
        <v>113010</v>
      </c>
      <c r="AO53" s="22">
        <v>48113</v>
      </c>
      <c r="AP53" s="22">
        <v>6577952</v>
      </c>
      <c r="AQ53" s="22">
        <v>0</v>
      </c>
      <c r="AR53" s="22">
        <v>0</v>
      </c>
      <c r="AS53" s="22">
        <v>0</v>
      </c>
      <c r="AT53" s="22">
        <v>19170428</v>
      </c>
      <c r="AU53" s="22">
        <v>2050978</v>
      </c>
    </row>
    <row r="54" spans="1:47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14716239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4525490</v>
      </c>
      <c r="M54" s="22">
        <v>145339</v>
      </c>
      <c r="N54" s="22">
        <v>36845</v>
      </c>
      <c r="O54" s="22">
        <v>218518</v>
      </c>
      <c r="P54" s="22">
        <v>0</v>
      </c>
      <c r="Q54" s="22">
        <v>287361</v>
      </c>
      <c r="R54" s="22">
        <v>535192</v>
      </c>
      <c r="S54" s="22">
        <v>0</v>
      </c>
      <c r="T54" s="22">
        <v>3428739</v>
      </c>
      <c r="U54" s="22">
        <v>0</v>
      </c>
      <c r="V54" s="22">
        <v>0</v>
      </c>
      <c r="W54" s="22">
        <v>1949595</v>
      </c>
      <c r="X54" s="22">
        <v>0</v>
      </c>
      <c r="Y54" s="22">
        <v>4220818</v>
      </c>
      <c r="Z54" s="22">
        <v>0</v>
      </c>
      <c r="AA54" s="22">
        <v>0</v>
      </c>
      <c r="AB54" s="22">
        <v>0</v>
      </c>
      <c r="AC54" s="22">
        <v>2088952</v>
      </c>
      <c r="AD54" s="22">
        <v>32153088</v>
      </c>
      <c r="AE54" s="22">
        <v>8821651</v>
      </c>
      <c r="AF54" s="22">
        <v>3484762</v>
      </c>
      <c r="AG54" s="22">
        <v>0</v>
      </c>
      <c r="AH54" s="22">
        <v>4603708</v>
      </c>
      <c r="AI54" s="22">
        <v>179187</v>
      </c>
      <c r="AJ54" s="22">
        <v>0</v>
      </c>
      <c r="AK54" s="22">
        <v>550067</v>
      </c>
      <c r="AL54" s="22">
        <v>118442</v>
      </c>
      <c r="AM54" s="22">
        <v>0</v>
      </c>
      <c r="AN54" s="22">
        <v>0</v>
      </c>
      <c r="AO54" s="22">
        <v>319326</v>
      </c>
      <c r="AP54" s="22">
        <v>7077279</v>
      </c>
      <c r="AQ54" s="22">
        <v>0</v>
      </c>
      <c r="AR54" s="22">
        <v>0</v>
      </c>
      <c r="AS54" s="22">
        <v>0</v>
      </c>
      <c r="AT54" s="22">
        <v>25154422</v>
      </c>
      <c r="AU54" s="22">
        <v>6998666</v>
      </c>
    </row>
    <row r="55" spans="1:47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14005608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445271</v>
      </c>
      <c r="M55" s="22">
        <v>50790</v>
      </c>
      <c r="N55" s="22">
        <v>11150</v>
      </c>
      <c r="O55" s="22">
        <v>0</v>
      </c>
      <c r="P55" s="22">
        <v>0</v>
      </c>
      <c r="Q55" s="22">
        <v>207347</v>
      </c>
      <c r="R55" s="22">
        <v>519</v>
      </c>
      <c r="S55" s="22">
        <v>0</v>
      </c>
      <c r="T55" s="22">
        <v>55142</v>
      </c>
      <c r="U55" s="22">
        <v>1602610</v>
      </c>
      <c r="V55" s="22">
        <v>0</v>
      </c>
      <c r="W55" s="22">
        <v>5712</v>
      </c>
      <c r="X55" s="22">
        <v>0</v>
      </c>
      <c r="Y55" s="22">
        <v>2155236</v>
      </c>
      <c r="Z55" s="22">
        <v>65894</v>
      </c>
      <c r="AA55" s="22">
        <v>0</v>
      </c>
      <c r="AB55" s="22">
        <v>0</v>
      </c>
      <c r="AC55" s="22">
        <v>94055</v>
      </c>
      <c r="AD55" s="22">
        <v>18699334</v>
      </c>
      <c r="AE55" s="22">
        <v>4778202</v>
      </c>
      <c r="AF55" s="22">
        <v>2106109</v>
      </c>
      <c r="AG55" s="22">
        <v>0</v>
      </c>
      <c r="AH55" s="22">
        <v>4213619</v>
      </c>
      <c r="AI55" s="22">
        <v>0</v>
      </c>
      <c r="AJ55" s="22">
        <v>0</v>
      </c>
      <c r="AK55" s="22">
        <v>0</v>
      </c>
      <c r="AL55" s="22">
        <v>1155199</v>
      </c>
      <c r="AM55" s="22">
        <v>808</v>
      </c>
      <c r="AN55" s="22">
        <v>3351</v>
      </c>
      <c r="AO55" s="22">
        <v>0</v>
      </c>
      <c r="AP55" s="22">
        <v>1346865</v>
      </c>
      <c r="AQ55" s="22">
        <v>0</v>
      </c>
      <c r="AR55" s="22">
        <v>0</v>
      </c>
      <c r="AS55" s="22">
        <v>110177</v>
      </c>
      <c r="AT55" s="22">
        <v>13714330</v>
      </c>
      <c r="AU55" s="22">
        <v>4985004</v>
      </c>
    </row>
    <row r="56" spans="1:47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29107911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1351149</v>
      </c>
      <c r="M56" s="22">
        <v>225426</v>
      </c>
      <c r="N56" s="22">
        <v>684615</v>
      </c>
      <c r="O56" s="22">
        <v>226075</v>
      </c>
      <c r="P56" s="22">
        <v>0</v>
      </c>
      <c r="Q56" s="22">
        <v>1163936</v>
      </c>
      <c r="R56" s="22">
        <v>312146</v>
      </c>
      <c r="S56" s="22">
        <v>139275</v>
      </c>
      <c r="T56" s="22">
        <v>0</v>
      </c>
      <c r="U56" s="22">
        <v>-317417</v>
      </c>
      <c r="V56" s="22">
        <v>0</v>
      </c>
      <c r="W56" s="22">
        <v>0</v>
      </c>
      <c r="X56" s="22">
        <v>0</v>
      </c>
      <c r="Y56" s="22">
        <v>3264595</v>
      </c>
      <c r="Z56" s="22">
        <v>101507</v>
      </c>
      <c r="AA56" s="22">
        <v>38250</v>
      </c>
      <c r="AB56" s="22">
        <v>36813</v>
      </c>
      <c r="AC56" s="22">
        <v>461962</v>
      </c>
      <c r="AD56" s="22">
        <v>36796243</v>
      </c>
      <c r="AE56" s="22">
        <v>10099397</v>
      </c>
      <c r="AF56" s="22">
        <v>5068516</v>
      </c>
      <c r="AG56" s="22">
        <v>0</v>
      </c>
      <c r="AH56" s="22">
        <v>2012693</v>
      </c>
      <c r="AI56" s="22">
        <v>-674619</v>
      </c>
      <c r="AJ56" s="22">
        <v>1425025</v>
      </c>
      <c r="AK56" s="22">
        <v>796742</v>
      </c>
      <c r="AL56" s="22">
        <v>1375438</v>
      </c>
      <c r="AM56" s="22">
        <v>22586</v>
      </c>
      <c r="AN56" s="22">
        <v>400202</v>
      </c>
      <c r="AO56" s="22">
        <v>0</v>
      </c>
      <c r="AP56" s="22">
        <v>13017480</v>
      </c>
      <c r="AQ56" s="22">
        <v>105581</v>
      </c>
      <c r="AR56" s="22">
        <v>0</v>
      </c>
      <c r="AS56" s="22">
        <v>0</v>
      </c>
      <c r="AT56" s="22">
        <v>33649041</v>
      </c>
      <c r="AU56" s="22">
        <v>3147202</v>
      </c>
    </row>
    <row r="57" spans="1:47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29047827</v>
      </c>
      <c r="F57" s="22">
        <v>0</v>
      </c>
      <c r="G57" s="22">
        <v>0</v>
      </c>
      <c r="H57" s="22">
        <v>419025</v>
      </c>
      <c r="I57" s="22">
        <v>180740</v>
      </c>
      <c r="J57" s="22">
        <v>3348809</v>
      </c>
      <c r="K57" s="22">
        <v>208501</v>
      </c>
      <c r="L57" s="22">
        <v>1331422</v>
      </c>
      <c r="M57" s="22">
        <v>185269</v>
      </c>
      <c r="N57" s="22">
        <v>186192</v>
      </c>
      <c r="O57" s="22">
        <v>18228</v>
      </c>
      <c r="P57" s="22">
        <v>0</v>
      </c>
      <c r="Q57" s="22">
        <v>1592290</v>
      </c>
      <c r="R57" s="22">
        <v>48873</v>
      </c>
      <c r="S57" s="22">
        <v>1076683</v>
      </c>
      <c r="T57" s="22">
        <v>738100</v>
      </c>
      <c r="U57" s="22">
        <v>13407</v>
      </c>
      <c r="V57" s="22">
        <v>0</v>
      </c>
      <c r="W57" s="22">
        <v>0</v>
      </c>
      <c r="X57" s="22">
        <v>0</v>
      </c>
      <c r="Y57" s="22">
        <v>16579736</v>
      </c>
      <c r="Z57" s="22">
        <v>189308</v>
      </c>
      <c r="AA57" s="22">
        <v>0</v>
      </c>
      <c r="AB57" s="22">
        <v>0</v>
      </c>
      <c r="AC57" s="22">
        <v>1978547</v>
      </c>
      <c r="AD57" s="22">
        <v>57142957</v>
      </c>
      <c r="AE57" s="22">
        <v>7451402</v>
      </c>
      <c r="AF57" s="22">
        <v>4040966</v>
      </c>
      <c r="AG57" s="22">
        <v>0</v>
      </c>
      <c r="AH57" s="22">
        <v>3966502</v>
      </c>
      <c r="AI57" s="22">
        <v>0</v>
      </c>
      <c r="AJ57" s="22">
        <v>2963176</v>
      </c>
      <c r="AK57" s="22">
        <v>297300</v>
      </c>
      <c r="AL57" s="22">
        <v>1631854</v>
      </c>
      <c r="AM57" s="22">
        <v>4246</v>
      </c>
      <c r="AN57" s="22">
        <v>160582</v>
      </c>
      <c r="AO57" s="22">
        <v>574769</v>
      </c>
      <c r="AP57" s="22">
        <v>5744761</v>
      </c>
      <c r="AQ57" s="22">
        <v>0</v>
      </c>
      <c r="AR57" s="22">
        <v>0</v>
      </c>
      <c r="AS57" s="22">
        <v>9288</v>
      </c>
      <c r="AT57" s="22">
        <v>26844846</v>
      </c>
      <c r="AU57" s="22">
        <v>30298111</v>
      </c>
    </row>
    <row r="58" spans="1:47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17148869</v>
      </c>
      <c r="F58" s="22">
        <v>0</v>
      </c>
      <c r="G58" s="22">
        <v>0</v>
      </c>
      <c r="H58" s="22">
        <v>0</v>
      </c>
      <c r="I58" s="22">
        <v>5506</v>
      </c>
      <c r="J58" s="22">
        <v>0</v>
      </c>
      <c r="K58" s="22">
        <v>0</v>
      </c>
      <c r="L58" s="22">
        <v>1947074</v>
      </c>
      <c r="M58" s="22">
        <v>230792</v>
      </c>
      <c r="N58" s="22">
        <v>0</v>
      </c>
      <c r="O58" s="22">
        <v>0</v>
      </c>
      <c r="P58" s="22">
        <v>0</v>
      </c>
      <c r="Q58" s="22">
        <v>963127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186364</v>
      </c>
      <c r="Y58" s="22">
        <v>3141400</v>
      </c>
      <c r="Z58" s="22">
        <v>29295</v>
      </c>
      <c r="AA58" s="22">
        <v>0</v>
      </c>
      <c r="AB58" s="22">
        <v>0</v>
      </c>
      <c r="AC58" s="22">
        <v>0</v>
      </c>
      <c r="AD58" s="22">
        <v>23652427</v>
      </c>
      <c r="AE58" s="22">
        <v>3740694</v>
      </c>
      <c r="AF58" s="22">
        <v>6320168</v>
      </c>
      <c r="AG58" s="22">
        <v>0</v>
      </c>
      <c r="AH58" s="22">
        <v>1960502</v>
      </c>
      <c r="AI58" s="22">
        <v>0</v>
      </c>
      <c r="AJ58" s="22">
        <v>0</v>
      </c>
      <c r="AK58" s="22">
        <v>1666835</v>
      </c>
      <c r="AL58" s="22">
        <v>0</v>
      </c>
      <c r="AM58" s="22">
        <v>0</v>
      </c>
      <c r="AN58" s="22">
        <v>0</v>
      </c>
      <c r="AO58" s="22">
        <v>295179</v>
      </c>
      <c r="AP58" s="22">
        <v>2841844</v>
      </c>
      <c r="AQ58" s="22">
        <v>0</v>
      </c>
      <c r="AR58" s="22">
        <v>0</v>
      </c>
      <c r="AS58" s="22">
        <v>0</v>
      </c>
      <c r="AT58" s="22">
        <v>16825222</v>
      </c>
      <c r="AU58" s="22">
        <v>6827205</v>
      </c>
    </row>
    <row r="59" spans="1:47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32328910</v>
      </c>
      <c r="F59" s="22">
        <v>0</v>
      </c>
      <c r="G59" s="22">
        <v>0</v>
      </c>
      <c r="H59" s="22">
        <v>0</v>
      </c>
      <c r="I59" s="22">
        <v>196857</v>
      </c>
      <c r="J59" s="22">
        <v>0</v>
      </c>
      <c r="K59" s="22">
        <v>0</v>
      </c>
      <c r="L59" s="22">
        <v>5591205</v>
      </c>
      <c r="M59" s="22">
        <v>266492</v>
      </c>
      <c r="N59" s="22">
        <v>2450</v>
      </c>
      <c r="O59" s="22">
        <v>0</v>
      </c>
      <c r="P59" s="22">
        <v>0</v>
      </c>
      <c r="Q59" s="22">
        <v>1205201</v>
      </c>
      <c r="R59" s="22">
        <v>0</v>
      </c>
      <c r="S59" s="22">
        <v>0</v>
      </c>
      <c r="T59" s="22">
        <v>182312</v>
      </c>
      <c r="U59" s="22">
        <v>222667</v>
      </c>
      <c r="V59" s="22">
        <v>0</v>
      </c>
      <c r="W59" s="22">
        <v>0</v>
      </c>
      <c r="X59" s="22">
        <v>0</v>
      </c>
      <c r="Y59" s="22">
        <v>2225196</v>
      </c>
      <c r="Z59" s="22">
        <v>0</v>
      </c>
      <c r="AA59" s="22">
        <v>0</v>
      </c>
      <c r="AB59" s="22">
        <v>0</v>
      </c>
      <c r="AC59" s="22">
        <v>20099</v>
      </c>
      <c r="AD59" s="22">
        <v>42241389</v>
      </c>
      <c r="AE59" s="22">
        <v>6777693</v>
      </c>
      <c r="AF59" s="22">
        <v>4440094</v>
      </c>
      <c r="AG59" s="22">
        <v>437029</v>
      </c>
      <c r="AH59" s="22">
        <v>2672560</v>
      </c>
      <c r="AI59" s="22">
        <v>174923</v>
      </c>
      <c r="AJ59" s="22">
        <v>0</v>
      </c>
      <c r="AK59" s="22">
        <v>0</v>
      </c>
      <c r="AL59" s="22">
        <v>2971181</v>
      </c>
      <c r="AM59" s="22">
        <v>0</v>
      </c>
      <c r="AN59" s="22">
        <v>0</v>
      </c>
      <c r="AO59" s="22">
        <v>528459</v>
      </c>
      <c r="AP59" s="22">
        <v>7069965</v>
      </c>
      <c r="AQ59" s="22">
        <v>0</v>
      </c>
      <c r="AR59" s="22">
        <v>0</v>
      </c>
      <c r="AS59" s="22">
        <v>268050</v>
      </c>
      <c r="AT59" s="22">
        <v>25339954</v>
      </c>
      <c r="AU59" s="22">
        <v>16901435</v>
      </c>
    </row>
    <row r="60" spans="1:47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68569857</v>
      </c>
      <c r="F60" s="22">
        <v>0</v>
      </c>
      <c r="G60" s="22">
        <v>0</v>
      </c>
      <c r="H60" s="22">
        <v>0</v>
      </c>
      <c r="I60" s="22">
        <v>13985</v>
      </c>
      <c r="J60" s="22">
        <v>0</v>
      </c>
      <c r="K60" s="22">
        <v>0</v>
      </c>
      <c r="L60" s="22">
        <v>3625118</v>
      </c>
      <c r="M60" s="22">
        <v>88265</v>
      </c>
      <c r="N60" s="22">
        <v>25798</v>
      </c>
      <c r="O60" s="22">
        <v>1499</v>
      </c>
      <c r="P60" s="22">
        <v>0</v>
      </c>
      <c r="Q60" s="22">
        <v>362969</v>
      </c>
      <c r="R60" s="22">
        <v>853903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2643004</v>
      </c>
      <c r="Z60" s="22">
        <v>0</v>
      </c>
      <c r="AA60" s="22">
        <v>70000</v>
      </c>
      <c r="AB60" s="22">
        <v>0</v>
      </c>
      <c r="AC60" s="22">
        <v>396304</v>
      </c>
      <c r="AD60" s="22">
        <v>76650702</v>
      </c>
      <c r="AE60" s="22">
        <v>29654571</v>
      </c>
      <c r="AF60" s="22">
        <v>12912551</v>
      </c>
      <c r="AG60" s="22">
        <v>0</v>
      </c>
      <c r="AH60" s="22">
        <v>5365679</v>
      </c>
      <c r="AI60" s="22">
        <v>292862</v>
      </c>
      <c r="AJ60" s="22">
        <v>0</v>
      </c>
      <c r="AK60" s="22">
        <v>1975748</v>
      </c>
      <c r="AL60" s="22">
        <v>0</v>
      </c>
      <c r="AM60" s="22">
        <v>93207</v>
      </c>
      <c r="AN60" s="22">
        <v>0</v>
      </c>
      <c r="AO60" s="22">
        <v>98859</v>
      </c>
      <c r="AP60" s="22">
        <v>13856508</v>
      </c>
      <c r="AQ60" s="22">
        <v>0</v>
      </c>
      <c r="AR60" s="22">
        <v>0</v>
      </c>
      <c r="AS60" s="22">
        <v>0</v>
      </c>
      <c r="AT60" s="22">
        <v>64249985</v>
      </c>
      <c r="AU60" s="22">
        <v>12400717</v>
      </c>
    </row>
    <row r="61" spans="1:47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14691982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292415</v>
      </c>
      <c r="M61" s="22">
        <v>196911</v>
      </c>
      <c r="N61" s="22">
        <v>59627</v>
      </c>
      <c r="O61" s="22">
        <v>0</v>
      </c>
      <c r="P61" s="22">
        <v>0</v>
      </c>
      <c r="Q61" s="22">
        <v>148138</v>
      </c>
      <c r="R61" s="22">
        <v>195</v>
      </c>
      <c r="S61" s="22">
        <v>0</v>
      </c>
      <c r="T61" s="22">
        <v>19071</v>
      </c>
      <c r="U61" s="22">
        <v>0</v>
      </c>
      <c r="V61" s="22">
        <v>0</v>
      </c>
      <c r="W61" s="22">
        <v>0</v>
      </c>
      <c r="X61" s="22">
        <v>2991</v>
      </c>
      <c r="Y61" s="22">
        <v>2169348</v>
      </c>
      <c r="Z61" s="22">
        <v>0</v>
      </c>
      <c r="AA61" s="22">
        <v>0</v>
      </c>
      <c r="AB61" s="22">
        <v>0</v>
      </c>
      <c r="AC61" s="22">
        <v>16319</v>
      </c>
      <c r="AD61" s="22">
        <v>17596997</v>
      </c>
      <c r="AE61" s="22">
        <v>4866491</v>
      </c>
      <c r="AF61" s="22">
        <v>996995</v>
      </c>
      <c r="AG61" s="22">
        <v>0</v>
      </c>
      <c r="AH61" s="22">
        <v>4069488</v>
      </c>
      <c r="AI61" s="22">
        <v>602937</v>
      </c>
      <c r="AJ61" s="22">
        <v>0</v>
      </c>
      <c r="AK61" s="22">
        <v>66107</v>
      </c>
      <c r="AL61" s="22">
        <v>687940</v>
      </c>
      <c r="AM61" s="22">
        <v>115</v>
      </c>
      <c r="AN61" s="22">
        <v>72314</v>
      </c>
      <c r="AO61" s="22">
        <v>0</v>
      </c>
      <c r="AP61" s="22">
        <v>1776697</v>
      </c>
      <c r="AQ61" s="22">
        <v>93462</v>
      </c>
      <c r="AR61" s="22">
        <v>0</v>
      </c>
      <c r="AS61" s="22">
        <v>207</v>
      </c>
      <c r="AT61" s="22">
        <v>13232753</v>
      </c>
      <c r="AU61" s="22">
        <v>4364244</v>
      </c>
    </row>
    <row r="62" spans="1:47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49034068</v>
      </c>
      <c r="F62" s="22">
        <v>0</v>
      </c>
      <c r="G62" s="22">
        <v>0</v>
      </c>
      <c r="H62" s="22">
        <v>334827</v>
      </c>
      <c r="I62" s="22">
        <v>76297</v>
      </c>
      <c r="J62" s="22">
        <v>1193712</v>
      </c>
      <c r="K62" s="22">
        <v>963758</v>
      </c>
      <c r="L62" s="22">
        <v>8032111</v>
      </c>
      <c r="M62" s="22">
        <v>896798</v>
      </c>
      <c r="N62" s="22">
        <v>1491066</v>
      </c>
      <c r="O62" s="22">
        <v>413519</v>
      </c>
      <c r="P62" s="22">
        <v>26182</v>
      </c>
      <c r="Q62" s="22">
        <v>1431231</v>
      </c>
      <c r="R62" s="22">
        <v>928250</v>
      </c>
      <c r="S62" s="22">
        <v>0</v>
      </c>
      <c r="T62" s="22">
        <v>264394</v>
      </c>
      <c r="U62" s="22">
        <v>33702011</v>
      </c>
      <c r="V62" s="22">
        <v>0</v>
      </c>
      <c r="W62" s="22">
        <v>12890</v>
      </c>
      <c r="X62" s="22">
        <v>0</v>
      </c>
      <c r="Y62" s="22">
        <v>17885436</v>
      </c>
      <c r="Z62" s="22">
        <v>1717301</v>
      </c>
      <c r="AA62" s="22">
        <v>0</v>
      </c>
      <c r="AB62" s="22">
        <v>5482241</v>
      </c>
      <c r="AC62" s="22">
        <v>917911</v>
      </c>
      <c r="AD62" s="22">
        <v>124804003</v>
      </c>
      <c r="AE62" s="22">
        <v>29216362</v>
      </c>
      <c r="AF62" s="22">
        <v>11814119</v>
      </c>
      <c r="AG62" s="22">
        <v>1926414</v>
      </c>
      <c r="AH62" s="22">
        <v>7053404</v>
      </c>
      <c r="AI62" s="22">
        <v>271</v>
      </c>
      <c r="AJ62" s="22">
        <v>1957634</v>
      </c>
      <c r="AK62" s="22">
        <v>887455</v>
      </c>
      <c r="AL62" s="22">
        <v>680509</v>
      </c>
      <c r="AM62" s="22">
        <v>36589</v>
      </c>
      <c r="AN62" s="22">
        <v>0</v>
      </c>
      <c r="AO62" s="22">
        <v>192810</v>
      </c>
      <c r="AP62" s="22">
        <v>13912138</v>
      </c>
      <c r="AQ62" s="22">
        <v>858031</v>
      </c>
      <c r="AR62" s="22">
        <v>0</v>
      </c>
      <c r="AS62" s="22">
        <v>353</v>
      </c>
      <c r="AT62" s="22">
        <v>68536089</v>
      </c>
      <c r="AU62" s="22">
        <v>56267914</v>
      </c>
    </row>
    <row r="63" spans="1:47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2471516</v>
      </c>
      <c r="F63" s="22">
        <v>0</v>
      </c>
      <c r="G63" s="22">
        <v>0</v>
      </c>
      <c r="H63" s="22">
        <v>0</v>
      </c>
      <c r="I63" s="22">
        <v>10874</v>
      </c>
      <c r="J63" s="22">
        <v>0</v>
      </c>
      <c r="K63" s="22">
        <v>0</v>
      </c>
      <c r="L63" s="22">
        <v>103929</v>
      </c>
      <c r="M63" s="22">
        <v>35865</v>
      </c>
      <c r="N63" s="22">
        <v>6102</v>
      </c>
      <c r="O63" s="22">
        <v>175</v>
      </c>
      <c r="P63" s="22">
        <v>0</v>
      </c>
      <c r="Q63" s="22">
        <v>171979</v>
      </c>
      <c r="R63" s="22">
        <v>23165</v>
      </c>
      <c r="S63" s="22">
        <v>0</v>
      </c>
      <c r="T63" s="22">
        <v>68346</v>
      </c>
      <c r="U63" s="22">
        <v>132369</v>
      </c>
      <c r="V63" s="22">
        <v>0</v>
      </c>
      <c r="W63" s="22">
        <v>0</v>
      </c>
      <c r="X63" s="22">
        <v>0</v>
      </c>
      <c r="Y63" s="22">
        <v>1359683</v>
      </c>
      <c r="Z63" s="22">
        <v>0</v>
      </c>
      <c r="AA63" s="22">
        <v>0</v>
      </c>
      <c r="AB63" s="22">
        <v>0</v>
      </c>
      <c r="AC63" s="22">
        <v>147030</v>
      </c>
      <c r="AD63" s="22">
        <v>4531033</v>
      </c>
      <c r="AE63" s="22">
        <v>1188618</v>
      </c>
      <c r="AF63" s="22">
        <v>814635</v>
      </c>
      <c r="AG63" s="22">
        <v>2287</v>
      </c>
      <c r="AH63" s="22">
        <v>548377</v>
      </c>
      <c r="AI63" s="22">
        <v>0</v>
      </c>
      <c r="AJ63" s="22">
        <v>229831</v>
      </c>
      <c r="AK63" s="22">
        <v>45338</v>
      </c>
      <c r="AL63" s="22">
        <v>54494</v>
      </c>
      <c r="AM63" s="22">
        <v>717</v>
      </c>
      <c r="AN63" s="22">
        <v>0</v>
      </c>
      <c r="AO63" s="22">
        <v>0</v>
      </c>
      <c r="AP63" s="22">
        <v>538160</v>
      </c>
      <c r="AQ63" s="22">
        <v>127839</v>
      </c>
      <c r="AR63" s="22">
        <v>0</v>
      </c>
      <c r="AS63" s="22">
        <v>13308</v>
      </c>
      <c r="AT63" s="22">
        <v>3563604</v>
      </c>
      <c r="AU63" s="22">
        <v>967429</v>
      </c>
    </row>
    <row r="64" spans="1:47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10156790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461384</v>
      </c>
      <c r="M64" s="22">
        <v>62447</v>
      </c>
      <c r="N64" s="22">
        <v>16746</v>
      </c>
      <c r="O64" s="22">
        <v>0</v>
      </c>
      <c r="P64" s="22">
        <v>0</v>
      </c>
      <c r="Q64" s="22">
        <v>801332</v>
      </c>
      <c r="R64" s="22">
        <v>402121</v>
      </c>
      <c r="S64" s="22">
        <v>0</v>
      </c>
      <c r="T64" s="22">
        <v>0</v>
      </c>
      <c r="U64" s="22">
        <v>0</v>
      </c>
      <c r="V64" s="22">
        <v>0</v>
      </c>
      <c r="W64" s="22">
        <v>357366</v>
      </c>
      <c r="X64" s="22">
        <v>0</v>
      </c>
      <c r="Y64" s="22">
        <v>5002168</v>
      </c>
      <c r="Z64" s="22">
        <v>137785</v>
      </c>
      <c r="AA64" s="22">
        <v>0</v>
      </c>
      <c r="AB64" s="22">
        <v>0</v>
      </c>
      <c r="AC64" s="22">
        <v>127822</v>
      </c>
      <c r="AD64" s="22">
        <v>17525961</v>
      </c>
      <c r="AE64" s="22">
        <v>3862204</v>
      </c>
      <c r="AF64" s="22">
        <v>3847074</v>
      </c>
      <c r="AG64" s="22">
        <v>0</v>
      </c>
      <c r="AH64" s="22">
        <v>1548437</v>
      </c>
      <c r="AI64" s="22">
        <v>0</v>
      </c>
      <c r="AJ64" s="22">
        <v>0</v>
      </c>
      <c r="AK64" s="22">
        <v>0</v>
      </c>
      <c r="AL64" s="22">
        <v>927303</v>
      </c>
      <c r="AM64" s="22">
        <v>29473</v>
      </c>
      <c r="AN64" s="22">
        <v>0</v>
      </c>
      <c r="AO64" s="22">
        <v>204205</v>
      </c>
      <c r="AP64" s="22">
        <v>3165618</v>
      </c>
      <c r="AQ64" s="22">
        <v>0</v>
      </c>
      <c r="AR64" s="22">
        <v>0</v>
      </c>
      <c r="AS64" s="22">
        <v>60465</v>
      </c>
      <c r="AT64" s="22">
        <v>13644779</v>
      </c>
      <c r="AU64" s="22">
        <v>3881182</v>
      </c>
    </row>
    <row r="65" spans="1:47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18324906</v>
      </c>
      <c r="F65" s="22">
        <v>0</v>
      </c>
      <c r="G65" s="22">
        <v>0</v>
      </c>
      <c r="H65" s="22">
        <v>225021</v>
      </c>
      <c r="I65" s="22">
        <v>602245</v>
      </c>
      <c r="J65" s="22">
        <v>0</v>
      </c>
      <c r="K65" s="22">
        <v>0</v>
      </c>
      <c r="L65" s="22">
        <v>187250</v>
      </c>
      <c r="M65" s="22">
        <v>189101</v>
      </c>
      <c r="N65" s="22">
        <v>0</v>
      </c>
      <c r="O65" s="22">
        <v>0</v>
      </c>
      <c r="P65" s="22">
        <v>0</v>
      </c>
      <c r="Q65" s="22">
        <v>226786</v>
      </c>
      <c r="R65" s="22">
        <v>34764</v>
      </c>
      <c r="S65" s="22">
        <v>2085</v>
      </c>
      <c r="T65" s="22">
        <v>0</v>
      </c>
      <c r="U65" s="22">
        <v>0</v>
      </c>
      <c r="V65" s="22">
        <v>0</v>
      </c>
      <c r="W65" s="22">
        <v>0</v>
      </c>
      <c r="X65" s="22">
        <v>327209</v>
      </c>
      <c r="Y65" s="22">
        <v>4249903</v>
      </c>
      <c r="Z65" s="22">
        <v>0</v>
      </c>
      <c r="AA65" s="22">
        <v>0</v>
      </c>
      <c r="AB65" s="22">
        <v>7947</v>
      </c>
      <c r="AC65" s="22">
        <v>1845</v>
      </c>
      <c r="AD65" s="22">
        <v>24379062</v>
      </c>
      <c r="AE65" s="22">
        <v>4743773</v>
      </c>
      <c r="AF65" s="22">
        <v>3281130</v>
      </c>
      <c r="AG65" s="22">
        <v>727794</v>
      </c>
      <c r="AH65" s="22">
        <v>3229877</v>
      </c>
      <c r="AI65" s="22">
        <v>550773</v>
      </c>
      <c r="AJ65" s="22">
        <v>0</v>
      </c>
      <c r="AK65" s="22">
        <v>227323</v>
      </c>
      <c r="AL65" s="22">
        <v>1192398</v>
      </c>
      <c r="AM65" s="22">
        <v>586</v>
      </c>
      <c r="AN65" s="22">
        <v>0</v>
      </c>
      <c r="AO65" s="22">
        <v>0</v>
      </c>
      <c r="AP65" s="22">
        <v>3031182</v>
      </c>
      <c r="AQ65" s="22">
        <v>355548</v>
      </c>
      <c r="AR65" s="22">
        <v>0</v>
      </c>
      <c r="AS65" s="22">
        <v>0</v>
      </c>
      <c r="AT65" s="22">
        <v>17340384</v>
      </c>
      <c r="AU65" s="22">
        <v>7038678</v>
      </c>
    </row>
    <row r="66" spans="1:47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22131032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722993</v>
      </c>
      <c r="M66" s="22">
        <v>120027</v>
      </c>
      <c r="N66" s="22">
        <v>0</v>
      </c>
      <c r="O66" s="22">
        <v>0</v>
      </c>
      <c r="P66" s="22">
        <v>0</v>
      </c>
      <c r="Q66" s="22">
        <v>295825</v>
      </c>
      <c r="R66" s="22">
        <v>72944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2699809</v>
      </c>
      <c r="Z66" s="22">
        <v>62957</v>
      </c>
      <c r="AA66" s="22">
        <v>0</v>
      </c>
      <c r="AB66" s="22">
        <v>0</v>
      </c>
      <c r="AC66" s="22">
        <v>255616</v>
      </c>
      <c r="AD66" s="22">
        <v>26361203</v>
      </c>
      <c r="AE66" s="22">
        <v>4282970</v>
      </c>
      <c r="AF66" s="22">
        <v>1931090</v>
      </c>
      <c r="AG66" s="22">
        <v>0</v>
      </c>
      <c r="AH66" s="22">
        <v>3832954</v>
      </c>
      <c r="AI66" s="22">
        <v>0</v>
      </c>
      <c r="AJ66" s="22">
        <v>1347866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5044433</v>
      </c>
      <c r="AQ66" s="22">
        <v>1558822</v>
      </c>
      <c r="AR66" s="22">
        <v>0</v>
      </c>
      <c r="AS66" s="22">
        <v>579817</v>
      </c>
      <c r="AT66" s="22">
        <v>18577952</v>
      </c>
      <c r="AU66" s="22">
        <v>7783251</v>
      </c>
    </row>
    <row r="67" spans="1:47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1187422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38847</v>
      </c>
      <c r="M67" s="22">
        <v>10978</v>
      </c>
      <c r="N67" s="22">
        <v>0</v>
      </c>
      <c r="O67" s="22">
        <v>0</v>
      </c>
      <c r="P67" s="22">
        <v>0</v>
      </c>
      <c r="Q67" s="22">
        <v>158456</v>
      </c>
      <c r="R67" s="22">
        <v>47040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718078</v>
      </c>
      <c r="Z67" s="22">
        <v>0</v>
      </c>
      <c r="AA67" s="22">
        <v>0</v>
      </c>
      <c r="AB67" s="22">
        <v>0</v>
      </c>
      <c r="AC67" s="22">
        <v>77430</v>
      </c>
      <c r="AD67" s="22">
        <v>2238251</v>
      </c>
      <c r="AE67" s="22">
        <v>715267</v>
      </c>
      <c r="AF67" s="22">
        <v>765248</v>
      </c>
      <c r="AG67" s="22">
        <v>0</v>
      </c>
      <c r="AH67" s="22">
        <v>221678</v>
      </c>
      <c r="AI67" s="22">
        <v>99993</v>
      </c>
      <c r="AJ67" s="22">
        <v>0</v>
      </c>
      <c r="AK67" s="22">
        <v>8800</v>
      </c>
      <c r="AL67" s="22">
        <v>0</v>
      </c>
      <c r="AM67" s="22">
        <v>0</v>
      </c>
      <c r="AN67" s="22">
        <v>0</v>
      </c>
      <c r="AO67" s="22">
        <v>0</v>
      </c>
      <c r="AP67" s="22">
        <v>281135</v>
      </c>
      <c r="AQ67" s="22">
        <v>132572</v>
      </c>
      <c r="AR67" s="22">
        <v>0</v>
      </c>
      <c r="AS67" s="22">
        <v>0</v>
      </c>
      <c r="AT67" s="22">
        <v>2224693</v>
      </c>
      <c r="AU67" s="22">
        <v>13558</v>
      </c>
    </row>
    <row r="68" spans="1:47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44062865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6234617</v>
      </c>
      <c r="M68" s="22">
        <v>394965</v>
      </c>
      <c r="N68" s="22">
        <v>364892</v>
      </c>
      <c r="O68" s="22">
        <v>395253</v>
      </c>
      <c r="P68" s="22">
        <v>0</v>
      </c>
      <c r="Q68" s="22">
        <v>950834</v>
      </c>
      <c r="R68" s="22">
        <v>0</v>
      </c>
      <c r="S68" s="22">
        <v>0</v>
      </c>
      <c r="T68" s="22">
        <v>438799</v>
      </c>
      <c r="U68" s="22">
        <v>2182233</v>
      </c>
      <c r="V68" s="22">
        <v>0</v>
      </c>
      <c r="W68" s="22">
        <v>0</v>
      </c>
      <c r="X68" s="22">
        <v>6080547</v>
      </c>
      <c r="Y68" s="22">
        <v>0</v>
      </c>
      <c r="Z68" s="22">
        <v>0</v>
      </c>
      <c r="AA68" s="22">
        <v>0</v>
      </c>
      <c r="AB68" s="22">
        <v>576916</v>
      </c>
      <c r="AC68" s="22">
        <v>121227</v>
      </c>
      <c r="AD68" s="22">
        <v>61803148</v>
      </c>
      <c r="AE68" s="22">
        <v>10916374</v>
      </c>
      <c r="AF68" s="22">
        <v>24009242</v>
      </c>
      <c r="AG68" s="22">
        <v>0</v>
      </c>
      <c r="AH68" s="22">
        <v>1147610</v>
      </c>
      <c r="AI68" s="22">
        <v>0</v>
      </c>
      <c r="AJ68" s="22">
        <v>0</v>
      </c>
      <c r="AK68" s="22">
        <v>2348521</v>
      </c>
      <c r="AL68" s="22">
        <v>0</v>
      </c>
      <c r="AM68" s="22">
        <v>1340</v>
      </c>
      <c r="AN68" s="22">
        <v>0</v>
      </c>
      <c r="AO68" s="22">
        <v>71599</v>
      </c>
      <c r="AP68" s="22">
        <v>30308574</v>
      </c>
      <c r="AQ68" s="22">
        <v>0</v>
      </c>
      <c r="AR68" s="22">
        <v>0</v>
      </c>
      <c r="AS68" s="22">
        <v>0</v>
      </c>
      <c r="AT68" s="22">
        <v>68803260</v>
      </c>
      <c r="AU68" s="22">
        <v>-7000112</v>
      </c>
    </row>
    <row r="69" spans="1:47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60985294</v>
      </c>
      <c r="F69" s="22">
        <v>0</v>
      </c>
      <c r="G69" s="22">
        <v>0</v>
      </c>
      <c r="H69" s="22">
        <v>0</v>
      </c>
      <c r="I69" s="22">
        <v>107267</v>
      </c>
      <c r="J69" s="22">
        <v>0</v>
      </c>
      <c r="K69" s="22">
        <v>0</v>
      </c>
      <c r="L69" s="22">
        <v>9048755</v>
      </c>
      <c r="M69" s="22">
        <v>961187</v>
      </c>
      <c r="N69" s="22">
        <v>2939848</v>
      </c>
      <c r="O69" s="22">
        <v>873054</v>
      </c>
      <c r="P69" s="22">
        <v>0</v>
      </c>
      <c r="Q69" s="22">
        <v>889169</v>
      </c>
      <c r="R69" s="22">
        <v>33600</v>
      </c>
      <c r="S69" s="22">
        <v>231120</v>
      </c>
      <c r="T69" s="22">
        <v>18542</v>
      </c>
      <c r="U69" s="22">
        <v>3903849</v>
      </c>
      <c r="V69" s="22">
        <v>10000</v>
      </c>
      <c r="W69" s="22">
        <v>0</v>
      </c>
      <c r="X69" s="22">
        <v>0</v>
      </c>
      <c r="Y69" s="22">
        <v>10153183</v>
      </c>
      <c r="Z69" s="22">
        <v>0</v>
      </c>
      <c r="AA69" s="22">
        <v>0</v>
      </c>
      <c r="AB69" s="22">
        <v>9493770</v>
      </c>
      <c r="AC69" s="22">
        <v>2587788</v>
      </c>
      <c r="AD69" s="22">
        <v>102236426</v>
      </c>
      <c r="AE69" s="22">
        <v>32322241</v>
      </c>
      <c r="AF69" s="22">
        <v>23815098</v>
      </c>
      <c r="AG69" s="22">
        <v>550977</v>
      </c>
      <c r="AH69" s="22">
        <v>5716118</v>
      </c>
      <c r="AI69" s="22">
        <v>0</v>
      </c>
      <c r="AJ69" s="22">
        <v>0</v>
      </c>
      <c r="AK69" s="22">
        <v>1462233</v>
      </c>
      <c r="AL69" s="22">
        <v>3434951</v>
      </c>
      <c r="AM69" s="22">
        <v>62464</v>
      </c>
      <c r="AN69" s="22">
        <v>26558</v>
      </c>
      <c r="AO69" s="22">
        <v>1628809</v>
      </c>
      <c r="AP69" s="22">
        <v>19359124</v>
      </c>
      <c r="AQ69" s="22">
        <v>0</v>
      </c>
      <c r="AR69" s="22">
        <v>0</v>
      </c>
      <c r="AS69" s="22">
        <v>65205</v>
      </c>
      <c r="AT69" s="22">
        <v>88443778</v>
      </c>
      <c r="AU69" s="22">
        <v>13792648</v>
      </c>
    </row>
    <row r="70" spans="1:47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29664353</v>
      </c>
      <c r="F70" s="22">
        <v>0</v>
      </c>
      <c r="G70" s="22">
        <v>0</v>
      </c>
      <c r="H70" s="22">
        <v>0</v>
      </c>
      <c r="I70" s="22">
        <v>2273383</v>
      </c>
      <c r="J70" s="22">
        <v>0</v>
      </c>
      <c r="K70" s="22">
        <v>0</v>
      </c>
      <c r="L70" s="22">
        <v>301557</v>
      </c>
      <c r="M70" s="22">
        <v>118004</v>
      </c>
      <c r="N70" s="22">
        <v>0</v>
      </c>
      <c r="O70" s="22">
        <v>0</v>
      </c>
      <c r="P70" s="22">
        <v>0</v>
      </c>
      <c r="Q70" s="22">
        <v>1649352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3346746</v>
      </c>
      <c r="Z70" s="22">
        <v>0</v>
      </c>
      <c r="AA70" s="22">
        <v>0</v>
      </c>
      <c r="AB70" s="22">
        <v>0</v>
      </c>
      <c r="AC70" s="22">
        <v>294040</v>
      </c>
      <c r="AD70" s="22">
        <v>37647435</v>
      </c>
      <c r="AE70" s="22">
        <v>5588750</v>
      </c>
      <c r="AF70" s="22">
        <v>5545940</v>
      </c>
      <c r="AG70" s="22">
        <v>0</v>
      </c>
      <c r="AH70" s="22">
        <v>1445743</v>
      </c>
      <c r="AI70" s="22">
        <v>694398</v>
      </c>
      <c r="AJ70" s="22">
        <v>13019351</v>
      </c>
      <c r="AK70" s="22">
        <v>0</v>
      </c>
      <c r="AL70" s="22">
        <v>0</v>
      </c>
      <c r="AM70" s="22">
        <v>13124</v>
      </c>
      <c r="AN70" s="22">
        <v>0</v>
      </c>
      <c r="AO70" s="22">
        <v>0</v>
      </c>
      <c r="AP70" s="22">
        <v>3748007</v>
      </c>
      <c r="AQ70" s="22">
        <v>35921</v>
      </c>
      <c r="AR70" s="22">
        <v>0</v>
      </c>
      <c r="AS70" s="22">
        <v>0</v>
      </c>
      <c r="AT70" s="22">
        <v>30091234</v>
      </c>
      <c r="AU70" s="22">
        <v>7556201</v>
      </c>
    </row>
    <row r="71" spans="1:47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10256279</v>
      </c>
      <c r="F71" s="22">
        <v>0</v>
      </c>
      <c r="G71" s="22">
        <v>0</v>
      </c>
      <c r="H71" s="22">
        <v>243246</v>
      </c>
      <c r="I71" s="22">
        <v>0</v>
      </c>
      <c r="J71" s="22">
        <v>7749</v>
      </c>
      <c r="K71" s="22">
        <v>155197</v>
      </c>
      <c r="L71" s="22">
        <v>3419223</v>
      </c>
      <c r="M71" s="22">
        <v>49871</v>
      </c>
      <c r="N71" s="22">
        <v>263397</v>
      </c>
      <c r="O71" s="22">
        <v>0</v>
      </c>
      <c r="P71" s="22">
        <v>0</v>
      </c>
      <c r="Q71" s="22">
        <v>93652</v>
      </c>
      <c r="R71" s="22">
        <v>36059</v>
      </c>
      <c r="S71" s="22">
        <v>385</v>
      </c>
      <c r="T71" s="22">
        <v>52260</v>
      </c>
      <c r="U71" s="22">
        <v>0</v>
      </c>
      <c r="V71" s="22">
        <v>0</v>
      </c>
      <c r="W71" s="22">
        <v>1607</v>
      </c>
      <c r="X71" s="22">
        <v>0</v>
      </c>
      <c r="Y71" s="22">
        <v>2274087</v>
      </c>
      <c r="Z71" s="22">
        <v>106344</v>
      </c>
      <c r="AA71" s="22">
        <v>0</v>
      </c>
      <c r="AB71" s="22">
        <v>0</v>
      </c>
      <c r="AC71" s="22">
        <v>65859</v>
      </c>
      <c r="AD71" s="22">
        <v>17025215</v>
      </c>
      <c r="AE71" s="22">
        <v>6593367</v>
      </c>
      <c r="AF71" s="22">
        <v>2636124</v>
      </c>
      <c r="AG71" s="22">
        <v>70173</v>
      </c>
      <c r="AH71" s="22">
        <v>2880766</v>
      </c>
      <c r="AI71" s="22">
        <v>22961</v>
      </c>
      <c r="AJ71" s="22">
        <v>77596</v>
      </c>
      <c r="AK71" s="22">
        <v>0</v>
      </c>
      <c r="AL71" s="22">
        <v>207492</v>
      </c>
      <c r="AM71" s="22">
        <v>2962</v>
      </c>
      <c r="AN71" s="22">
        <v>0</v>
      </c>
      <c r="AO71" s="22">
        <v>0</v>
      </c>
      <c r="AP71" s="22">
        <v>2132352</v>
      </c>
      <c r="AQ71" s="22">
        <v>0</v>
      </c>
      <c r="AR71" s="22">
        <v>0</v>
      </c>
      <c r="AS71" s="22">
        <v>3642</v>
      </c>
      <c r="AT71" s="22">
        <v>14627435</v>
      </c>
      <c r="AU71" s="22">
        <v>2397780</v>
      </c>
    </row>
    <row r="72" spans="1:47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7286195</v>
      </c>
      <c r="F72" s="22">
        <v>0</v>
      </c>
      <c r="G72" s="22">
        <v>0</v>
      </c>
      <c r="H72" s="22">
        <v>0</v>
      </c>
      <c r="I72" s="22">
        <v>20117</v>
      </c>
      <c r="J72" s="22">
        <v>0</v>
      </c>
      <c r="K72" s="22">
        <v>0</v>
      </c>
      <c r="L72" s="22">
        <v>524329</v>
      </c>
      <c r="M72" s="22">
        <v>29884</v>
      </c>
      <c r="N72" s="22">
        <v>0</v>
      </c>
      <c r="O72" s="22">
        <v>0</v>
      </c>
      <c r="P72" s="22">
        <v>0</v>
      </c>
      <c r="Q72" s="22">
        <v>105318</v>
      </c>
      <c r="R72" s="22">
        <v>143558</v>
      </c>
      <c r="S72" s="22">
        <v>2423</v>
      </c>
      <c r="T72" s="22">
        <v>6406</v>
      </c>
      <c r="U72" s="22">
        <v>0</v>
      </c>
      <c r="V72" s="22">
        <v>0</v>
      </c>
      <c r="W72" s="22">
        <v>0</v>
      </c>
      <c r="X72" s="22">
        <v>0</v>
      </c>
      <c r="Y72" s="22">
        <v>3049125</v>
      </c>
      <c r="Z72" s="22">
        <v>322128</v>
      </c>
      <c r="AA72" s="22">
        <v>0</v>
      </c>
      <c r="AB72" s="22">
        <v>0</v>
      </c>
      <c r="AC72" s="22">
        <v>19674</v>
      </c>
      <c r="AD72" s="22">
        <v>11509157</v>
      </c>
      <c r="AE72" s="22">
        <v>3030431</v>
      </c>
      <c r="AF72" s="22">
        <v>1915144</v>
      </c>
      <c r="AG72" s="22">
        <v>0</v>
      </c>
      <c r="AH72" s="22">
        <v>2215483</v>
      </c>
      <c r="AI72" s="22">
        <v>0</v>
      </c>
      <c r="AJ72" s="22">
        <v>22549</v>
      </c>
      <c r="AK72" s="22">
        <v>16477</v>
      </c>
      <c r="AL72" s="22">
        <v>113126</v>
      </c>
      <c r="AM72" s="22">
        <v>1966</v>
      </c>
      <c r="AN72" s="22">
        <v>0</v>
      </c>
      <c r="AO72" s="22">
        <v>0</v>
      </c>
      <c r="AP72" s="22">
        <v>2533433</v>
      </c>
      <c r="AQ72" s="22">
        <v>171003</v>
      </c>
      <c r="AR72" s="22">
        <v>0</v>
      </c>
      <c r="AS72" s="22">
        <v>13901</v>
      </c>
      <c r="AT72" s="22">
        <v>10033513</v>
      </c>
      <c r="AU72" s="22">
        <v>1475644</v>
      </c>
    </row>
    <row r="73" spans="1:47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2963342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258957</v>
      </c>
      <c r="M73" s="22">
        <v>8719</v>
      </c>
      <c r="N73" s="22">
        <v>1794</v>
      </c>
      <c r="O73" s="22">
        <v>0</v>
      </c>
      <c r="P73" s="22">
        <v>0</v>
      </c>
      <c r="Q73" s="22">
        <v>103842</v>
      </c>
      <c r="R73" s="22">
        <v>22147</v>
      </c>
      <c r="S73" s="22">
        <v>0</v>
      </c>
      <c r="T73" s="22">
        <v>0</v>
      </c>
      <c r="U73" s="22">
        <v>5000</v>
      </c>
      <c r="V73" s="22">
        <v>0</v>
      </c>
      <c r="W73" s="22">
        <v>50000</v>
      </c>
      <c r="X73" s="22">
        <v>0</v>
      </c>
      <c r="Y73" s="22">
        <v>970968</v>
      </c>
      <c r="Z73" s="22">
        <v>27897</v>
      </c>
      <c r="AA73" s="22">
        <v>0</v>
      </c>
      <c r="AB73" s="22">
        <v>0</v>
      </c>
      <c r="AC73" s="22">
        <v>54248</v>
      </c>
      <c r="AD73" s="22">
        <v>4466914</v>
      </c>
      <c r="AE73" s="22">
        <v>1115364</v>
      </c>
      <c r="AF73" s="22">
        <v>636633</v>
      </c>
      <c r="AG73" s="22">
        <v>26623</v>
      </c>
      <c r="AH73" s="22">
        <v>1250708</v>
      </c>
      <c r="AI73" s="22">
        <v>0</v>
      </c>
      <c r="AJ73" s="22">
        <v>3400</v>
      </c>
      <c r="AK73" s="22">
        <v>11918</v>
      </c>
      <c r="AL73" s="22">
        <v>146119</v>
      </c>
      <c r="AM73" s="22">
        <v>10324</v>
      </c>
      <c r="AN73" s="22">
        <v>0</v>
      </c>
      <c r="AO73" s="22">
        <v>0</v>
      </c>
      <c r="AP73" s="22">
        <v>1460063</v>
      </c>
      <c r="AQ73" s="22">
        <v>41376</v>
      </c>
      <c r="AR73" s="22">
        <v>0</v>
      </c>
      <c r="AS73" s="22">
        <v>725</v>
      </c>
      <c r="AT73" s="22">
        <v>4703253</v>
      </c>
      <c r="AU73" s="22">
        <v>-236339</v>
      </c>
    </row>
    <row r="74" spans="1:47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21320593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1374168</v>
      </c>
      <c r="M74" s="22">
        <v>142736</v>
      </c>
      <c r="N74" s="22">
        <v>213983</v>
      </c>
      <c r="O74" s="22">
        <v>0</v>
      </c>
      <c r="P74" s="22">
        <v>0</v>
      </c>
      <c r="Q74" s="22">
        <v>210568</v>
      </c>
      <c r="R74" s="22">
        <v>66431</v>
      </c>
      <c r="S74" s="22">
        <v>0</v>
      </c>
      <c r="T74" s="22">
        <v>0</v>
      </c>
      <c r="U74" s="22">
        <v>0</v>
      </c>
      <c r="V74" s="22">
        <v>0</v>
      </c>
      <c r="W74" s="22">
        <v>323345</v>
      </c>
      <c r="X74" s="22">
        <v>0</v>
      </c>
      <c r="Y74" s="22">
        <v>3683816</v>
      </c>
      <c r="Z74" s="22">
        <v>92770</v>
      </c>
      <c r="AA74" s="22">
        <v>0</v>
      </c>
      <c r="AB74" s="22">
        <v>0</v>
      </c>
      <c r="AC74" s="22">
        <v>1036041</v>
      </c>
      <c r="AD74" s="22">
        <v>28464451</v>
      </c>
      <c r="AE74" s="22">
        <v>7622682</v>
      </c>
      <c r="AF74" s="22">
        <v>4154875</v>
      </c>
      <c r="AG74" s="22">
        <v>0</v>
      </c>
      <c r="AH74" s="22">
        <v>5263924</v>
      </c>
      <c r="AI74" s="22">
        <v>18152</v>
      </c>
      <c r="AJ74" s="22">
        <v>423287</v>
      </c>
      <c r="AK74" s="22">
        <v>847069</v>
      </c>
      <c r="AL74" s="22">
        <v>0</v>
      </c>
      <c r="AM74" s="22">
        <v>20784</v>
      </c>
      <c r="AN74" s="22">
        <v>117279</v>
      </c>
      <c r="AO74" s="22">
        <v>318400</v>
      </c>
      <c r="AP74" s="22">
        <v>4743239</v>
      </c>
      <c r="AQ74" s="22">
        <v>0</v>
      </c>
      <c r="AR74" s="22">
        <v>0</v>
      </c>
      <c r="AS74" s="22">
        <v>-120532</v>
      </c>
      <c r="AT74" s="22">
        <v>23409159</v>
      </c>
      <c r="AU74" s="22">
        <v>5055292</v>
      </c>
    </row>
    <row r="75" spans="1:47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11636296</v>
      </c>
      <c r="F75" s="22">
        <v>0</v>
      </c>
      <c r="G75" s="22">
        <v>0</v>
      </c>
      <c r="H75" s="22">
        <v>0</v>
      </c>
      <c r="I75" s="22">
        <v>74052</v>
      </c>
      <c r="J75" s="22">
        <v>0</v>
      </c>
      <c r="K75" s="22">
        <v>0</v>
      </c>
      <c r="L75" s="22">
        <v>513154</v>
      </c>
      <c r="M75" s="22">
        <v>20443</v>
      </c>
      <c r="N75" s="22">
        <v>3026</v>
      </c>
      <c r="O75" s="22">
        <v>1722</v>
      </c>
      <c r="P75" s="22">
        <v>0</v>
      </c>
      <c r="Q75" s="22">
        <v>93658</v>
      </c>
      <c r="R75" s="22">
        <v>131385</v>
      </c>
      <c r="S75" s="22">
        <v>0</v>
      </c>
      <c r="T75" s="22">
        <v>33924</v>
      </c>
      <c r="U75" s="22">
        <v>197000</v>
      </c>
      <c r="V75" s="22">
        <v>0</v>
      </c>
      <c r="W75" s="22">
        <v>108568</v>
      </c>
      <c r="X75" s="22">
        <v>0</v>
      </c>
      <c r="Y75" s="22">
        <v>3152017</v>
      </c>
      <c r="Z75" s="22">
        <v>18279</v>
      </c>
      <c r="AA75" s="22">
        <v>0</v>
      </c>
      <c r="AB75" s="22">
        <v>0</v>
      </c>
      <c r="AC75" s="22">
        <v>86116</v>
      </c>
      <c r="AD75" s="22">
        <v>16069640</v>
      </c>
      <c r="AE75" s="22">
        <v>4475571</v>
      </c>
      <c r="AF75" s="22">
        <v>3792122</v>
      </c>
      <c r="AG75" s="22">
        <v>43648</v>
      </c>
      <c r="AH75" s="22">
        <v>1963079</v>
      </c>
      <c r="AI75" s="22">
        <v>1570</v>
      </c>
      <c r="AJ75" s="22">
        <v>0</v>
      </c>
      <c r="AK75" s="22">
        <v>0</v>
      </c>
      <c r="AL75" s="22">
        <v>538975</v>
      </c>
      <c r="AM75" s="22">
        <v>14388</v>
      </c>
      <c r="AN75" s="22">
        <v>0</v>
      </c>
      <c r="AO75" s="22">
        <v>0</v>
      </c>
      <c r="AP75" s="22">
        <v>2752362</v>
      </c>
      <c r="AQ75" s="22">
        <v>78455</v>
      </c>
      <c r="AR75" s="22">
        <v>0</v>
      </c>
      <c r="AS75" s="22">
        <v>2323</v>
      </c>
      <c r="AT75" s="22">
        <v>13662493</v>
      </c>
      <c r="AU75" s="22">
        <v>2407147</v>
      </c>
    </row>
    <row r="76" spans="1:47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15970288</v>
      </c>
      <c r="F76" s="22">
        <v>0</v>
      </c>
      <c r="G76" s="22">
        <v>0</v>
      </c>
      <c r="H76" s="22">
        <v>0</v>
      </c>
      <c r="I76" s="22">
        <v>0</v>
      </c>
      <c r="J76" s="22">
        <v>55000</v>
      </c>
      <c r="K76" s="22">
        <v>360134</v>
      </c>
      <c r="L76" s="22">
        <v>1855289</v>
      </c>
      <c r="M76" s="22">
        <v>129617</v>
      </c>
      <c r="N76" s="22">
        <v>25260</v>
      </c>
      <c r="O76" s="22">
        <v>12979</v>
      </c>
      <c r="P76" s="22">
        <v>0</v>
      </c>
      <c r="Q76" s="22">
        <v>230465</v>
      </c>
      <c r="R76" s="22">
        <v>116069</v>
      </c>
      <c r="S76" s="22">
        <v>0</v>
      </c>
      <c r="T76" s="22">
        <v>31153</v>
      </c>
      <c r="U76" s="22">
        <v>0</v>
      </c>
      <c r="V76" s="22">
        <v>0</v>
      </c>
      <c r="W76" s="22">
        <v>166583</v>
      </c>
      <c r="X76" s="22">
        <v>0</v>
      </c>
      <c r="Y76" s="22">
        <v>4208327</v>
      </c>
      <c r="Z76" s="22">
        <v>185241</v>
      </c>
      <c r="AA76" s="22">
        <v>0</v>
      </c>
      <c r="AB76" s="22">
        <v>0</v>
      </c>
      <c r="AC76" s="22">
        <v>25469</v>
      </c>
      <c r="AD76" s="22">
        <v>23371874</v>
      </c>
      <c r="AE76" s="22">
        <v>7356074</v>
      </c>
      <c r="AF76" s="22">
        <v>3622264</v>
      </c>
      <c r="AG76" s="22">
        <v>0</v>
      </c>
      <c r="AH76" s="22">
        <v>3535182</v>
      </c>
      <c r="AI76" s="22">
        <v>471631</v>
      </c>
      <c r="AJ76" s="22">
        <v>689013</v>
      </c>
      <c r="AK76" s="22">
        <v>978103</v>
      </c>
      <c r="AL76" s="22">
        <v>0</v>
      </c>
      <c r="AM76" s="22">
        <v>54231</v>
      </c>
      <c r="AN76" s="22">
        <v>154802</v>
      </c>
      <c r="AO76" s="22">
        <v>0</v>
      </c>
      <c r="AP76" s="22">
        <v>3596333</v>
      </c>
      <c r="AQ76" s="22">
        <v>2132957</v>
      </c>
      <c r="AR76" s="22">
        <v>0</v>
      </c>
      <c r="AS76" s="22">
        <v>0</v>
      </c>
      <c r="AT76" s="22">
        <v>22590590</v>
      </c>
      <c r="AU76" s="22">
        <v>781284</v>
      </c>
    </row>
    <row r="77" spans="1:47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39232535</v>
      </c>
      <c r="F77" s="22">
        <v>0</v>
      </c>
      <c r="G77" s="22">
        <v>0</v>
      </c>
      <c r="H77" s="22">
        <v>685440</v>
      </c>
      <c r="I77" s="22">
        <v>0</v>
      </c>
      <c r="J77" s="22">
        <v>0</v>
      </c>
      <c r="K77" s="22">
        <v>720538</v>
      </c>
      <c r="L77" s="22">
        <v>8250867</v>
      </c>
      <c r="M77" s="22">
        <v>311604</v>
      </c>
      <c r="N77" s="22">
        <v>1026679</v>
      </c>
      <c r="O77" s="22">
        <v>0</v>
      </c>
      <c r="P77" s="22">
        <v>0</v>
      </c>
      <c r="Q77" s="22">
        <v>489489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4557285</v>
      </c>
      <c r="Z77" s="22">
        <v>0</v>
      </c>
      <c r="AA77" s="22">
        <v>0</v>
      </c>
      <c r="AB77" s="22">
        <v>1921489</v>
      </c>
      <c r="AC77" s="22">
        <v>914410</v>
      </c>
      <c r="AD77" s="22">
        <v>58110336</v>
      </c>
      <c r="AE77" s="22">
        <v>20509753</v>
      </c>
      <c r="AF77" s="22">
        <v>8216936</v>
      </c>
      <c r="AG77" s="22">
        <v>355808</v>
      </c>
      <c r="AH77" s="22">
        <v>10187328</v>
      </c>
      <c r="AI77" s="22">
        <v>285215</v>
      </c>
      <c r="AJ77" s="22">
        <v>0</v>
      </c>
      <c r="AK77" s="22">
        <v>0</v>
      </c>
      <c r="AL77" s="22">
        <v>1298644</v>
      </c>
      <c r="AM77" s="22">
        <v>0</v>
      </c>
      <c r="AN77" s="22">
        <v>0</v>
      </c>
      <c r="AO77" s="22">
        <v>880070</v>
      </c>
      <c r="AP77" s="22">
        <v>8551002</v>
      </c>
      <c r="AQ77" s="22">
        <v>205032</v>
      </c>
      <c r="AR77" s="22">
        <v>0</v>
      </c>
      <c r="AS77" s="22">
        <v>-591507</v>
      </c>
      <c r="AT77" s="22">
        <v>49898281</v>
      </c>
      <c r="AU77" s="22">
        <v>8212055</v>
      </c>
    </row>
    <row r="78" spans="1:47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15363402</v>
      </c>
      <c r="F78" s="22">
        <v>0</v>
      </c>
      <c r="G78" s="22">
        <v>0</v>
      </c>
      <c r="H78" s="22">
        <v>25091</v>
      </c>
      <c r="I78" s="22">
        <v>2266</v>
      </c>
      <c r="J78" s="22">
        <v>0</v>
      </c>
      <c r="K78" s="22">
        <v>523910</v>
      </c>
      <c r="L78" s="22">
        <v>922960</v>
      </c>
      <c r="M78" s="22">
        <v>103769</v>
      </c>
      <c r="N78" s="22">
        <v>42503</v>
      </c>
      <c r="O78" s="22">
        <v>72583</v>
      </c>
      <c r="P78" s="22">
        <v>0</v>
      </c>
      <c r="Q78" s="22">
        <v>314841</v>
      </c>
      <c r="R78" s="22">
        <v>1245690</v>
      </c>
      <c r="S78" s="22">
        <v>37555</v>
      </c>
      <c r="T78" s="22">
        <v>0</v>
      </c>
      <c r="U78" s="22">
        <v>4626402</v>
      </c>
      <c r="V78" s="22">
        <v>0</v>
      </c>
      <c r="W78" s="22">
        <v>376306</v>
      </c>
      <c r="X78" s="22">
        <v>69429</v>
      </c>
      <c r="Y78" s="22">
        <v>4072715</v>
      </c>
      <c r="Z78" s="22">
        <v>41816</v>
      </c>
      <c r="AA78" s="22">
        <v>7095</v>
      </c>
      <c r="AB78" s="22">
        <v>0</v>
      </c>
      <c r="AC78" s="22">
        <v>0</v>
      </c>
      <c r="AD78" s="22">
        <v>27848333</v>
      </c>
      <c r="AE78" s="22">
        <v>6393470</v>
      </c>
      <c r="AF78" s="22">
        <v>2022839</v>
      </c>
      <c r="AG78" s="22">
        <v>391344</v>
      </c>
      <c r="AH78" s="22">
        <v>4579355</v>
      </c>
      <c r="AI78" s="22">
        <v>457124</v>
      </c>
      <c r="AJ78" s="22">
        <v>554871</v>
      </c>
      <c r="AK78" s="22">
        <v>348869</v>
      </c>
      <c r="AL78" s="22">
        <v>328649</v>
      </c>
      <c r="AM78" s="22">
        <v>3184</v>
      </c>
      <c r="AN78" s="22">
        <v>0</v>
      </c>
      <c r="AO78" s="22">
        <v>184138</v>
      </c>
      <c r="AP78" s="22">
        <v>4074918</v>
      </c>
      <c r="AQ78" s="22">
        <v>70045</v>
      </c>
      <c r="AR78" s="22">
        <v>0</v>
      </c>
      <c r="AS78" s="22">
        <v>0</v>
      </c>
      <c r="AT78" s="22">
        <v>19408806</v>
      </c>
      <c r="AU78" s="22">
        <v>8439527</v>
      </c>
    </row>
    <row r="79" spans="1:47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10014640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4562376</v>
      </c>
      <c r="M79" s="22">
        <v>136160</v>
      </c>
      <c r="N79" s="22">
        <v>70249</v>
      </c>
      <c r="O79" s="22">
        <v>0</v>
      </c>
      <c r="P79" s="22">
        <v>0</v>
      </c>
      <c r="Q79" s="22">
        <v>151626</v>
      </c>
      <c r="R79" s="22">
        <v>47597</v>
      </c>
      <c r="S79" s="22">
        <v>0</v>
      </c>
      <c r="T79" s="22">
        <v>7105</v>
      </c>
      <c r="U79" s="22">
        <v>0</v>
      </c>
      <c r="V79" s="22">
        <v>0</v>
      </c>
      <c r="W79" s="22">
        <v>209460</v>
      </c>
      <c r="X79" s="22">
        <v>0</v>
      </c>
      <c r="Y79" s="22">
        <v>1568470</v>
      </c>
      <c r="Z79" s="22">
        <v>0</v>
      </c>
      <c r="AA79" s="22">
        <v>0</v>
      </c>
      <c r="AB79" s="22">
        <v>0</v>
      </c>
      <c r="AC79" s="22">
        <v>403488</v>
      </c>
      <c r="AD79" s="22">
        <v>17171171</v>
      </c>
      <c r="AE79" s="22">
        <v>5984645</v>
      </c>
      <c r="AF79" s="22">
        <v>3335202</v>
      </c>
      <c r="AG79" s="22">
        <v>3768</v>
      </c>
      <c r="AH79" s="22">
        <v>4315514</v>
      </c>
      <c r="AI79" s="22">
        <v>124608</v>
      </c>
      <c r="AJ79" s="22">
        <v>0</v>
      </c>
      <c r="AK79" s="22">
        <v>0</v>
      </c>
      <c r="AL79" s="22">
        <v>0</v>
      </c>
      <c r="AM79" s="22">
        <v>6300</v>
      </c>
      <c r="AN79" s="22">
        <v>29450</v>
      </c>
      <c r="AO79" s="22">
        <v>7486</v>
      </c>
      <c r="AP79" s="22">
        <v>2014187</v>
      </c>
      <c r="AQ79" s="22">
        <v>0</v>
      </c>
      <c r="AR79" s="22">
        <v>0</v>
      </c>
      <c r="AS79" s="22">
        <v>470953</v>
      </c>
      <c r="AT79" s="22">
        <v>16292113</v>
      </c>
      <c r="AU79" s="22">
        <v>879058</v>
      </c>
    </row>
    <row r="80" spans="1:47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9757267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6018135</v>
      </c>
      <c r="M80" s="22">
        <v>133906</v>
      </c>
      <c r="N80" s="22">
        <v>18868</v>
      </c>
      <c r="O80" s="22">
        <v>0</v>
      </c>
      <c r="P80" s="22">
        <v>0</v>
      </c>
      <c r="Q80" s="22">
        <v>155661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16526</v>
      </c>
      <c r="X80" s="22">
        <v>444058</v>
      </c>
      <c r="Y80" s="22">
        <v>3233141</v>
      </c>
      <c r="Z80" s="22">
        <v>9123</v>
      </c>
      <c r="AA80" s="22">
        <v>0</v>
      </c>
      <c r="AB80" s="22">
        <v>0</v>
      </c>
      <c r="AC80" s="22">
        <v>234096</v>
      </c>
      <c r="AD80" s="22">
        <v>20020781</v>
      </c>
      <c r="AE80" s="22">
        <v>4275759</v>
      </c>
      <c r="AF80" s="22">
        <v>1769454</v>
      </c>
      <c r="AG80" s="22">
        <v>1821937</v>
      </c>
      <c r="AH80" s="22">
        <v>4247925</v>
      </c>
      <c r="AI80" s="22">
        <v>1203379</v>
      </c>
      <c r="AJ80" s="22">
        <v>1117074</v>
      </c>
      <c r="AK80" s="22">
        <v>141022</v>
      </c>
      <c r="AL80" s="22">
        <v>0</v>
      </c>
      <c r="AM80" s="22">
        <v>19880</v>
      </c>
      <c r="AN80" s="22">
        <v>0</v>
      </c>
      <c r="AO80" s="22">
        <v>0</v>
      </c>
      <c r="AP80" s="22">
        <v>3103493</v>
      </c>
      <c r="AQ80" s="22">
        <v>59566</v>
      </c>
      <c r="AR80" s="22">
        <v>0</v>
      </c>
      <c r="AS80" s="22">
        <v>-574210</v>
      </c>
      <c r="AT80" s="22">
        <v>17185279</v>
      </c>
      <c r="AU80" s="22">
        <v>2835502</v>
      </c>
    </row>
    <row r="81" spans="1:47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25186345</v>
      </c>
      <c r="F81" s="22">
        <v>0</v>
      </c>
      <c r="G81" s="22">
        <v>0</v>
      </c>
      <c r="H81" s="22">
        <v>2315285</v>
      </c>
      <c r="I81" s="22">
        <v>0</v>
      </c>
      <c r="J81" s="22">
        <v>0</v>
      </c>
      <c r="K81" s="22">
        <v>3131</v>
      </c>
      <c r="L81" s="22">
        <v>11095121</v>
      </c>
      <c r="M81" s="22">
        <v>209033</v>
      </c>
      <c r="N81" s="22">
        <v>281896</v>
      </c>
      <c r="O81" s="22">
        <v>0</v>
      </c>
      <c r="P81" s="22">
        <v>0</v>
      </c>
      <c r="Q81" s="22">
        <v>1022578</v>
      </c>
      <c r="R81" s="22">
        <v>50861</v>
      </c>
      <c r="S81" s="22">
        <v>0</v>
      </c>
      <c r="T81" s="22">
        <v>0</v>
      </c>
      <c r="U81" s="22">
        <v>628950</v>
      </c>
      <c r="V81" s="22">
        <v>0</v>
      </c>
      <c r="W81" s="22">
        <v>0</v>
      </c>
      <c r="X81" s="22">
        <v>2040380</v>
      </c>
      <c r="Y81" s="22">
        <v>2765868</v>
      </c>
      <c r="Z81" s="22">
        <v>0</v>
      </c>
      <c r="AA81" s="22">
        <v>0</v>
      </c>
      <c r="AB81" s="22">
        <v>0</v>
      </c>
      <c r="AC81" s="22">
        <v>1611775</v>
      </c>
      <c r="AD81" s="22">
        <v>47211223</v>
      </c>
      <c r="AE81" s="22">
        <v>9898508</v>
      </c>
      <c r="AF81" s="22">
        <v>7493588</v>
      </c>
      <c r="AG81" s="22">
        <v>5235545</v>
      </c>
      <c r="AH81" s="22">
        <v>6201204</v>
      </c>
      <c r="AI81" s="22">
        <v>0</v>
      </c>
      <c r="AJ81" s="22">
        <v>0</v>
      </c>
      <c r="AK81" s="22">
        <v>471855</v>
      </c>
      <c r="AL81" s="22">
        <v>495938</v>
      </c>
      <c r="AM81" s="22">
        <v>5482</v>
      </c>
      <c r="AN81" s="22">
        <v>86640</v>
      </c>
      <c r="AO81" s="22">
        <v>0</v>
      </c>
      <c r="AP81" s="22">
        <v>14712097</v>
      </c>
      <c r="AQ81" s="22">
        <v>712967</v>
      </c>
      <c r="AR81" s="22">
        <v>0</v>
      </c>
      <c r="AS81" s="22">
        <v>-688835</v>
      </c>
      <c r="AT81" s="22">
        <v>44624989</v>
      </c>
      <c r="AU81" s="22">
        <v>2586234</v>
      </c>
    </row>
    <row r="82" spans="1:47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15593397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1299235</v>
      </c>
      <c r="M82" s="22">
        <v>254299</v>
      </c>
      <c r="N82" s="22">
        <v>0</v>
      </c>
      <c r="O82" s="22">
        <v>5424</v>
      </c>
      <c r="P82" s="22">
        <v>0</v>
      </c>
      <c r="Q82" s="22">
        <v>405743</v>
      </c>
      <c r="R82" s="22">
        <v>0</v>
      </c>
      <c r="S82" s="22">
        <v>0</v>
      </c>
      <c r="T82" s="22">
        <v>0</v>
      </c>
      <c r="U82" s="22">
        <v>0</v>
      </c>
      <c r="V82" s="22">
        <v>204082</v>
      </c>
      <c r="W82" s="22">
        <v>0</v>
      </c>
      <c r="X82" s="22">
        <v>519010</v>
      </c>
      <c r="Y82" s="22">
        <v>3893203</v>
      </c>
      <c r="Z82" s="22">
        <v>0</v>
      </c>
      <c r="AA82" s="22">
        <v>0</v>
      </c>
      <c r="AB82" s="22">
        <v>259213</v>
      </c>
      <c r="AC82" s="22">
        <v>120492</v>
      </c>
      <c r="AD82" s="22">
        <v>22554098</v>
      </c>
      <c r="AE82" s="22">
        <v>6230936</v>
      </c>
      <c r="AF82" s="22">
        <v>3150492</v>
      </c>
      <c r="AG82" s="22">
        <v>0</v>
      </c>
      <c r="AH82" s="22">
        <v>3558148</v>
      </c>
      <c r="AI82" s="22">
        <v>0</v>
      </c>
      <c r="AJ82" s="22">
        <v>0</v>
      </c>
      <c r="AK82" s="22">
        <v>1890906</v>
      </c>
      <c r="AL82" s="22">
        <v>0</v>
      </c>
      <c r="AM82" s="22">
        <v>38930</v>
      </c>
      <c r="AN82" s="22">
        <v>0</v>
      </c>
      <c r="AO82" s="22">
        <v>0</v>
      </c>
      <c r="AP82" s="22">
        <v>4014425</v>
      </c>
      <c r="AQ82" s="22">
        <v>411062</v>
      </c>
      <c r="AR82" s="22">
        <v>0</v>
      </c>
      <c r="AS82" s="22">
        <v>-1405668</v>
      </c>
      <c r="AT82" s="22">
        <v>17889231</v>
      </c>
      <c r="AU82" s="22">
        <v>4664867</v>
      </c>
    </row>
    <row r="83" spans="1:47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29417282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2385</v>
      </c>
      <c r="L83" s="22">
        <v>629765</v>
      </c>
      <c r="M83" s="22">
        <v>101754</v>
      </c>
      <c r="N83" s="22">
        <v>35777</v>
      </c>
      <c r="O83" s="22">
        <v>750</v>
      </c>
      <c r="P83" s="22">
        <v>0</v>
      </c>
      <c r="Q83" s="22">
        <v>171161</v>
      </c>
      <c r="R83" s="22">
        <v>141506</v>
      </c>
      <c r="S83" s="22">
        <v>0</v>
      </c>
      <c r="T83" s="22">
        <v>0</v>
      </c>
      <c r="U83" s="22">
        <v>0</v>
      </c>
      <c r="V83" s="22">
        <v>0</v>
      </c>
      <c r="W83" s="22">
        <v>244403</v>
      </c>
      <c r="X83" s="22">
        <v>0</v>
      </c>
      <c r="Y83" s="22">
        <v>4162715</v>
      </c>
      <c r="Z83" s="22">
        <v>0</v>
      </c>
      <c r="AA83" s="22">
        <v>0</v>
      </c>
      <c r="AB83" s="22">
        <v>0</v>
      </c>
      <c r="AC83" s="22">
        <v>5991194</v>
      </c>
      <c r="AD83" s="22">
        <v>40898692</v>
      </c>
      <c r="AE83" s="22">
        <v>6730929</v>
      </c>
      <c r="AF83" s="22">
        <v>5048943</v>
      </c>
      <c r="AG83" s="22">
        <v>0</v>
      </c>
      <c r="AH83" s="22">
        <v>3899265</v>
      </c>
      <c r="AI83" s="22">
        <v>0</v>
      </c>
      <c r="AJ83" s="22">
        <v>999902</v>
      </c>
      <c r="AK83" s="22">
        <v>241686</v>
      </c>
      <c r="AL83" s="22">
        <v>378721</v>
      </c>
      <c r="AM83" s="22">
        <v>8889</v>
      </c>
      <c r="AN83" s="22">
        <v>0</v>
      </c>
      <c r="AO83" s="22">
        <v>0</v>
      </c>
      <c r="AP83" s="22">
        <v>14124017</v>
      </c>
      <c r="AQ83" s="22">
        <v>80015</v>
      </c>
      <c r="AR83" s="22">
        <v>0</v>
      </c>
      <c r="AS83" s="22">
        <v>23825</v>
      </c>
      <c r="AT83" s="22">
        <v>31536192</v>
      </c>
      <c r="AU83" s="22">
        <v>9362500</v>
      </c>
    </row>
    <row r="84" spans="1:47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5353287</v>
      </c>
      <c r="F84" s="22">
        <v>0</v>
      </c>
      <c r="G84" s="22">
        <v>0</v>
      </c>
      <c r="H84" s="22">
        <v>768</v>
      </c>
      <c r="I84" s="22">
        <v>0</v>
      </c>
      <c r="J84" s="22">
        <v>0</v>
      </c>
      <c r="K84" s="22">
        <v>0</v>
      </c>
      <c r="L84" s="22">
        <v>427645</v>
      </c>
      <c r="M84" s="22">
        <v>39190</v>
      </c>
      <c r="N84" s="22">
        <v>96649</v>
      </c>
      <c r="O84" s="22">
        <v>38289</v>
      </c>
      <c r="P84" s="22">
        <v>0</v>
      </c>
      <c r="Q84" s="22">
        <v>148487</v>
      </c>
      <c r="R84" s="22">
        <v>55497</v>
      </c>
      <c r="S84" s="22">
        <v>31000</v>
      </c>
      <c r="T84" s="22">
        <v>88188</v>
      </c>
      <c r="U84" s="22">
        <v>0</v>
      </c>
      <c r="V84" s="22">
        <v>0</v>
      </c>
      <c r="W84" s="22">
        <v>2652</v>
      </c>
      <c r="X84" s="22">
        <v>0</v>
      </c>
      <c r="Y84" s="22">
        <v>4363092</v>
      </c>
      <c r="Z84" s="22">
        <v>27880</v>
      </c>
      <c r="AA84" s="22">
        <v>0</v>
      </c>
      <c r="AB84" s="22">
        <v>0</v>
      </c>
      <c r="AC84" s="22">
        <v>236630</v>
      </c>
      <c r="AD84" s="22">
        <v>10909254</v>
      </c>
      <c r="AE84" s="22">
        <v>3874336</v>
      </c>
      <c r="AF84" s="22">
        <v>1198415</v>
      </c>
      <c r="AG84" s="22">
        <v>8432</v>
      </c>
      <c r="AH84" s="22">
        <v>1554238</v>
      </c>
      <c r="AI84" s="22">
        <v>0</v>
      </c>
      <c r="AJ84" s="22">
        <v>23267</v>
      </c>
      <c r="AK84" s="22">
        <v>415654</v>
      </c>
      <c r="AL84" s="22">
        <v>10111</v>
      </c>
      <c r="AM84" s="22">
        <v>3650</v>
      </c>
      <c r="AN84" s="22">
        <v>0</v>
      </c>
      <c r="AO84" s="22">
        <v>0</v>
      </c>
      <c r="AP84" s="22">
        <v>1621754</v>
      </c>
      <c r="AQ84" s="22">
        <v>91788</v>
      </c>
      <c r="AR84" s="22">
        <v>0</v>
      </c>
      <c r="AS84" s="22">
        <v>6066</v>
      </c>
      <c r="AT84" s="22">
        <v>8807711</v>
      </c>
      <c r="AU84" s="22">
        <v>2101543</v>
      </c>
    </row>
    <row r="85" spans="1:47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10815681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1998424</v>
      </c>
      <c r="M85" s="22">
        <v>162330</v>
      </c>
      <c r="N85" s="22">
        <v>173740</v>
      </c>
      <c r="O85" s="22">
        <v>0</v>
      </c>
      <c r="P85" s="22">
        <v>0</v>
      </c>
      <c r="Q85" s="22">
        <v>148758</v>
      </c>
      <c r="R85" s="22">
        <v>21372</v>
      </c>
      <c r="S85" s="22">
        <v>0</v>
      </c>
      <c r="T85" s="22">
        <v>0</v>
      </c>
      <c r="U85" s="22">
        <v>0</v>
      </c>
      <c r="V85" s="22">
        <v>0</v>
      </c>
      <c r="W85" s="22">
        <v>300302</v>
      </c>
      <c r="X85" s="22">
        <v>705521</v>
      </c>
      <c r="Y85" s="22">
        <v>4241258</v>
      </c>
      <c r="Z85" s="22">
        <v>22750</v>
      </c>
      <c r="AA85" s="22">
        <v>0</v>
      </c>
      <c r="AB85" s="22">
        <v>159491</v>
      </c>
      <c r="AC85" s="22">
        <v>43195</v>
      </c>
      <c r="AD85" s="22">
        <v>18792822</v>
      </c>
      <c r="AE85" s="22">
        <v>4976983</v>
      </c>
      <c r="AF85" s="22">
        <v>3387171</v>
      </c>
      <c r="AG85" s="22">
        <v>0</v>
      </c>
      <c r="AH85" s="22">
        <v>5425373</v>
      </c>
      <c r="AI85" s="22">
        <v>42120</v>
      </c>
      <c r="AJ85" s="22">
        <v>355972</v>
      </c>
      <c r="AK85" s="22">
        <v>499840</v>
      </c>
      <c r="AL85" s="22">
        <v>0</v>
      </c>
      <c r="AM85" s="22">
        <v>17314</v>
      </c>
      <c r="AN85" s="22">
        <v>0</v>
      </c>
      <c r="AO85" s="22">
        <v>108862</v>
      </c>
      <c r="AP85" s="22">
        <v>1586611</v>
      </c>
      <c r="AQ85" s="22">
        <v>59460</v>
      </c>
      <c r="AR85" s="22">
        <v>527499</v>
      </c>
      <c r="AS85" s="22">
        <v>0</v>
      </c>
      <c r="AT85" s="22">
        <v>16987205</v>
      </c>
      <c r="AU85" s="22">
        <v>1805617</v>
      </c>
    </row>
    <row r="86" spans="1:47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19979103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730002</v>
      </c>
      <c r="L86" s="22">
        <v>1924197</v>
      </c>
      <c r="M86" s="22">
        <v>0</v>
      </c>
      <c r="N86" s="22">
        <v>390974</v>
      </c>
      <c r="O86" s="22">
        <v>0</v>
      </c>
      <c r="P86" s="22">
        <v>0</v>
      </c>
      <c r="Q86" s="22">
        <v>583775</v>
      </c>
      <c r="R86" s="22">
        <v>281796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7152509</v>
      </c>
      <c r="Y86" s="22">
        <v>0</v>
      </c>
      <c r="Z86" s="22">
        <v>0</v>
      </c>
      <c r="AA86" s="22">
        <v>0</v>
      </c>
      <c r="AB86" s="22">
        <v>0</v>
      </c>
      <c r="AC86" s="22">
        <v>263521</v>
      </c>
      <c r="AD86" s="22">
        <v>31305877</v>
      </c>
      <c r="AE86" s="22">
        <v>9078503</v>
      </c>
      <c r="AF86" s="22">
        <v>5221308</v>
      </c>
      <c r="AG86" s="22">
        <v>0</v>
      </c>
      <c r="AH86" s="22">
        <v>4578528</v>
      </c>
      <c r="AI86" s="22">
        <v>0</v>
      </c>
      <c r="AJ86" s="22">
        <v>0</v>
      </c>
      <c r="AK86" s="22">
        <v>0</v>
      </c>
      <c r="AL86" s="22">
        <v>1026706</v>
      </c>
      <c r="AM86" s="22">
        <v>67467</v>
      </c>
      <c r="AN86" s="22">
        <v>5262</v>
      </c>
      <c r="AO86" s="22">
        <v>363840</v>
      </c>
      <c r="AP86" s="22">
        <v>3435624</v>
      </c>
      <c r="AQ86" s="22">
        <v>-143268</v>
      </c>
      <c r="AR86" s="22">
        <v>0</v>
      </c>
      <c r="AS86" s="22">
        <v>0</v>
      </c>
      <c r="AT86" s="22">
        <v>23633970</v>
      </c>
      <c r="AU86" s="22">
        <v>7671907</v>
      </c>
    </row>
    <row r="87" spans="1:47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30507274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2016182</v>
      </c>
      <c r="M87" s="22">
        <v>173737</v>
      </c>
      <c r="N87" s="22">
        <v>534308</v>
      </c>
      <c r="O87" s="22">
        <v>0</v>
      </c>
      <c r="P87" s="22">
        <v>0</v>
      </c>
      <c r="Q87" s="22">
        <v>1416784</v>
      </c>
      <c r="R87" s="22">
        <v>43519</v>
      </c>
      <c r="S87" s="22">
        <v>0</v>
      </c>
      <c r="T87" s="22">
        <v>0</v>
      </c>
      <c r="U87" s="22">
        <v>431727</v>
      </c>
      <c r="V87" s="22">
        <v>0</v>
      </c>
      <c r="W87" s="22">
        <v>0</v>
      </c>
      <c r="X87" s="22">
        <v>6564214</v>
      </c>
      <c r="Y87" s="22">
        <v>0</v>
      </c>
      <c r="Z87" s="22">
        <v>171513</v>
      </c>
      <c r="AA87" s="22">
        <v>0</v>
      </c>
      <c r="AB87" s="22">
        <v>129019</v>
      </c>
      <c r="AC87" s="22">
        <v>-44663</v>
      </c>
      <c r="AD87" s="22">
        <v>41943614</v>
      </c>
      <c r="AE87" s="22">
        <v>11094106</v>
      </c>
      <c r="AF87" s="22">
        <v>4222707</v>
      </c>
      <c r="AG87" s="22">
        <v>0</v>
      </c>
      <c r="AH87" s="22">
        <v>3572642</v>
      </c>
      <c r="AI87" s="22">
        <v>91621</v>
      </c>
      <c r="AJ87" s="22">
        <v>0</v>
      </c>
      <c r="AK87" s="22">
        <v>2550627</v>
      </c>
      <c r="AL87" s="22">
        <v>0</v>
      </c>
      <c r="AM87" s="22">
        <v>13476</v>
      </c>
      <c r="AN87" s="22">
        <v>0</v>
      </c>
      <c r="AO87" s="22">
        <v>13298</v>
      </c>
      <c r="AP87" s="22">
        <v>13437835</v>
      </c>
      <c r="AQ87" s="22">
        <v>57246</v>
      </c>
      <c r="AR87" s="22">
        <v>0</v>
      </c>
      <c r="AS87" s="22">
        <v>0</v>
      </c>
      <c r="AT87" s="22">
        <v>35053558</v>
      </c>
      <c r="AU87" s="22">
        <v>6890056</v>
      </c>
    </row>
    <row r="88" spans="1:47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8382777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570774</v>
      </c>
      <c r="M88" s="22">
        <v>74614</v>
      </c>
      <c r="N88" s="22">
        <v>7798</v>
      </c>
      <c r="O88" s="22">
        <v>93096</v>
      </c>
      <c r="P88" s="22">
        <v>0</v>
      </c>
      <c r="Q88" s="22">
        <v>49179</v>
      </c>
      <c r="R88" s="22">
        <v>234437</v>
      </c>
      <c r="S88" s="22">
        <v>0</v>
      </c>
      <c r="T88" s="22">
        <v>107239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3035207</v>
      </c>
      <c r="AA88" s="22">
        <v>0</v>
      </c>
      <c r="AB88" s="22">
        <v>0</v>
      </c>
      <c r="AC88" s="22">
        <v>288092</v>
      </c>
      <c r="AD88" s="22">
        <v>12843213</v>
      </c>
      <c r="AE88" s="22">
        <v>5264577</v>
      </c>
      <c r="AF88" s="22">
        <v>1816413</v>
      </c>
      <c r="AG88" s="22">
        <v>0</v>
      </c>
      <c r="AH88" s="22">
        <v>2942960</v>
      </c>
      <c r="AI88" s="22">
        <v>210336</v>
      </c>
      <c r="AJ88" s="22">
        <v>0</v>
      </c>
      <c r="AK88" s="22">
        <v>199400</v>
      </c>
      <c r="AL88" s="22">
        <v>361562</v>
      </c>
      <c r="AM88" s="22">
        <v>1278</v>
      </c>
      <c r="AN88" s="22">
        <v>0</v>
      </c>
      <c r="AO88" s="22">
        <v>0</v>
      </c>
      <c r="AP88" s="22">
        <v>6367716</v>
      </c>
      <c r="AQ88" s="22">
        <v>0</v>
      </c>
      <c r="AR88" s="22">
        <v>0</v>
      </c>
      <c r="AS88" s="22">
        <v>0</v>
      </c>
      <c r="AT88" s="22">
        <v>17164242</v>
      </c>
      <c r="AU88" s="22">
        <v>-4321029</v>
      </c>
    </row>
    <row r="89" spans="1:47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19825258</v>
      </c>
      <c r="F89" s="22">
        <v>0</v>
      </c>
      <c r="G89" s="22">
        <v>0</v>
      </c>
      <c r="H89" s="22">
        <v>0</v>
      </c>
      <c r="I89" s="22">
        <v>26722</v>
      </c>
      <c r="J89" s="22">
        <v>0</v>
      </c>
      <c r="K89" s="22">
        <v>0</v>
      </c>
      <c r="L89" s="22">
        <v>615658</v>
      </c>
      <c r="M89" s="22">
        <v>109180</v>
      </c>
      <c r="N89" s="22">
        <v>106779</v>
      </c>
      <c r="O89" s="22">
        <v>13912</v>
      </c>
      <c r="P89" s="22">
        <v>0</v>
      </c>
      <c r="Q89" s="22">
        <v>593097</v>
      </c>
      <c r="R89" s="22">
        <v>98516</v>
      </c>
      <c r="S89" s="22">
        <v>52559</v>
      </c>
      <c r="T89" s="22">
        <v>78600</v>
      </c>
      <c r="U89" s="22">
        <v>0</v>
      </c>
      <c r="V89" s="22">
        <v>0</v>
      </c>
      <c r="W89" s="22">
        <v>0</v>
      </c>
      <c r="X89" s="22">
        <v>0</v>
      </c>
      <c r="Y89" s="22">
        <v>243010</v>
      </c>
      <c r="Z89" s="22">
        <v>1287440</v>
      </c>
      <c r="AA89" s="22">
        <v>0</v>
      </c>
      <c r="AB89" s="22">
        <v>0</v>
      </c>
      <c r="AC89" s="22">
        <v>0</v>
      </c>
      <c r="AD89" s="22">
        <v>23050731</v>
      </c>
      <c r="AE89" s="22">
        <v>6197325</v>
      </c>
      <c r="AF89" s="22">
        <v>3239441</v>
      </c>
      <c r="AG89" s="22">
        <v>2266988</v>
      </c>
      <c r="AH89" s="22">
        <v>2254740</v>
      </c>
      <c r="AI89" s="22">
        <v>32564</v>
      </c>
      <c r="AJ89" s="22">
        <v>1054254</v>
      </c>
      <c r="AK89" s="22">
        <v>0</v>
      </c>
      <c r="AL89" s="22">
        <v>771101</v>
      </c>
      <c r="AM89" s="22">
        <v>29116</v>
      </c>
      <c r="AN89" s="22">
        <v>68284</v>
      </c>
      <c r="AO89" s="22">
        <v>134922</v>
      </c>
      <c r="AP89" s="22">
        <v>6653538</v>
      </c>
      <c r="AQ89" s="22">
        <v>0</v>
      </c>
      <c r="AR89" s="22">
        <v>0</v>
      </c>
      <c r="AS89" s="22">
        <v>0</v>
      </c>
      <c r="AT89" s="22">
        <v>22702273</v>
      </c>
      <c r="AU89" s="22">
        <v>348458</v>
      </c>
    </row>
    <row r="90" spans="1:47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57026325</v>
      </c>
      <c r="F90" s="22">
        <v>0</v>
      </c>
      <c r="G90" s="22">
        <v>0</v>
      </c>
      <c r="H90" s="22">
        <v>0</v>
      </c>
      <c r="I90" s="22">
        <v>10743866</v>
      </c>
      <c r="J90" s="22">
        <v>0</v>
      </c>
      <c r="K90" s="22">
        <v>0</v>
      </c>
      <c r="L90" s="22">
        <v>2395537</v>
      </c>
      <c r="M90" s="22">
        <v>225862</v>
      </c>
      <c r="N90" s="22">
        <v>0</v>
      </c>
      <c r="O90" s="22">
        <v>0</v>
      </c>
      <c r="P90" s="22">
        <v>0</v>
      </c>
      <c r="Q90" s="22">
        <v>1690686</v>
      </c>
      <c r="R90" s="22">
        <v>0</v>
      </c>
      <c r="S90" s="22">
        <v>0</v>
      </c>
      <c r="T90" s="22">
        <v>0</v>
      </c>
      <c r="U90" s="22">
        <v>81746</v>
      </c>
      <c r="V90" s="22">
        <v>0</v>
      </c>
      <c r="W90" s="22">
        <v>0</v>
      </c>
      <c r="X90" s="22">
        <v>0</v>
      </c>
      <c r="Y90" s="22">
        <v>9902813</v>
      </c>
      <c r="Z90" s="22">
        <v>816705</v>
      </c>
      <c r="AA90" s="22">
        <v>0</v>
      </c>
      <c r="AB90" s="22">
        <v>0</v>
      </c>
      <c r="AC90" s="22">
        <v>161491</v>
      </c>
      <c r="AD90" s="22">
        <v>83045031</v>
      </c>
      <c r="AE90" s="22">
        <v>9259313</v>
      </c>
      <c r="AF90" s="22">
        <v>15096808</v>
      </c>
      <c r="AG90" s="22">
        <v>453279</v>
      </c>
      <c r="AH90" s="22">
        <v>4529531</v>
      </c>
      <c r="AI90" s="22">
        <v>165000</v>
      </c>
      <c r="AJ90" s="22">
        <v>9356320</v>
      </c>
      <c r="AK90" s="22">
        <v>543948</v>
      </c>
      <c r="AL90" s="22">
        <v>397691</v>
      </c>
      <c r="AM90" s="22">
        <v>4828</v>
      </c>
      <c r="AN90" s="22">
        <v>0</v>
      </c>
      <c r="AO90" s="22">
        <v>140610</v>
      </c>
      <c r="AP90" s="22">
        <v>11892342</v>
      </c>
      <c r="AQ90" s="22">
        <v>29563</v>
      </c>
      <c r="AR90" s="22">
        <v>0</v>
      </c>
      <c r="AS90" s="22">
        <v>0</v>
      </c>
      <c r="AT90" s="22">
        <v>51869233</v>
      </c>
      <c r="AU90" s="22">
        <v>31175798</v>
      </c>
    </row>
    <row r="91" spans="1:47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3451626</v>
      </c>
      <c r="F91" s="22">
        <v>0</v>
      </c>
      <c r="G91" s="22">
        <v>0</v>
      </c>
      <c r="H91" s="22">
        <v>0</v>
      </c>
      <c r="I91" s="22">
        <v>0</v>
      </c>
      <c r="J91" s="22">
        <v>66391</v>
      </c>
      <c r="K91" s="22">
        <v>0</v>
      </c>
      <c r="L91" s="22">
        <v>2349217</v>
      </c>
      <c r="M91" s="22">
        <v>48919</v>
      </c>
      <c r="N91" s="22">
        <v>130916</v>
      </c>
      <c r="O91" s="22">
        <v>0</v>
      </c>
      <c r="P91" s="22">
        <v>236017</v>
      </c>
      <c r="Q91" s="22">
        <v>97586</v>
      </c>
      <c r="R91" s="22">
        <v>265724</v>
      </c>
      <c r="S91" s="22">
        <v>0</v>
      </c>
      <c r="T91" s="22">
        <v>3029</v>
      </c>
      <c r="U91" s="22">
        <v>0</v>
      </c>
      <c r="V91" s="22">
        <v>957200</v>
      </c>
      <c r="W91" s="22">
        <v>0</v>
      </c>
      <c r="X91" s="22">
        <v>0</v>
      </c>
      <c r="Y91" s="22">
        <v>0</v>
      </c>
      <c r="Z91" s="22">
        <v>0</v>
      </c>
      <c r="AA91" s="22">
        <v>50241</v>
      </c>
      <c r="AB91" s="22">
        <v>0</v>
      </c>
      <c r="AC91" s="22">
        <v>504327</v>
      </c>
      <c r="AD91" s="22">
        <v>8161193</v>
      </c>
      <c r="AE91" s="22">
        <v>1824532</v>
      </c>
      <c r="AF91" s="22">
        <v>2464628</v>
      </c>
      <c r="AG91" s="22">
        <v>0</v>
      </c>
      <c r="AH91" s="22">
        <v>970526</v>
      </c>
      <c r="AI91" s="22">
        <v>0</v>
      </c>
      <c r="AJ91" s="22">
        <v>0</v>
      </c>
      <c r="AK91" s="22">
        <v>51035</v>
      </c>
      <c r="AL91" s="22">
        <v>0</v>
      </c>
      <c r="AM91" s="22">
        <v>5246</v>
      </c>
      <c r="AN91" s="22">
        <v>0</v>
      </c>
      <c r="AO91" s="22">
        <v>57121</v>
      </c>
      <c r="AP91" s="22">
        <v>972596</v>
      </c>
      <c r="AQ91" s="22">
        <v>0</v>
      </c>
      <c r="AR91" s="22">
        <v>0</v>
      </c>
      <c r="AS91" s="22">
        <v>168217</v>
      </c>
      <c r="AT91" s="22">
        <v>6513901</v>
      </c>
      <c r="AU91" s="22">
        <v>1647292</v>
      </c>
    </row>
    <row r="92" spans="1:47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16130644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514706</v>
      </c>
      <c r="L92" s="22">
        <v>10874246</v>
      </c>
      <c r="M92" s="22">
        <v>82613</v>
      </c>
      <c r="N92" s="22">
        <v>5119684</v>
      </c>
      <c r="O92" s="22">
        <v>1112222</v>
      </c>
      <c r="P92" s="22">
        <v>788826</v>
      </c>
      <c r="Q92" s="22">
        <v>88953</v>
      </c>
      <c r="R92" s="22">
        <v>616920</v>
      </c>
      <c r="S92" s="22">
        <v>0</v>
      </c>
      <c r="T92" s="22">
        <v>11298</v>
      </c>
      <c r="U92" s="22">
        <v>0</v>
      </c>
      <c r="V92" s="22">
        <v>0</v>
      </c>
      <c r="W92" s="22">
        <v>323418</v>
      </c>
      <c r="X92" s="22">
        <v>0</v>
      </c>
      <c r="Y92" s="22">
        <v>4450361</v>
      </c>
      <c r="Z92" s="22">
        <v>60132</v>
      </c>
      <c r="AA92" s="22">
        <v>0</v>
      </c>
      <c r="AB92" s="22">
        <v>227167</v>
      </c>
      <c r="AC92" s="22">
        <v>324031</v>
      </c>
      <c r="AD92" s="22">
        <v>40725221</v>
      </c>
      <c r="AE92" s="22">
        <v>13153994</v>
      </c>
      <c r="AF92" s="22">
        <v>11560331</v>
      </c>
      <c r="AG92" s="22">
        <v>2013513</v>
      </c>
      <c r="AH92" s="22">
        <v>2440434</v>
      </c>
      <c r="AI92" s="22">
        <v>0</v>
      </c>
      <c r="AJ92" s="22">
        <v>0</v>
      </c>
      <c r="AK92" s="22">
        <v>91250</v>
      </c>
      <c r="AL92" s="22">
        <v>125204</v>
      </c>
      <c r="AM92" s="22">
        <v>134800</v>
      </c>
      <c r="AN92" s="22">
        <v>10829</v>
      </c>
      <c r="AO92" s="22">
        <v>314700</v>
      </c>
      <c r="AP92" s="22">
        <v>4775194</v>
      </c>
      <c r="AQ92" s="22">
        <v>250378</v>
      </c>
      <c r="AR92" s="22">
        <v>0</v>
      </c>
      <c r="AS92" s="22">
        <v>6460</v>
      </c>
      <c r="AT92" s="22">
        <v>34877087</v>
      </c>
      <c r="AU92" s="22">
        <v>5848134</v>
      </c>
    </row>
    <row r="93" spans="1:47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4363549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3405163</v>
      </c>
      <c r="M93" s="22">
        <v>76647</v>
      </c>
      <c r="N93" s="22">
        <v>51953</v>
      </c>
      <c r="O93" s="22">
        <v>43410</v>
      </c>
      <c r="P93" s="22">
        <v>280129</v>
      </c>
      <c r="Q93" s="22">
        <v>48425</v>
      </c>
      <c r="R93" s="22">
        <v>329924</v>
      </c>
      <c r="S93" s="22">
        <v>0</v>
      </c>
      <c r="T93" s="22">
        <v>0</v>
      </c>
      <c r="U93" s="22">
        <v>0</v>
      </c>
      <c r="V93" s="22">
        <v>0</v>
      </c>
      <c r="W93" s="22">
        <v>263966</v>
      </c>
      <c r="X93" s="22">
        <v>0</v>
      </c>
      <c r="Y93" s="22">
        <v>2220497</v>
      </c>
      <c r="Z93" s="22">
        <v>952767</v>
      </c>
      <c r="AA93" s="22">
        <v>0</v>
      </c>
      <c r="AB93" s="22">
        <v>16875</v>
      </c>
      <c r="AC93" s="22">
        <v>315985</v>
      </c>
      <c r="AD93" s="22">
        <v>12369290</v>
      </c>
      <c r="AE93" s="22">
        <v>3610220</v>
      </c>
      <c r="AF93" s="22">
        <v>3164321</v>
      </c>
      <c r="AG93" s="22">
        <v>137728</v>
      </c>
      <c r="AH93" s="22">
        <v>1317874</v>
      </c>
      <c r="AI93" s="22">
        <v>-4589</v>
      </c>
      <c r="AJ93" s="22">
        <v>284105</v>
      </c>
      <c r="AK93" s="22">
        <v>492675</v>
      </c>
      <c r="AL93" s="22">
        <v>14550</v>
      </c>
      <c r="AM93" s="22">
        <v>729</v>
      </c>
      <c r="AN93" s="22">
        <v>0</v>
      </c>
      <c r="AO93" s="22">
        <v>0</v>
      </c>
      <c r="AP93" s="22">
        <v>2124475</v>
      </c>
      <c r="AQ93" s="22">
        <v>22974</v>
      </c>
      <c r="AR93" s="22">
        <v>0</v>
      </c>
      <c r="AS93" s="22">
        <v>30425</v>
      </c>
      <c r="AT93" s="22">
        <v>11195487</v>
      </c>
      <c r="AU93" s="22">
        <v>1173803</v>
      </c>
    </row>
    <row r="94" spans="1:47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689950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669767</v>
      </c>
      <c r="M94" s="22">
        <v>26561</v>
      </c>
      <c r="N94" s="22">
        <v>33229</v>
      </c>
      <c r="O94" s="22">
        <v>5095</v>
      </c>
      <c r="P94" s="22">
        <v>58673</v>
      </c>
      <c r="Q94" s="22">
        <v>11693</v>
      </c>
      <c r="R94" s="22">
        <v>13847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95447</v>
      </c>
      <c r="Z94" s="22">
        <v>85235</v>
      </c>
      <c r="AA94" s="22">
        <v>4800</v>
      </c>
      <c r="AB94" s="22">
        <v>0</v>
      </c>
      <c r="AC94" s="22">
        <v>31962</v>
      </c>
      <c r="AD94" s="22">
        <v>1726259</v>
      </c>
      <c r="AE94" s="22">
        <v>557114</v>
      </c>
      <c r="AF94" s="22">
        <v>389859</v>
      </c>
      <c r="AG94" s="22">
        <v>0</v>
      </c>
      <c r="AH94" s="22">
        <v>302036</v>
      </c>
      <c r="AI94" s="22">
        <v>0</v>
      </c>
      <c r="AJ94" s="22">
        <v>0</v>
      </c>
      <c r="AK94" s="22">
        <v>68440</v>
      </c>
      <c r="AL94" s="22">
        <v>45445</v>
      </c>
      <c r="AM94" s="22">
        <v>446</v>
      </c>
      <c r="AN94" s="22">
        <v>0</v>
      </c>
      <c r="AO94" s="22">
        <v>0</v>
      </c>
      <c r="AP94" s="22">
        <v>408098</v>
      </c>
      <c r="AQ94" s="22">
        <v>0</v>
      </c>
      <c r="AR94" s="22">
        <v>0</v>
      </c>
      <c r="AS94" s="22">
        <v>10085</v>
      </c>
      <c r="AT94" s="22">
        <v>1781523</v>
      </c>
      <c r="AU94" s="22">
        <v>-55264</v>
      </c>
    </row>
    <row r="95" spans="1:47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1237879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906508</v>
      </c>
      <c r="M95" s="22">
        <v>44746</v>
      </c>
      <c r="N95" s="22">
        <v>23736</v>
      </c>
      <c r="O95" s="22">
        <v>0</v>
      </c>
      <c r="P95" s="22">
        <v>206172</v>
      </c>
      <c r="Q95" s="22">
        <v>40291</v>
      </c>
      <c r="R95" s="22">
        <v>63764</v>
      </c>
      <c r="S95" s="22">
        <v>0</v>
      </c>
      <c r="T95" s="22">
        <v>0</v>
      </c>
      <c r="U95" s="22">
        <v>0</v>
      </c>
      <c r="V95" s="22">
        <v>0</v>
      </c>
      <c r="W95" s="22">
        <v>0</v>
      </c>
      <c r="X95" s="22">
        <v>0</v>
      </c>
      <c r="Y95" s="22">
        <v>1498447</v>
      </c>
      <c r="Z95" s="22">
        <v>0</v>
      </c>
      <c r="AA95" s="22">
        <v>0</v>
      </c>
      <c r="AB95" s="22">
        <v>0</v>
      </c>
      <c r="AC95" s="22">
        <v>57830</v>
      </c>
      <c r="AD95" s="22">
        <v>4079373</v>
      </c>
      <c r="AE95" s="22">
        <v>645103</v>
      </c>
      <c r="AF95" s="22">
        <v>1068007</v>
      </c>
      <c r="AG95" s="22">
        <v>0</v>
      </c>
      <c r="AH95" s="22">
        <v>372313</v>
      </c>
      <c r="AI95" s="22">
        <v>0</v>
      </c>
      <c r="AJ95" s="22">
        <v>0</v>
      </c>
      <c r="AK95" s="22">
        <v>82560</v>
      </c>
      <c r="AL95" s="22">
        <v>0</v>
      </c>
      <c r="AM95" s="22">
        <v>0</v>
      </c>
      <c r="AN95" s="22">
        <v>0</v>
      </c>
      <c r="AO95" s="22">
        <v>53253</v>
      </c>
      <c r="AP95" s="22">
        <v>433164</v>
      </c>
      <c r="AQ95" s="22">
        <v>6758</v>
      </c>
      <c r="AR95" s="22">
        <v>0</v>
      </c>
      <c r="AS95" s="22">
        <v>0</v>
      </c>
      <c r="AT95" s="22">
        <v>2661158</v>
      </c>
      <c r="AU95" s="22">
        <v>1418215</v>
      </c>
    </row>
    <row r="96" spans="1:47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15636867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10301412</v>
      </c>
      <c r="M96" s="22">
        <v>307148</v>
      </c>
      <c r="N96" s="22">
        <v>861200</v>
      </c>
      <c r="O96" s="22">
        <v>1219408</v>
      </c>
      <c r="P96" s="22">
        <v>1118108</v>
      </c>
      <c r="Q96" s="22">
        <v>660216</v>
      </c>
      <c r="R96" s="22">
        <v>696251</v>
      </c>
      <c r="S96" s="22">
        <v>0</v>
      </c>
      <c r="T96" s="22">
        <v>92837</v>
      </c>
      <c r="U96" s="22">
        <v>29694186</v>
      </c>
      <c r="V96" s="22">
        <v>0</v>
      </c>
      <c r="W96" s="22">
        <v>4958</v>
      </c>
      <c r="X96" s="22">
        <v>0</v>
      </c>
      <c r="Y96" s="22">
        <v>7575547</v>
      </c>
      <c r="Z96" s="22">
        <v>475905</v>
      </c>
      <c r="AA96" s="22">
        <v>0</v>
      </c>
      <c r="AB96" s="22">
        <v>4490638</v>
      </c>
      <c r="AC96" s="22">
        <v>57770</v>
      </c>
      <c r="AD96" s="22">
        <v>73192451</v>
      </c>
      <c r="AE96" s="22">
        <v>12271634</v>
      </c>
      <c r="AF96" s="22">
        <v>9074901</v>
      </c>
      <c r="AG96" s="22">
        <v>0</v>
      </c>
      <c r="AH96" s="22">
        <v>7227312</v>
      </c>
      <c r="AI96" s="22">
        <v>0</v>
      </c>
      <c r="AJ96" s="22">
        <v>0</v>
      </c>
      <c r="AK96" s="22">
        <v>0</v>
      </c>
      <c r="AL96" s="22">
        <v>3024041</v>
      </c>
      <c r="AM96" s="22">
        <v>0</v>
      </c>
      <c r="AN96" s="22">
        <v>0</v>
      </c>
      <c r="AO96" s="22">
        <v>651527</v>
      </c>
      <c r="AP96" s="22">
        <v>6817250</v>
      </c>
      <c r="AQ96" s="22">
        <v>0</v>
      </c>
      <c r="AR96" s="22">
        <v>0</v>
      </c>
      <c r="AS96" s="22">
        <v>-31275</v>
      </c>
      <c r="AT96" s="22">
        <v>39035390</v>
      </c>
      <c r="AU96" s="22">
        <v>34157061</v>
      </c>
    </row>
    <row r="97" spans="1:47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2544116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1946777</v>
      </c>
      <c r="M97" s="22">
        <v>67739</v>
      </c>
      <c r="N97" s="22">
        <v>0</v>
      </c>
      <c r="O97" s="22">
        <v>0</v>
      </c>
      <c r="P97" s="22">
        <v>202303</v>
      </c>
      <c r="Q97" s="22">
        <v>13938</v>
      </c>
      <c r="R97" s="22">
        <v>0</v>
      </c>
      <c r="S97" s="22">
        <v>0</v>
      </c>
      <c r="T97" s="22">
        <v>578696</v>
      </c>
      <c r="U97" s="22">
        <v>0</v>
      </c>
      <c r="V97" s="22">
        <v>0</v>
      </c>
      <c r="W97" s="22">
        <v>0</v>
      </c>
      <c r="X97" s="22">
        <v>560116</v>
      </c>
      <c r="Y97" s="22">
        <v>741967</v>
      </c>
      <c r="Z97" s="22">
        <v>0</v>
      </c>
      <c r="AA97" s="22">
        <v>0</v>
      </c>
      <c r="AB97" s="22">
        <v>0</v>
      </c>
      <c r="AC97" s="22">
        <v>184157</v>
      </c>
      <c r="AD97" s="22">
        <v>6839809</v>
      </c>
      <c r="AE97" s="22">
        <v>1966331</v>
      </c>
      <c r="AF97" s="22">
        <v>1800755</v>
      </c>
      <c r="AG97" s="22">
        <v>0</v>
      </c>
      <c r="AH97" s="22">
        <v>776921</v>
      </c>
      <c r="AI97" s="22">
        <v>0</v>
      </c>
      <c r="AJ97" s="22">
        <v>0</v>
      </c>
      <c r="AK97" s="22">
        <v>38539</v>
      </c>
      <c r="AL97" s="22">
        <v>0</v>
      </c>
      <c r="AM97" s="22">
        <v>8105</v>
      </c>
      <c r="AN97" s="22">
        <v>0</v>
      </c>
      <c r="AO97" s="22">
        <v>262674</v>
      </c>
      <c r="AP97" s="22">
        <v>714554</v>
      </c>
      <c r="AQ97" s="22">
        <v>0</v>
      </c>
      <c r="AR97" s="22">
        <v>0</v>
      </c>
      <c r="AS97" s="22">
        <v>144181</v>
      </c>
      <c r="AT97" s="22">
        <v>5712060</v>
      </c>
      <c r="AU97" s="22">
        <v>1127749</v>
      </c>
    </row>
    <row r="98" spans="1:47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1091303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692199</v>
      </c>
      <c r="M98" s="22">
        <v>34733</v>
      </c>
      <c r="N98" s="22">
        <v>11454</v>
      </c>
      <c r="O98" s="22">
        <v>17811</v>
      </c>
      <c r="P98" s="22">
        <v>88395</v>
      </c>
      <c r="Q98" s="22">
        <v>5884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58819</v>
      </c>
      <c r="X98" s="22">
        <v>160504</v>
      </c>
      <c r="Y98" s="22">
        <v>341284</v>
      </c>
      <c r="Z98" s="22">
        <v>146910</v>
      </c>
      <c r="AA98" s="22">
        <v>0</v>
      </c>
      <c r="AB98" s="22">
        <v>0</v>
      </c>
      <c r="AC98" s="22">
        <v>133882</v>
      </c>
      <c r="AD98" s="22">
        <v>2783178</v>
      </c>
      <c r="AE98" s="22">
        <v>807170</v>
      </c>
      <c r="AF98" s="22">
        <v>567216</v>
      </c>
      <c r="AG98" s="22">
        <v>0</v>
      </c>
      <c r="AH98" s="22">
        <v>420296</v>
      </c>
      <c r="AI98" s="22">
        <v>0</v>
      </c>
      <c r="AJ98" s="22">
        <v>0</v>
      </c>
      <c r="AK98" s="22">
        <v>127088</v>
      </c>
      <c r="AL98" s="22">
        <v>0</v>
      </c>
      <c r="AM98" s="22">
        <v>9873</v>
      </c>
      <c r="AN98" s="22">
        <v>0</v>
      </c>
      <c r="AO98" s="22">
        <v>31099</v>
      </c>
      <c r="AP98" s="22">
        <v>429440</v>
      </c>
      <c r="AQ98" s="22">
        <v>0</v>
      </c>
      <c r="AR98" s="22">
        <v>0</v>
      </c>
      <c r="AS98" s="22">
        <v>1245</v>
      </c>
      <c r="AT98" s="22">
        <v>2393427</v>
      </c>
      <c r="AU98" s="22">
        <v>389751</v>
      </c>
    </row>
    <row r="99" spans="1:47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9277688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6775734</v>
      </c>
      <c r="M99" s="22">
        <v>161394</v>
      </c>
      <c r="N99" s="22">
        <v>715771</v>
      </c>
      <c r="O99" s="22">
        <v>103670</v>
      </c>
      <c r="P99" s="22">
        <v>1286219</v>
      </c>
      <c r="Q99" s="22">
        <v>167597</v>
      </c>
      <c r="R99" s="22">
        <v>811318</v>
      </c>
      <c r="S99" s="22">
        <v>0</v>
      </c>
      <c r="T99" s="22">
        <v>1338</v>
      </c>
      <c r="U99" s="22">
        <v>2812888</v>
      </c>
      <c r="V99" s="22">
        <v>0</v>
      </c>
      <c r="W99" s="22">
        <v>414564</v>
      </c>
      <c r="X99" s="22">
        <v>0</v>
      </c>
      <c r="Y99" s="22">
        <v>2385390</v>
      </c>
      <c r="Z99" s="22">
        <v>345534</v>
      </c>
      <c r="AA99" s="22">
        <v>0</v>
      </c>
      <c r="AB99" s="22">
        <v>2205271</v>
      </c>
      <c r="AC99" s="22">
        <v>0</v>
      </c>
      <c r="AD99" s="22">
        <v>27464376</v>
      </c>
      <c r="AE99" s="22">
        <v>6713367</v>
      </c>
      <c r="AF99" s="22">
        <v>3786509</v>
      </c>
      <c r="AG99" s="22">
        <v>0</v>
      </c>
      <c r="AH99" s="22">
        <v>2373849</v>
      </c>
      <c r="AI99" s="22">
        <v>0</v>
      </c>
      <c r="AJ99" s="22">
        <v>0</v>
      </c>
      <c r="AK99" s="22">
        <v>2320672</v>
      </c>
      <c r="AL99" s="22">
        <v>0</v>
      </c>
      <c r="AM99" s="22">
        <v>62741</v>
      </c>
      <c r="AN99" s="22">
        <v>0</v>
      </c>
      <c r="AO99" s="22">
        <v>706302</v>
      </c>
      <c r="AP99" s="22">
        <v>4526044</v>
      </c>
      <c r="AQ99" s="22">
        <v>0</v>
      </c>
      <c r="AR99" s="22">
        <v>0</v>
      </c>
      <c r="AS99" s="22">
        <v>0</v>
      </c>
      <c r="AT99" s="22">
        <v>20489484</v>
      </c>
      <c r="AU99" s="22">
        <v>6974892</v>
      </c>
    </row>
    <row r="100" spans="1:47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1393221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1165809</v>
      </c>
      <c r="M100" s="22">
        <v>41930</v>
      </c>
      <c r="N100" s="22">
        <v>11413</v>
      </c>
      <c r="O100" s="22">
        <v>7993</v>
      </c>
      <c r="P100" s="22">
        <v>191167</v>
      </c>
      <c r="Q100" s="22">
        <v>8889</v>
      </c>
      <c r="R100" s="22">
        <v>11410</v>
      </c>
      <c r="S100" s="22">
        <v>0</v>
      </c>
      <c r="T100" s="22">
        <v>0</v>
      </c>
      <c r="U100" s="22">
        <v>0</v>
      </c>
      <c r="V100" s="22">
        <v>0</v>
      </c>
      <c r="W100" s="22">
        <v>0</v>
      </c>
      <c r="X100" s="22">
        <v>0</v>
      </c>
      <c r="Y100" s="22">
        <v>1004689</v>
      </c>
      <c r="Z100" s="22">
        <v>0</v>
      </c>
      <c r="AA100" s="22">
        <v>0</v>
      </c>
      <c r="AB100" s="22">
        <v>0</v>
      </c>
      <c r="AC100" s="22">
        <v>4362</v>
      </c>
      <c r="AD100" s="22">
        <v>3840883</v>
      </c>
      <c r="AE100" s="22">
        <v>1202260</v>
      </c>
      <c r="AF100" s="22">
        <v>485491</v>
      </c>
      <c r="AG100" s="22">
        <v>0</v>
      </c>
      <c r="AH100" s="22">
        <v>960295</v>
      </c>
      <c r="AI100" s="22">
        <v>0</v>
      </c>
      <c r="AJ100" s="22">
        <v>0</v>
      </c>
      <c r="AK100" s="22">
        <v>42484</v>
      </c>
      <c r="AL100" s="22">
        <v>0</v>
      </c>
      <c r="AM100" s="22">
        <v>0</v>
      </c>
      <c r="AN100" s="22">
        <v>0</v>
      </c>
      <c r="AO100" s="22">
        <v>15575</v>
      </c>
      <c r="AP100" s="22">
        <v>543629</v>
      </c>
      <c r="AQ100" s="22">
        <v>0</v>
      </c>
      <c r="AR100" s="22">
        <v>0</v>
      </c>
      <c r="AS100" s="22">
        <v>0</v>
      </c>
      <c r="AT100" s="22">
        <v>3249734</v>
      </c>
      <c r="AU100" s="22">
        <v>591149</v>
      </c>
    </row>
    <row r="101" spans="1:47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7477026</v>
      </c>
      <c r="F101" s="22">
        <v>0</v>
      </c>
      <c r="G101" s="22">
        <v>0</v>
      </c>
      <c r="H101" s="22">
        <v>0</v>
      </c>
      <c r="I101" s="22">
        <v>0</v>
      </c>
      <c r="J101" s="22">
        <v>1504373</v>
      </c>
      <c r="K101" s="22">
        <v>0</v>
      </c>
      <c r="L101" s="22">
        <v>5593215</v>
      </c>
      <c r="M101" s="22">
        <v>174177</v>
      </c>
      <c r="N101" s="22">
        <v>750606</v>
      </c>
      <c r="O101" s="22">
        <v>83546</v>
      </c>
      <c r="P101" s="22">
        <v>978305</v>
      </c>
      <c r="Q101" s="22">
        <v>118708</v>
      </c>
      <c r="R101" s="22">
        <v>345910</v>
      </c>
      <c r="S101" s="22">
        <v>0</v>
      </c>
      <c r="T101" s="22">
        <v>-10269</v>
      </c>
      <c r="U101" s="22">
        <v>1683201</v>
      </c>
      <c r="V101" s="22">
        <v>0</v>
      </c>
      <c r="W101" s="22">
        <v>0</v>
      </c>
      <c r="X101" s="22">
        <v>0</v>
      </c>
      <c r="Y101" s="22">
        <v>6314476</v>
      </c>
      <c r="Z101" s="22">
        <v>1409662</v>
      </c>
      <c r="AA101" s="22">
        <v>0</v>
      </c>
      <c r="AB101" s="22">
        <v>0</v>
      </c>
      <c r="AC101" s="22">
        <v>2890748</v>
      </c>
      <c r="AD101" s="22">
        <v>29313684</v>
      </c>
      <c r="AE101" s="22">
        <v>5492085</v>
      </c>
      <c r="AF101" s="22">
        <v>5304776</v>
      </c>
      <c r="AG101" s="22">
        <v>0</v>
      </c>
      <c r="AH101" s="22">
        <v>2480182</v>
      </c>
      <c r="AI101" s="22">
        <v>0</v>
      </c>
      <c r="AJ101" s="22">
        <v>11057</v>
      </c>
      <c r="AK101" s="22">
        <v>1036258</v>
      </c>
      <c r="AL101" s="22">
        <v>0</v>
      </c>
      <c r="AM101" s="22">
        <v>1131</v>
      </c>
      <c r="AN101" s="22">
        <v>0</v>
      </c>
      <c r="AO101" s="22">
        <v>667532</v>
      </c>
      <c r="AP101" s="22">
        <v>3871426</v>
      </c>
      <c r="AQ101" s="22">
        <v>0</v>
      </c>
      <c r="AR101" s="22">
        <v>0</v>
      </c>
      <c r="AS101" s="22">
        <v>0</v>
      </c>
      <c r="AT101" s="22">
        <v>18864447</v>
      </c>
      <c r="AU101" s="22">
        <v>10449237</v>
      </c>
    </row>
    <row r="102" spans="1:47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1632595</v>
      </c>
      <c r="F102" s="22">
        <v>0</v>
      </c>
      <c r="G102" s="22">
        <v>0</v>
      </c>
      <c r="H102" s="22">
        <v>0</v>
      </c>
      <c r="I102" s="22">
        <v>0</v>
      </c>
      <c r="J102" s="22">
        <v>510927</v>
      </c>
      <c r="K102" s="22">
        <v>0</v>
      </c>
      <c r="L102" s="22">
        <v>1273123</v>
      </c>
      <c r="M102" s="22">
        <v>36663</v>
      </c>
      <c r="N102" s="22">
        <v>59912</v>
      </c>
      <c r="O102" s="22">
        <v>0</v>
      </c>
      <c r="P102" s="22">
        <v>124159</v>
      </c>
      <c r="Q102" s="22">
        <v>18727</v>
      </c>
      <c r="R102" s="22">
        <v>136693</v>
      </c>
      <c r="S102" s="22">
        <v>0</v>
      </c>
      <c r="T102" s="22">
        <v>0</v>
      </c>
      <c r="U102" s="22">
        <v>0</v>
      </c>
      <c r="V102" s="22">
        <v>0</v>
      </c>
      <c r="W102" s="22">
        <v>5683</v>
      </c>
      <c r="X102" s="22">
        <v>0</v>
      </c>
      <c r="Y102" s="22">
        <v>1242017</v>
      </c>
      <c r="Z102" s="22">
        <v>176591</v>
      </c>
      <c r="AA102" s="22">
        <v>0</v>
      </c>
      <c r="AB102" s="22">
        <v>0</v>
      </c>
      <c r="AC102" s="22">
        <v>82041</v>
      </c>
      <c r="AD102" s="22">
        <v>5299131</v>
      </c>
      <c r="AE102" s="22">
        <v>1235239</v>
      </c>
      <c r="AF102" s="22">
        <v>998739</v>
      </c>
      <c r="AG102" s="22">
        <v>0</v>
      </c>
      <c r="AH102" s="22">
        <v>784142</v>
      </c>
      <c r="AI102" s="22">
        <v>0</v>
      </c>
      <c r="AJ102" s="22">
        <v>0</v>
      </c>
      <c r="AK102" s="22">
        <v>62465</v>
      </c>
      <c r="AL102" s="22">
        <v>0</v>
      </c>
      <c r="AM102" s="22">
        <v>112</v>
      </c>
      <c r="AN102" s="22">
        <v>0</v>
      </c>
      <c r="AO102" s="22">
        <v>82593</v>
      </c>
      <c r="AP102" s="22">
        <v>734383</v>
      </c>
      <c r="AQ102" s="22">
        <v>0</v>
      </c>
      <c r="AR102" s="22">
        <v>0</v>
      </c>
      <c r="AS102" s="22">
        <v>915</v>
      </c>
      <c r="AT102" s="22">
        <v>3898588</v>
      </c>
      <c r="AU102" s="22">
        <v>1400543</v>
      </c>
    </row>
    <row r="103" spans="1:47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918239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778570</v>
      </c>
      <c r="M103" s="22">
        <v>60948</v>
      </c>
      <c r="N103" s="22">
        <v>11176</v>
      </c>
      <c r="O103" s="22">
        <v>13962</v>
      </c>
      <c r="P103" s="22">
        <v>111488</v>
      </c>
      <c r="Q103" s="22">
        <v>24709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1258376</v>
      </c>
      <c r="X103" s="22">
        <v>0</v>
      </c>
      <c r="Y103" s="22">
        <v>109089</v>
      </c>
      <c r="Z103" s="22">
        <v>109820</v>
      </c>
      <c r="AA103" s="22">
        <v>5132</v>
      </c>
      <c r="AB103" s="22">
        <v>0</v>
      </c>
      <c r="AC103" s="22">
        <v>84240</v>
      </c>
      <c r="AD103" s="22">
        <v>3485749</v>
      </c>
      <c r="AE103" s="22">
        <v>569730</v>
      </c>
      <c r="AF103" s="22">
        <v>842444</v>
      </c>
      <c r="AG103" s="22">
        <v>0</v>
      </c>
      <c r="AH103" s="22">
        <v>282247</v>
      </c>
      <c r="AI103" s="22">
        <v>0</v>
      </c>
      <c r="AJ103" s="22">
        <v>50585</v>
      </c>
      <c r="AK103" s="22">
        <v>0</v>
      </c>
      <c r="AL103" s="22">
        <v>0</v>
      </c>
      <c r="AM103" s="22">
        <v>658</v>
      </c>
      <c r="AN103" s="22">
        <v>0</v>
      </c>
      <c r="AO103" s="22">
        <v>33958</v>
      </c>
      <c r="AP103" s="22">
        <v>458067</v>
      </c>
      <c r="AQ103" s="22">
        <v>0</v>
      </c>
      <c r="AR103" s="22">
        <v>0</v>
      </c>
      <c r="AS103" s="22">
        <v>42025</v>
      </c>
      <c r="AT103" s="22">
        <v>2279714</v>
      </c>
      <c r="AU103" s="22">
        <v>1206035</v>
      </c>
    </row>
    <row r="104" spans="1:47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1206295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859047</v>
      </c>
      <c r="M104" s="22">
        <v>81504</v>
      </c>
      <c r="N104" s="22">
        <v>29068</v>
      </c>
      <c r="O104" s="22">
        <v>0</v>
      </c>
      <c r="P104" s="22">
        <v>31821</v>
      </c>
      <c r="Q104" s="22">
        <v>26197</v>
      </c>
      <c r="R104" s="22">
        <v>182811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1199548</v>
      </c>
      <c r="Z104" s="22">
        <v>148286</v>
      </c>
      <c r="AA104" s="22">
        <v>0</v>
      </c>
      <c r="AB104" s="22">
        <v>0</v>
      </c>
      <c r="AC104" s="22">
        <v>102767</v>
      </c>
      <c r="AD104" s="22">
        <v>3867344</v>
      </c>
      <c r="AE104" s="22">
        <v>975761</v>
      </c>
      <c r="AF104" s="22">
        <v>917648</v>
      </c>
      <c r="AG104" s="22">
        <v>605659</v>
      </c>
      <c r="AH104" s="22">
        <v>0</v>
      </c>
      <c r="AI104" s="22">
        <v>0</v>
      </c>
      <c r="AJ104" s="22">
        <v>0</v>
      </c>
      <c r="AK104" s="22">
        <v>102141</v>
      </c>
      <c r="AL104" s="22">
        <v>0</v>
      </c>
      <c r="AM104" s="22">
        <v>0</v>
      </c>
      <c r="AN104" s="22">
        <v>0</v>
      </c>
      <c r="AO104" s="22">
        <v>22533</v>
      </c>
      <c r="AP104" s="22">
        <v>362653</v>
      </c>
      <c r="AQ104" s="22">
        <v>0</v>
      </c>
      <c r="AR104" s="22">
        <v>0</v>
      </c>
      <c r="AS104" s="22">
        <v>0</v>
      </c>
      <c r="AT104" s="22">
        <v>2986395</v>
      </c>
      <c r="AU104" s="22">
        <v>880949</v>
      </c>
    </row>
    <row r="105" spans="1:47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2875533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1781350</v>
      </c>
      <c r="M105" s="22">
        <v>60472</v>
      </c>
      <c r="N105" s="22">
        <v>105770</v>
      </c>
      <c r="O105" s="22">
        <v>70625</v>
      </c>
      <c r="P105" s="22">
        <v>188127</v>
      </c>
      <c r="Q105" s="22">
        <v>184563</v>
      </c>
      <c r="R105" s="22">
        <v>0</v>
      </c>
      <c r="S105" s="22">
        <v>0</v>
      </c>
      <c r="T105" s="22">
        <v>0</v>
      </c>
      <c r="U105" s="22">
        <v>0</v>
      </c>
      <c r="V105" s="22">
        <v>0</v>
      </c>
      <c r="W105" s="22">
        <v>2000</v>
      </c>
      <c r="X105" s="22">
        <v>0</v>
      </c>
      <c r="Y105" s="22">
        <v>6416350</v>
      </c>
      <c r="Z105" s="22">
        <v>198501</v>
      </c>
      <c r="AA105" s="22">
        <v>0</v>
      </c>
      <c r="AB105" s="22">
        <v>43875</v>
      </c>
      <c r="AC105" s="22">
        <v>259274</v>
      </c>
      <c r="AD105" s="22">
        <v>12186440</v>
      </c>
      <c r="AE105" s="22">
        <v>1962649</v>
      </c>
      <c r="AF105" s="22">
        <v>1798050</v>
      </c>
      <c r="AG105" s="22">
        <v>0</v>
      </c>
      <c r="AH105" s="22">
        <v>492721</v>
      </c>
      <c r="AI105" s="22">
        <v>0</v>
      </c>
      <c r="AJ105" s="22">
        <v>641818</v>
      </c>
      <c r="AK105" s="22">
        <v>39512</v>
      </c>
      <c r="AL105" s="22">
        <v>562</v>
      </c>
      <c r="AM105" s="22">
        <v>0</v>
      </c>
      <c r="AN105" s="22">
        <v>0</v>
      </c>
      <c r="AO105" s="22">
        <v>63114</v>
      </c>
      <c r="AP105" s="22">
        <v>832507</v>
      </c>
      <c r="AQ105" s="22">
        <v>0</v>
      </c>
      <c r="AR105" s="22">
        <v>0</v>
      </c>
      <c r="AS105" s="22">
        <v>15707</v>
      </c>
      <c r="AT105" s="22">
        <v>5846640</v>
      </c>
      <c r="AU105" s="22">
        <v>6339800</v>
      </c>
    </row>
    <row r="106" spans="1:47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2494373</v>
      </c>
      <c r="F106" s="22">
        <v>0</v>
      </c>
      <c r="G106" s="22">
        <v>0</v>
      </c>
      <c r="H106" s="22">
        <v>0</v>
      </c>
      <c r="I106" s="22">
        <v>0</v>
      </c>
      <c r="J106" s="22">
        <v>4140</v>
      </c>
      <c r="K106" s="22">
        <v>0</v>
      </c>
      <c r="L106" s="22">
        <v>1529127</v>
      </c>
      <c r="M106" s="22">
        <v>87693</v>
      </c>
      <c r="N106" s="22">
        <v>106112</v>
      </c>
      <c r="O106" s="22">
        <v>26169</v>
      </c>
      <c r="P106" s="22">
        <v>322772</v>
      </c>
      <c r="Q106" s="22">
        <v>26195</v>
      </c>
      <c r="R106" s="22">
        <v>0</v>
      </c>
      <c r="S106" s="22">
        <v>0</v>
      </c>
      <c r="T106" s="22">
        <v>2500</v>
      </c>
      <c r="U106" s="22">
        <v>0</v>
      </c>
      <c r="V106" s="22">
        <v>0</v>
      </c>
      <c r="W106" s="22">
        <v>189826</v>
      </c>
      <c r="X106" s="22">
        <v>0</v>
      </c>
      <c r="Y106" s="22">
        <v>1984127</v>
      </c>
      <c r="Z106" s="22">
        <v>409596</v>
      </c>
      <c r="AA106" s="22">
        <v>0</v>
      </c>
      <c r="AB106" s="22">
        <v>0</v>
      </c>
      <c r="AC106" s="22">
        <v>0</v>
      </c>
      <c r="AD106" s="22">
        <v>7182630</v>
      </c>
      <c r="AE106" s="22">
        <v>1826847</v>
      </c>
      <c r="AF106" s="22">
        <v>1369131</v>
      </c>
      <c r="AG106" s="22">
        <v>282300</v>
      </c>
      <c r="AH106" s="22">
        <v>713634</v>
      </c>
      <c r="AI106" s="22">
        <v>23531</v>
      </c>
      <c r="AJ106" s="22">
        <v>0</v>
      </c>
      <c r="AK106" s="22">
        <v>0</v>
      </c>
      <c r="AL106" s="22">
        <v>2671</v>
      </c>
      <c r="AM106" s="22">
        <v>4805</v>
      </c>
      <c r="AN106" s="22">
        <v>0</v>
      </c>
      <c r="AO106" s="22">
        <v>107350</v>
      </c>
      <c r="AP106" s="22">
        <v>726873</v>
      </c>
      <c r="AQ106" s="22">
        <v>0</v>
      </c>
      <c r="AR106" s="22">
        <v>0</v>
      </c>
      <c r="AS106" s="22">
        <v>0</v>
      </c>
      <c r="AT106" s="22">
        <v>5057142</v>
      </c>
      <c r="AU106" s="22">
        <v>2125488</v>
      </c>
    </row>
    <row r="107" spans="1:47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19982363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15315311</v>
      </c>
      <c r="M107" s="22">
        <v>209801</v>
      </c>
      <c r="N107" s="22">
        <v>1056566</v>
      </c>
      <c r="O107" s="22">
        <v>0</v>
      </c>
      <c r="P107" s="22">
        <v>1593718</v>
      </c>
      <c r="Q107" s="22">
        <v>999787</v>
      </c>
      <c r="R107" s="22">
        <v>1952362</v>
      </c>
      <c r="S107" s="22">
        <v>0</v>
      </c>
      <c r="T107" s="22">
        <v>0</v>
      </c>
      <c r="U107" s="22">
        <v>68984</v>
      </c>
      <c r="V107" s="22">
        <v>0</v>
      </c>
      <c r="W107" s="22">
        <v>0</v>
      </c>
      <c r="X107" s="22">
        <v>1543884</v>
      </c>
      <c r="Y107" s="22">
        <v>11470403</v>
      </c>
      <c r="Z107" s="22">
        <v>0</v>
      </c>
      <c r="AA107" s="22">
        <v>0</v>
      </c>
      <c r="AB107" s="22">
        <v>563420</v>
      </c>
      <c r="AC107" s="22">
        <v>2273381</v>
      </c>
      <c r="AD107" s="22">
        <v>57029980</v>
      </c>
      <c r="AE107" s="22">
        <v>15696586</v>
      </c>
      <c r="AF107" s="22">
        <v>12400423</v>
      </c>
      <c r="AG107" s="22">
        <v>0</v>
      </c>
      <c r="AH107" s="22">
        <v>3060248</v>
      </c>
      <c r="AI107" s="22">
        <v>0</v>
      </c>
      <c r="AJ107" s="22">
        <v>846190</v>
      </c>
      <c r="AK107" s="22">
        <v>0</v>
      </c>
      <c r="AL107" s="22">
        <v>0</v>
      </c>
      <c r="AM107" s="22">
        <v>10749</v>
      </c>
      <c r="AN107" s="22">
        <v>0</v>
      </c>
      <c r="AO107" s="22">
        <v>1085130</v>
      </c>
      <c r="AP107" s="22">
        <v>7696590</v>
      </c>
      <c r="AQ107" s="22">
        <v>1299083</v>
      </c>
      <c r="AR107" s="22">
        <v>0</v>
      </c>
      <c r="AS107" s="22">
        <v>3209102</v>
      </c>
      <c r="AT107" s="22">
        <v>45304101</v>
      </c>
      <c r="AU107" s="22">
        <v>11725879</v>
      </c>
    </row>
    <row r="108" spans="1:47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2510875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4934363</v>
      </c>
      <c r="M108" s="22">
        <v>30860</v>
      </c>
      <c r="N108" s="22">
        <v>49047</v>
      </c>
      <c r="O108" s="22">
        <v>0</v>
      </c>
      <c r="P108" s="22">
        <v>114349</v>
      </c>
      <c r="Q108" s="22">
        <v>87328</v>
      </c>
      <c r="R108" s="22">
        <v>0</v>
      </c>
      <c r="S108" s="22">
        <v>0</v>
      </c>
      <c r="T108" s="22">
        <v>0</v>
      </c>
      <c r="U108" s="22">
        <v>100000</v>
      </c>
      <c r="V108" s="22">
        <v>0</v>
      </c>
      <c r="W108" s="22">
        <v>207458</v>
      </c>
      <c r="X108" s="22">
        <v>0</v>
      </c>
      <c r="Y108" s="22">
        <v>1487596</v>
      </c>
      <c r="Z108" s="22">
        <v>121221</v>
      </c>
      <c r="AA108" s="22">
        <v>0</v>
      </c>
      <c r="AB108" s="22">
        <v>0</v>
      </c>
      <c r="AC108" s="22">
        <v>8025</v>
      </c>
      <c r="AD108" s="22">
        <v>9651122</v>
      </c>
      <c r="AE108" s="22">
        <v>2572987</v>
      </c>
      <c r="AF108" s="22">
        <v>1925219</v>
      </c>
      <c r="AG108" s="22">
        <v>0</v>
      </c>
      <c r="AH108" s="22">
        <v>1719656</v>
      </c>
      <c r="AI108" s="22">
        <v>0</v>
      </c>
      <c r="AJ108" s="22">
        <v>0</v>
      </c>
      <c r="AK108" s="22">
        <v>0</v>
      </c>
      <c r="AL108" s="22">
        <v>173668</v>
      </c>
      <c r="AM108" s="22">
        <v>8478</v>
      </c>
      <c r="AN108" s="22">
        <v>0</v>
      </c>
      <c r="AO108" s="22">
        <v>24937</v>
      </c>
      <c r="AP108" s="22">
        <v>1939791</v>
      </c>
      <c r="AQ108" s="22">
        <v>71876</v>
      </c>
      <c r="AR108" s="22">
        <v>0</v>
      </c>
      <c r="AS108" s="22">
        <v>92307</v>
      </c>
      <c r="AT108" s="22">
        <v>8528919</v>
      </c>
      <c r="AU108" s="22">
        <v>1122203</v>
      </c>
    </row>
    <row r="109" spans="1:47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3839570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2210567</v>
      </c>
      <c r="M109" s="22">
        <v>83714</v>
      </c>
      <c r="N109" s="22">
        <v>144699</v>
      </c>
      <c r="O109" s="22">
        <v>59466</v>
      </c>
      <c r="P109" s="22">
        <v>349272</v>
      </c>
      <c r="Q109" s="22">
        <v>16925</v>
      </c>
      <c r="R109" s="22">
        <v>123863</v>
      </c>
      <c r="S109" s="22">
        <v>13282</v>
      </c>
      <c r="T109" s="22">
        <v>8032</v>
      </c>
      <c r="U109" s="22">
        <v>0</v>
      </c>
      <c r="V109" s="22">
        <v>0</v>
      </c>
      <c r="W109" s="22">
        <v>5447</v>
      </c>
      <c r="X109" s="22">
        <v>0</v>
      </c>
      <c r="Y109" s="22">
        <v>1125418</v>
      </c>
      <c r="Z109" s="22">
        <v>274906</v>
      </c>
      <c r="AA109" s="22">
        <v>5000</v>
      </c>
      <c r="AB109" s="22">
        <v>0</v>
      </c>
      <c r="AC109" s="22">
        <v>494887</v>
      </c>
      <c r="AD109" s="22">
        <v>8755048</v>
      </c>
      <c r="AE109" s="22">
        <v>2643394</v>
      </c>
      <c r="AF109" s="22">
        <v>1698099</v>
      </c>
      <c r="AG109" s="22">
        <v>0</v>
      </c>
      <c r="AH109" s="22">
        <v>1438308</v>
      </c>
      <c r="AI109" s="22">
        <v>602</v>
      </c>
      <c r="AJ109" s="22">
        <v>0</v>
      </c>
      <c r="AK109" s="22">
        <v>0</v>
      </c>
      <c r="AL109" s="22">
        <v>602347</v>
      </c>
      <c r="AM109" s="22">
        <v>2563</v>
      </c>
      <c r="AN109" s="22">
        <v>0</v>
      </c>
      <c r="AO109" s="22">
        <v>90834</v>
      </c>
      <c r="AP109" s="22">
        <v>1596641</v>
      </c>
      <c r="AQ109" s="22">
        <v>38484</v>
      </c>
      <c r="AR109" s="22">
        <v>0</v>
      </c>
      <c r="AS109" s="22">
        <v>2648</v>
      </c>
      <c r="AT109" s="22">
        <v>8113920</v>
      </c>
      <c r="AU109" s="22">
        <v>641128</v>
      </c>
    </row>
    <row r="110" spans="1:47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896924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2014323</v>
      </c>
      <c r="M110" s="22">
        <v>26831</v>
      </c>
      <c r="N110" s="22">
        <v>5028</v>
      </c>
      <c r="O110" s="22">
        <v>7341</v>
      </c>
      <c r="P110" s="22">
        <v>49215</v>
      </c>
      <c r="Q110" s="22">
        <v>5284</v>
      </c>
      <c r="R110" s="22">
        <v>0</v>
      </c>
      <c r="S110" s="22">
        <v>0</v>
      </c>
      <c r="T110" s="22">
        <v>0</v>
      </c>
      <c r="U110" s="22">
        <v>0</v>
      </c>
      <c r="V110" s="22">
        <v>0</v>
      </c>
      <c r="W110" s="22">
        <v>53882</v>
      </c>
      <c r="X110" s="22">
        <v>0</v>
      </c>
      <c r="Y110" s="22">
        <v>370952</v>
      </c>
      <c r="Z110" s="22">
        <v>132020</v>
      </c>
      <c r="AA110" s="22">
        <v>99347</v>
      </c>
      <c r="AB110" s="22">
        <v>0</v>
      </c>
      <c r="AC110" s="22">
        <v>9197</v>
      </c>
      <c r="AD110" s="22">
        <v>3670344</v>
      </c>
      <c r="AE110" s="22">
        <v>1051320</v>
      </c>
      <c r="AF110" s="22">
        <v>929130</v>
      </c>
      <c r="AG110" s="22">
        <v>0</v>
      </c>
      <c r="AH110" s="22">
        <v>742209</v>
      </c>
      <c r="AI110" s="22">
        <v>11239</v>
      </c>
      <c r="AJ110" s="22">
        <v>0</v>
      </c>
      <c r="AK110" s="22">
        <v>69660</v>
      </c>
      <c r="AL110" s="22">
        <v>0</v>
      </c>
      <c r="AM110" s="22">
        <v>691</v>
      </c>
      <c r="AN110" s="22">
        <v>0</v>
      </c>
      <c r="AO110" s="22">
        <v>73340</v>
      </c>
      <c r="AP110" s="22">
        <v>372461</v>
      </c>
      <c r="AQ110" s="22">
        <v>131539</v>
      </c>
      <c r="AR110" s="22">
        <v>0</v>
      </c>
      <c r="AS110" s="22">
        <v>2549</v>
      </c>
      <c r="AT110" s="22">
        <v>3384138</v>
      </c>
      <c r="AU110" s="22">
        <v>286206</v>
      </c>
    </row>
    <row r="111" spans="1:47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2983733</v>
      </c>
      <c r="F111" s="22">
        <v>0</v>
      </c>
      <c r="G111" s="22">
        <v>0</v>
      </c>
      <c r="H111" s="22">
        <v>0</v>
      </c>
      <c r="I111" s="22">
        <v>0</v>
      </c>
      <c r="J111" s="22">
        <v>50138</v>
      </c>
      <c r="K111" s="22">
        <v>0</v>
      </c>
      <c r="L111" s="22">
        <v>2059876</v>
      </c>
      <c r="M111" s="22">
        <v>84182</v>
      </c>
      <c r="N111" s="22">
        <v>39594</v>
      </c>
      <c r="O111" s="22">
        <v>0</v>
      </c>
      <c r="P111" s="22">
        <v>142027</v>
      </c>
      <c r="Q111" s="22">
        <v>49134</v>
      </c>
      <c r="R111" s="22">
        <v>127654</v>
      </c>
      <c r="S111" s="22">
        <v>0</v>
      </c>
      <c r="T111" s="22">
        <v>4335</v>
      </c>
      <c r="U111" s="22">
        <v>0</v>
      </c>
      <c r="V111" s="22">
        <v>0</v>
      </c>
      <c r="W111" s="22">
        <v>125640</v>
      </c>
      <c r="X111" s="22">
        <v>176664</v>
      </c>
      <c r="Y111" s="22">
        <v>546999</v>
      </c>
      <c r="Z111" s="22">
        <v>113353</v>
      </c>
      <c r="AA111" s="22">
        <v>0</v>
      </c>
      <c r="AB111" s="22">
        <v>0</v>
      </c>
      <c r="AC111" s="22">
        <v>193436</v>
      </c>
      <c r="AD111" s="22">
        <v>6696765</v>
      </c>
      <c r="AE111" s="22">
        <v>2450073</v>
      </c>
      <c r="AF111" s="22">
        <v>1104937</v>
      </c>
      <c r="AG111" s="22">
        <v>258848</v>
      </c>
      <c r="AH111" s="22">
        <v>1008136</v>
      </c>
      <c r="AI111" s="22">
        <v>2871</v>
      </c>
      <c r="AJ111" s="22">
        <v>0</v>
      </c>
      <c r="AK111" s="22">
        <v>27058</v>
      </c>
      <c r="AL111" s="22">
        <v>0</v>
      </c>
      <c r="AM111" s="22">
        <v>858</v>
      </c>
      <c r="AN111" s="22">
        <v>0</v>
      </c>
      <c r="AO111" s="22">
        <v>228428</v>
      </c>
      <c r="AP111" s="22">
        <v>2385830</v>
      </c>
      <c r="AQ111" s="22">
        <v>0</v>
      </c>
      <c r="AR111" s="22">
        <v>0</v>
      </c>
      <c r="AS111" s="22">
        <v>90853</v>
      </c>
      <c r="AT111" s="22">
        <v>7557892</v>
      </c>
      <c r="AU111" s="22">
        <v>-861127</v>
      </c>
    </row>
    <row r="112" spans="1:47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6671419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25571</v>
      </c>
      <c r="L112" s="22">
        <v>4870791</v>
      </c>
      <c r="M112" s="22">
        <v>122128</v>
      </c>
      <c r="N112" s="22">
        <v>101003</v>
      </c>
      <c r="O112" s="22">
        <v>23330</v>
      </c>
      <c r="P112" s="22">
        <v>658355</v>
      </c>
      <c r="Q112" s="22">
        <v>127256</v>
      </c>
      <c r="R112" s="22">
        <v>0</v>
      </c>
      <c r="S112" s="22">
        <v>0</v>
      </c>
      <c r="T112" s="22">
        <v>0</v>
      </c>
      <c r="U112" s="22">
        <v>745378</v>
      </c>
      <c r="V112" s="22">
        <v>0</v>
      </c>
      <c r="W112" s="22">
        <v>3122</v>
      </c>
      <c r="X112" s="22">
        <v>451734</v>
      </c>
      <c r="Y112" s="22">
        <v>2375474</v>
      </c>
      <c r="Z112" s="22">
        <v>597680</v>
      </c>
      <c r="AA112" s="22">
        <v>22511</v>
      </c>
      <c r="AB112" s="22">
        <v>153881</v>
      </c>
      <c r="AC112" s="22">
        <v>123076</v>
      </c>
      <c r="AD112" s="22">
        <v>17072709</v>
      </c>
      <c r="AE112" s="22">
        <v>3729084</v>
      </c>
      <c r="AF112" s="22">
        <v>2592547</v>
      </c>
      <c r="AG112" s="22">
        <v>2354168</v>
      </c>
      <c r="AH112" s="22">
        <v>1920659</v>
      </c>
      <c r="AI112" s="22">
        <v>0</v>
      </c>
      <c r="AJ112" s="22">
        <v>0</v>
      </c>
      <c r="AK112" s="22">
        <v>356644</v>
      </c>
      <c r="AL112" s="22">
        <v>0</v>
      </c>
      <c r="AM112" s="22">
        <v>3050</v>
      </c>
      <c r="AN112" s="22">
        <v>2114</v>
      </c>
      <c r="AO112" s="22">
        <v>266357</v>
      </c>
      <c r="AP112" s="22">
        <v>2425466</v>
      </c>
      <c r="AQ112" s="22">
        <v>3611</v>
      </c>
      <c r="AR112" s="22">
        <v>0</v>
      </c>
      <c r="AS112" s="22">
        <v>75246</v>
      </c>
      <c r="AT112" s="22">
        <v>13728946</v>
      </c>
      <c r="AU112" s="22">
        <v>3343763</v>
      </c>
    </row>
    <row r="113" spans="1:47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1580974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1424049</v>
      </c>
      <c r="M113" s="22">
        <v>53183</v>
      </c>
      <c r="N113" s="22">
        <v>21890</v>
      </c>
      <c r="O113" s="22">
        <v>0</v>
      </c>
      <c r="P113" s="22">
        <v>69747</v>
      </c>
      <c r="Q113" s="22">
        <v>92547</v>
      </c>
      <c r="R113" s="22">
        <v>76204</v>
      </c>
      <c r="S113" s="22">
        <v>0</v>
      </c>
      <c r="T113" s="22">
        <v>0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1143779</v>
      </c>
      <c r="AA113" s="22">
        <v>0</v>
      </c>
      <c r="AB113" s="22">
        <v>0</v>
      </c>
      <c r="AC113" s="22">
        <v>87561</v>
      </c>
      <c r="AD113" s="22">
        <v>4549934</v>
      </c>
      <c r="AE113" s="22">
        <v>982083</v>
      </c>
      <c r="AF113" s="22">
        <v>571762</v>
      </c>
      <c r="AG113" s="22">
        <v>0</v>
      </c>
      <c r="AH113" s="22">
        <v>551148</v>
      </c>
      <c r="AI113" s="22">
        <v>0</v>
      </c>
      <c r="AJ113" s="22">
        <v>0</v>
      </c>
      <c r="AK113" s="22">
        <v>0</v>
      </c>
      <c r="AL113" s="22">
        <v>416201</v>
      </c>
      <c r="AM113" s="22">
        <v>1341</v>
      </c>
      <c r="AN113" s="22">
        <v>0</v>
      </c>
      <c r="AO113" s="22">
        <v>88229</v>
      </c>
      <c r="AP113" s="22">
        <v>659382</v>
      </c>
      <c r="AQ113" s="22">
        <v>7961</v>
      </c>
      <c r="AR113" s="22">
        <v>0</v>
      </c>
      <c r="AS113" s="22">
        <v>6235</v>
      </c>
      <c r="AT113" s="22">
        <v>3284342</v>
      </c>
      <c r="AU113" s="22">
        <v>1265592</v>
      </c>
    </row>
    <row r="114" spans="1:47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21498460</v>
      </c>
      <c r="F114" s="22">
        <v>0</v>
      </c>
      <c r="G114" s="22">
        <v>0</v>
      </c>
      <c r="H114" s="22">
        <v>462369</v>
      </c>
      <c r="I114" s="22">
        <v>0</v>
      </c>
      <c r="J114" s="22">
        <v>256153</v>
      </c>
      <c r="K114" s="22">
        <v>0</v>
      </c>
      <c r="L114" s="22">
        <v>14557011</v>
      </c>
      <c r="M114" s="22">
        <v>282112</v>
      </c>
      <c r="N114" s="22">
        <v>1836835</v>
      </c>
      <c r="O114" s="22">
        <v>846599</v>
      </c>
      <c r="P114" s="22">
        <v>2542064</v>
      </c>
      <c r="Q114" s="22">
        <v>1465673</v>
      </c>
      <c r="R114" s="22">
        <v>210416</v>
      </c>
      <c r="S114" s="22">
        <v>508</v>
      </c>
      <c r="T114" s="22">
        <v>320382</v>
      </c>
      <c r="U114" s="22">
        <v>32450906</v>
      </c>
      <c r="V114" s="22">
        <v>0</v>
      </c>
      <c r="W114" s="22">
        <v>1696644</v>
      </c>
      <c r="X114" s="22">
        <v>0</v>
      </c>
      <c r="Y114" s="22">
        <v>13095103</v>
      </c>
      <c r="Z114" s="22">
        <v>1462944</v>
      </c>
      <c r="AA114" s="22">
        <v>0</v>
      </c>
      <c r="AB114" s="22">
        <v>9457029</v>
      </c>
      <c r="AC114" s="22">
        <v>1698927</v>
      </c>
      <c r="AD114" s="22">
        <v>104140135</v>
      </c>
      <c r="AE114" s="22">
        <v>18021623</v>
      </c>
      <c r="AF114" s="22">
        <v>9343220</v>
      </c>
      <c r="AG114" s="22">
        <v>4631336</v>
      </c>
      <c r="AH114" s="22">
        <v>3337314</v>
      </c>
      <c r="AI114" s="22">
        <v>0</v>
      </c>
      <c r="AJ114" s="22">
        <v>0</v>
      </c>
      <c r="AK114" s="22">
        <v>1070796</v>
      </c>
      <c r="AL114" s="22">
        <v>0</v>
      </c>
      <c r="AM114" s="22">
        <v>72311</v>
      </c>
      <c r="AN114" s="22">
        <v>0</v>
      </c>
      <c r="AO114" s="22">
        <v>1220444</v>
      </c>
      <c r="AP114" s="22">
        <v>7432581</v>
      </c>
      <c r="AQ114" s="22">
        <v>0</v>
      </c>
      <c r="AR114" s="22">
        <v>0</v>
      </c>
      <c r="AS114" s="22">
        <v>0</v>
      </c>
      <c r="AT114" s="22">
        <v>45129625</v>
      </c>
      <c r="AU114" s="22">
        <v>59010510</v>
      </c>
    </row>
    <row r="115" spans="1:47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1164476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831331</v>
      </c>
      <c r="M115" s="22">
        <v>60273</v>
      </c>
      <c r="N115" s="22">
        <v>7935</v>
      </c>
      <c r="O115" s="22">
        <v>5849</v>
      </c>
      <c r="P115" s="22">
        <v>72022</v>
      </c>
      <c r="Q115" s="22">
        <v>7550</v>
      </c>
      <c r="R115" s="22">
        <v>35023</v>
      </c>
      <c r="S115" s="22">
        <v>0</v>
      </c>
      <c r="T115" s="22">
        <v>6928</v>
      </c>
      <c r="U115" s="22">
        <v>0</v>
      </c>
      <c r="V115" s="22">
        <v>0</v>
      </c>
      <c r="W115" s="22">
        <v>0</v>
      </c>
      <c r="X115" s="22">
        <v>0</v>
      </c>
      <c r="Y115" s="22">
        <v>400980</v>
      </c>
      <c r="Z115" s="22">
        <v>211979</v>
      </c>
      <c r="AA115" s="22">
        <v>0</v>
      </c>
      <c r="AB115" s="22">
        <v>0</v>
      </c>
      <c r="AC115" s="22">
        <v>157756</v>
      </c>
      <c r="AD115" s="22">
        <v>2962102</v>
      </c>
      <c r="AE115" s="22">
        <v>799555</v>
      </c>
      <c r="AF115" s="22">
        <v>721105</v>
      </c>
      <c r="AG115" s="22">
        <v>0</v>
      </c>
      <c r="AH115" s="22">
        <v>680711</v>
      </c>
      <c r="AI115" s="22">
        <v>0</v>
      </c>
      <c r="AJ115" s="22">
        <v>0</v>
      </c>
      <c r="AK115" s="22">
        <v>94574</v>
      </c>
      <c r="AL115" s="22">
        <v>21440</v>
      </c>
      <c r="AM115" s="22">
        <v>2247</v>
      </c>
      <c r="AN115" s="22">
        <v>0</v>
      </c>
      <c r="AO115" s="22">
        <v>13356</v>
      </c>
      <c r="AP115" s="22">
        <v>501834</v>
      </c>
      <c r="AQ115" s="22">
        <v>0</v>
      </c>
      <c r="AR115" s="22">
        <v>0</v>
      </c>
      <c r="AS115" s="22">
        <v>4641</v>
      </c>
      <c r="AT115" s="22">
        <v>2839463</v>
      </c>
      <c r="AU115" s="22">
        <v>122639</v>
      </c>
    </row>
    <row r="116" spans="1:47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2747731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3246448</v>
      </c>
      <c r="M116" s="22">
        <v>82303</v>
      </c>
      <c r="N116" s="22">
        <v>255481</v>
      </c>
      <c r="O116" s="22">
        <v>27967</v>
      </c>
      <c r="P116" s="22">
        <v>114352</v>
      </c>
      <c r="Q116" s="22">
        <v>45162</v>
      </c>
      <c r="R116" s="22">
        <v>40198</v>
      </c>
      <c r="S116" s="22">
        <v>0</v>
      </c>
      <c r="T116" s="22">
        <v>7494</v>
      </c>
      <c r="U116" s="22">
        <v>0</v>
      </c>
      <c r="V116" s="22">
        <v>0</v>
      </c>
      <c r="W116" s="22">
        <v>2856</v>
      </c>
      <c r="X116" s="22">
        <v>0</v>
      </c>
      <c r="Y116" s="22">
        <v>409966</v>
      </c>
      <c r="Z116" s="22">
        <v>162250</v>
      </c>
      <c r="AA116" s="22">
        <v>0</v>
      </c>
      <c r="AB116" s="22">
        <v>305253</v>
      </c>
      <c r="AC116" s="22">
        <v>27036</v>
      </c>
      <c r="AD116" s="22">
        <v>7474497</v>
      </c>
      <c r="AE116" s="22">
        <v>1548408</v>
      </c>
      <c r="AF116" s="22">
        <v>2097159</v>
      </c>
      <c r="AG116" s="22">
        <v>0</v>
      </c>
      <c r="AH116" s="22">
        <v>643490</v>
      </c>
      <c r="AI116" s="22">
        <v>118</v>
      </c>
      <c r="AJ116" s="22">
        <v>0</v>
      </c>
      <c r="AK116" s="22">
        <v>166050</v>
      </c>
      <c r="AL116" s="22">
        <v>0</v>
      </c>
      <c r="AM116" s="22">
        <v>29302</v>
      </c>
      <c r="AN116" s="22">
        <v>0</v>
      </c>
      <c r="AO116" s="22">
        <v>159876</v>
      </c>
      <c r="AP116" s="22">
        <v>1313714</v>
      </c>
      <c r="AQ116" s="22">
        <v>125157</v>
      </c>
      <c r="AR116" s="22">
        <v>0</v>
      </c>
      <c r="AS116" s="22">
        <v>0</v>
      </c>
      <c r="AT116" s="22">
        <v>6083274</v>
      </c>
      <c r="AU116" s="22">
        <v>1391223</v>
      </c>
    </row>
    <row r="117" spans="1:47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732378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1195562</v>
      </c>
      <c r="M117" s="22">
        <v>32678</v>
      </c>
      <c r="N117" s="22">
        <v>10016</v>
      </c>
      <c r="O117" s="22">
        <v>2266</v>
      </c>
      <c r="P117" s="22">
        <v>25361</v>
      </c>
      <c r="Q117" s="22">
        <v>14900</v>
      </c>
      <c r="R117" s="22">
        <v>40136</v>
      </c>
      <c r="S117" s="22">
        <v>0</v>
      </c>
      <c r="T117" s="22">
        <v>0</v>
      </c>
      <c r="U117" s="22">
        <v>0</v>
      </c>
      <c r="V117" s="22">
        <v>0</v>
      </c>
      <c r="W117" s="22">
        <v>2869</v>
      </c>
      <c r="X117" s="22">
        <v>0</v>
      </c>
      <c r="Y117" s="22">
        <v>565147</v>
      </c>
      <c r="Z117" s="22">
        <v>35825</v>
      </c>
      <c r="AA117" s="22">
        <v>0</v>
      </c>
      <c r="AB117" s="22">
        <v>0</v>
      </c>
      <c r="AC117" s="22">
        <v>45504</v>
      </c>
      <c r="AD117" s="22">
        <v>2702642</v>
      </c>
      <c r="AE117" s="22">
        <v>735977</v>
      </c>
      <c r="AF117" s="22">
        <v>694073</v>
      </c>
      <c r="AG117" s="22">
        <v>10957</v>
      </c>
      <c r="AH117" s="22">
        <v>437446</v>
      </c>
      <c r="AI117" s="22">
        <v>0</v>
      </c>
      <c r="AJ117" s="22">
        <v>0</v>
      </c>
      <c r="AK117" s="22">
        <v>98902</v>
      </c>
      <c r="AL117" s="22">
        <v>0</v>
      </c>
      <c r="AM117" s="22">
        <v>804</v>
      </c>
      <c r="AN117" s="22">
        <v>0</v>
      </c>
      <c r="AO117" s="22">
        <v>51897</v>
      </c>
      <c r="AP117" s="22">
        <v>353301</v>
      </c>
      <c r="AQ117" s="22">
        <v>0</v>
      </c>
      <c r="AR117" s="22">
        <v>0</v>
      </c>
      <c r="AS117" s="22">
        <v>5786</v>
      </c>
      <c r="AT117" s="22">
        <v>2389143</v>
      </c>
      <c r="AU117" s="22">
        <v>313499</v>
      </c>
    </row>
    <row r="118" spans="1:47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5008531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9224756</v>
      </c>
      <c r="M118" s="22">
        <v>69925</v>
      </c>
      <c r="N118" s="22">
        <v>0</v>
      </c>
      <c r="O118" s="22">
        <v>0</v>
      </c>
      <c r="P118" s="22">
        <v>0</v>
      </c>
      <c r="Q118" s="22">
        <v>144501</v>
      </c>
      <c r="R118" s="22">
        <v>0</v>
      </c>
      <c r="S118" s="22">
        <v>0</v>
      </c>
      <c r="T118" s="22">
        <v>0</v>
      </c>
      <c r="U118" s="22">
        <v>0</v>
      </c>
      <c r="V118" s="22">
        <v>2675</v>
      </c>
      <c r="W118" s="22">
        <v>1760166</v>
      </c>
      <c r="X118" s="22">
        <v>553406</v>
      </c>
      <c r="Y118" s="22">
        <v>2697946</v>
      </c>
      <c r="Z118" s="22">
        <v>586637</v>
      </c>
      <c r="AA118" s="22">
        <v>0</v>
      </c>
      <c r="AB118" s="22">
        <v>1130563</v>
      </c>
      <c r="AC118" s="22">
        <v>132185</v>
      </c>
      <c r="AD118" s="22">
        <v>21311291</v>
      </c>
      <c r="AE118" s="22">
        <v>5737769</v>
      </c>
      <c r="AF118" s="22">
        <v>4786594</v>
      </c>
      <c r="AG118" s="22">
        <v>0</v>
      </c>
      <c r="AH118" s="22">
        <v>2575471</v>
      </c>
      <c r="AI118" s="22">
        <v>0</v>
      </c>
      <c r="AJ118" s="22">
        <v>0</v>
      </c>
      <c r="AK118" s="22">
        <v>474520</v>
      </c>
      <c r="AL118" s="22">
        <v>0</v>
      </c>
      <c r="AM118" s="22">
        <v>0</v>
      </c>
      <c r="AN118" s="22">
        <v>0</v>
      </c>
      <c r="AO118" s="22">
        <v>58962</v>
      </c>
      <c r="AP118" s="22">
        <v>2357981</v>
      </c>
      <c r="AQ118" s="22">
        <v>-1743</v>
      </c>
      <c r="AR118" s="22">
        <v>0</v>
      </c>
      <c r="AS118" s="22">
        <v>24451</v>
      </c>
      <c r="AT118" s="22">
        <v>16014005</v>
      </c>
      <c r="AU118" s="22">
        <v>5297286</v>
      </c>
    </row>
    <row r="119" spans="1:47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4666242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4379879</v>
      </c>
      <c r="M119" s="22">
        <v>135521</v>
      </c>
      <c r="N119" s="22">
        <v>106281</v>
      </c>
      <c r="O119" s="22">
        <v>45789</v>
      </c>
      <c r="P119" s="22">
        <v>549768</v>
      </c>
      <c r="Q119" s="22">
        <v>14895</v>
      </c>
      <c r="R119" s="22">
        <v>0</v>
      </c>
      <c r="S119" s="22">
        <v>0</v>
      </c>
      <c r="T119" s="22">
        <v>0</v>
      </c>
      <c r="U119" s="22">
        <v>0</v>
      </c>
      <c r="V119" s="22">
        <v>9347</v>
      </c>
      <c r="W119" s="22">
        <v>0</v>
      </c>
      <c r="X119" s="22">
        <v>381057</v>
      </c>
      <c r="Y119" s="22">
        <v>4188175</v>
      </c>
      <c r="Z119" s="22">
        <v>32845</v>
      </c>
      <c r="AA119" s="22">
        <v>0</v>
      </c>
      <c r="AB119" s="22">
        <v>0</v>
      </c>
      <c r="AC119" s="22">
        <v>0</v>
      </c>
      <c r="AD119" s="22">
        <v>14509799</v>
      </c>
      <c r="AE119" s="22">
        <v>3669551</v>
      </c>
      <c r="AF119" s="22">
        <v>2610171</v>
      </c>
      <c r="AG119" s="22">
        <v>0</v>
      </c>
      <c r="AH119" s="22">
        <v>1225179</v>
      </c>
      <c r="AI119" s="22">
        <v>0</v>
      </c>
      <c r="AJ119" s="22">
        <v>0</v>
      </c>
      <c r="AK119" s="22">
        <v>218318</v>
      </c>
      <c r="AL119" s="22">
        <v>104122</v>
      </c>
      <c r="AM119" s="22">
        <v>9795</v>
      </c>
      <c r="AN119" s="22">
        <v>0</v>
      </c>
      <c r="AO119" s="22">
        <v>339654</v>
      </c>
      <c r="AP119" s="22">
        <v>1557486</v>
      </c>
      <c r="AQ119" s="22">
        <v>4873</v>
      </c>
      <c r="AR119" s="22">
        <v>0</v>
      </c>
      <c r="AS119" s="22">
        <v>0</v>
      </c>
      <c r="AT119" s="22">
        <v>9739149</v>
      </c>
      <c r="AU119" s="22">
        <v>4770650</v>
      </c>
    </row>
    <row r="120" spans="1:47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10819194</v>
      </c>
      <c r="F120" s="22">
        <v>0</v>
      </c>
      <c r="G120" s="22">
        <v>0</v>
      </c>
      <c r="H120" s="22">
        <v>0</v>
      </c>
      <c r="I120" s="22">
        <v>0</v>
      </c>
      <c r="J120" s="22">
        <v>731652</v>
      </c>
      <c r="K120" s="22">
        <v>0</v>
      </c>
      <c r="L120" s="22">
        <v>7873820</v>
      </c>
      <c r="M120" s="22">
        <v>163411</v>
      </c>
      <c r="N120" s="22">
        <v>364688</v>
      </c>
      <c r="O120" s="22">
        <v>449652</v>
      </c>
      <c r="P120" s="22">
        <v>936779</v>
      </c>
      <c r="Q120" s="22">
        <v>164834</v>
      </c>
      <c r="R120" s="22">
        <v>670083</v>
      </c>
      <c r="S120" s="22">
        <v>0</v>
      </c>
      <c r="T120" s="22">
        <v>0</v>
      </c>
      <c r="U120" s="22">
        <v>0</v>
      </c>
      <c r="V120" s="22">
        <v>0</v>
      </c>
      <c r="W120" s="22">
        <v>83003</v>
      </c>
      <c r="X120" s="22">
        <v>0</v>
      </c>
      <c r="Y120" s="22">
        <v>16600688</v>
      </c>
      <c r="Z120" s="22">
        <v>2492050</v>
      </c>
      <c r="AA120" s="22">
        <v>0</v>
      </c>
      <c r="AB120" s="22">
        <v>355672</v>
      </c>
      <c r="AC120" s="22">
        <v>276495</v>
      </c>
      <c r="AD120" s="22">
        <v>41982021</v>
      </c>
      <c r="AE120" s="22">
        <v>8550887</v>
      </c>
      <c r="AF120" s="22">
        <v>8244398</v>
      </c>
      <c r="AG120" s="22">
        <v>1471550</v>
      </c>
      <c r="AH120" s="22">
        <v>4415218</v>
      </c>
      <c r="AI120" s="22">
        <v>0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526329</v>
      </c>
      <c r="AP120" s="22">
        <v>4801342</v>
      </c>
      <c r="AQ120" s="22">
        <v>225486</v>
      </c>
      <c r="AR120" s="22">
        <v>0</v>
      </c>
      <c r="AS120" s="22">
        <v>0</v>
      </c>
      <c r="AT120" s="22">
        <v>28235210</v>
      </c>
      <c r="AU120" s="22">
        <v>13746811</v>
      </c>
    </row>
    <row r="121" spans="1:47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8118668</v>
      </c>
      <c r="F121" s="22">
        <v>0</v>
      </c>
      <c r="G121" s="22">
        <v>0</v>
      </c>
      <c r="H121" s="22">
        <v>0</v>
      </c>
      <c r="I121" s="22">
        <v>0</v>
      </c>
      <c r="J121" s="22">
        <v>59205</v>
      </c>
      <c r="K121" s="22">
        <v>16930</v>
      </c>
      <c r="L121" s="22">
        <v>6340604</v>
      </c>
      <c r="M121" s="22">
        <v>164125</v>
      </c>
      <c r="N121" s="22">
        <v>392459</v>
      </c>
      <c r="O121" s="22">
        <v>128738</v>
      </c>
      <c r="P121" s="22">
        <v>1540930</v>
      </c>
      <c r="Q121" s="22">
        <v>223114</v>
      </c>
      <c r="R121" s="22">
        <v>405882</v>
      </c>
      <c r="S121" s="22">
        <v>0</v>
      </c>
      <c r="T121" s="22">
        <v>-18458</v>
      </c>
      <c r="U121" s="22">
        <v>0</v>
      </c>
      <c r="V121" s="22">
        <v>0</v>
      </c>
      <c r="W121" s="22">
        <v>4900</v>
      </c>
      <c r="X121" s="22">
        <v>848476</v>
      </c>
      <c r="Y121" s="22">
        <v>3584531</v>
      </c>
      <c r="Z121" s="22">
        <v>0</v>
      </c>
      <c r="AA121" s="22">
        <v>0</v>
      </c>
      <c r="AB121" s="22">
        <v>6479</v>
      </c>
      <c r="AC121" s="22">
        <v>1422935</v>
      </c>
      <c r="AD121" s="22">
        <v>23239518</v>
      </c>
      <c r="AE121" s="22">
        <v>6177777</v>
      </c>
      <c r="AF121" s="22">
        <v>3884838</v>
      </c>
      <c r="AG121" s="22">
        <v>1179966</v>
      </c>
      <c r="AH121" s="22">
        <v>2506722</v>
      </c>
      <c r="AI121" s="22">
        <v>0</v>
      </c>
      <c r="AJ121" s="22">
        <v>0</v>
      </c>
      <c r="AK121" s="22">
        <v>639193</v>
      </c>
      <c r="AL121" s="22">
        <v>6500</v>
      </c>
      <c r="AM121" s="22">
        <v>22050</v>
      </c>
      <c r="AN121" s="22">
        <v>0</v>
      </c>
      <c r="AO121" s="22">
        <v>472320</v>
      </c>
      <c r="AP121" s="22">
        <v>4389066</v>
      </c>
      <c r="AQ121" s="22">
        <v>0</v>
      </c>
      <c r="AR121" s="22">
        <v>0</v>
      </c>
      <c r="AS121" s="22">
        <v>161445</v>
      </c>
      <c r="AT121" s="22">
        <v>19439877</v>
      </c>
      <c r="AU121" s="22">
        <v>3799641</v>
      </c>
    </row>
    <row r="122" spans="1:47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1113316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600271</v>
      </c>
      <c r="M122" s="22">
        <v>14025</v>
      </c>
      <c r="N122" s="22">
        <v>13610</v>
      </c>
      <c r="O122" s="22">
        <v>13158</v>
      </c>
      <c r="P122" s="22">
        <v>132682</v>
      </c>
      <c r="Q122" s="22">
        <v>27503</v>
      </c>
      <c r="R122" s="22">
        <v>1150</v>
      </c>
      <c r="S122" s="22">
        <v>399432</v>
      </c>
      <c r="T122" s="22">
        <v>16266</v>
      </c>
      <c r="U122" s="22">
        <v>0</v>
      </c>
      <c r="V122" s="22">
        <v>0</v>
      </c>
      <c r="W122" s="22">
        <v>112291</v>
      </c>
      <c r="X122" s="22">
        <v>0</v>
      </c>
      <c r="Y122" s="22">
        <v>610201</v>
      </c>
      <c r="Z122" s="22">
        <v>134633</v>
      </c>
      <c r="AA122" s="22">
        <v>0</v>
      </c>
      <c r="AB122" s="22">
        <v>0</v>
      </c>
      <c r="AC122" s="22">
        <v>10093</v>
      </c>
      <c r="AD122" s="22">
        <v>3198631</v>
      </c>
      <c r="AE122" s="22">
        <v>793479</v>
      </c>
      <c r="AF122" s="22">
        <v>970022</v>
      </c>
      <c r="AG122" s="22">
        <v>0</v>
      </c>
      <c r="AH122" s="22">
        <v>228105</v>
      </c>
      <c r="AI122" s="22">
        <v>1104</v>
      </c>
      <c r="AJ122" s="22">
        <v>84572</v>
      </c>
      <c r="AK122" s="22">
        <v>189846</v>
      </c>
      <c r="AL122" s="22">
        <v>0</v>
      </c>
      <c r="AM122" s="22">
        <v>843</v>
      </c>
      <c r="AN122" s="22">
        <v>0</v>
      </c>
      <c r="AO122" s="22">
        <v>24288</v>
      </c>
      <c r="AP122" s="22">
        <v>447306</v>
      </c>
      <c r="AQ122" s="22">
        <v>0</v>
      </c>
      <c r="AR122" s="22">
        <v>0</v>
      </c>
      <c r="AS122" s="22">
        <v>0</v>
      </c>
      <c r="AT122" s="22">
        <v>2739565</v>
      </c>
      <c r="AU122" s="22">
        <v>459066</v>
      </c>
    </row>
    <row r="123" spans="1:47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10096858</v>
      </c>
      <c r="F123" s="22">
        <v>0</v>
      </c>
      <c r="G123" s="22">
        <v>0</v>
      </c>
      <c r="H123" s="22">
        <v>0</v>
      </c>
      <c r="I123" s="22">
        <v>0</v>
      </c>
      <c r="J123" s="22">
        <v>670642</v>
      </c>
      <c r="K123" s="22">
        <v>0</v>
      </c>
      <c r="L123" s="22">
        <v>4413845</v>
      </c>
      <c r="M123" s="22">
        <v>122909</v>
      </c>
      <c r="N123" s="22">
        <v>87386</v>
      </c>
      <c r="O123" s="22">
        <v>1528933</v>
      </c>
      <c r="P123" s="22">
        <v>783541</v>
      </c>
      <c r="Q123" s="22">
        <v>112130</v>
      </c>
      <c r="R123" s="22">
        <v>676697</v>
      </c>
      <c r="S123" s="22">
        <v>0</v>
      </c>
      <c r="T123" s="22">
        <v>0</v>
      </c>
      <c r="U123" s="22">
        <v>0</v>
      </c>
      <c r="V123" s="22">
        <v>0</v>
      </c>
      <c r="W123" s="22">
        <v>2500</v>
      </c>
      <c r="X123" s="22">
        <v>0</v>
      </c>
      <c r="Y123" s="22">
        <v>4249984</v>
      </c>
      <c r="Z123" s="22">
        <v>6961878</v>
      </c>
      <c r="AA123" s="22">
        <v>0</v>
      </c>
      <c r="AB123" s="22">
        <v>220102</v>
      </c>
      <c r="AC123" s="22">
        <v>290940</v>
      </c>
      <c r="AD123" s="22">
        <v>30218345</v>
      </c>
      <c r="AE123" s="22">
        <v>7360988</v>
      </c>
      <c r="AF123" s="22">
        <v>5236142</v>
      </c>
      <c r="AG123" s="22">
        <v>2878994</v>
      </c>
      <c r="AH123" s="22">
        <v>2513471</v>
      </c>
      <c r="AI123" s="22">
        <v>0</v>
      </c>
      <c r="AJ123" s="22">
        <v>0</v>
      </c>
      <c r="AK123" s="22">
        <v>351736</v>
      </c>
      <c r="AL123" s="22">
        <v>1858573</v>
      </c>
      <c r="AM123" s="22">
        <v>13084</v>
      </c>
      <c r="AN123" s="22">
        <v>0</v>
      </c>
      <c r="AO123" s="22">
        <v>329479</v>
      </c>
      <c r="AP123" s="22">
        <v>3254862</v>
      </c>
      <c r="AQ123" s="22">
        <v>24081</v>
      </c>
      <c r="AR123" s="22">
        <v>0</v>
      </c>
      <c r="AS123" s="22">
        <v>262195</v>
      </c>
      <c r="AT123" s="22">
        <v>24083605</v>
      </c>
      <c r="AU123" s="22">
        <v>6134740</v>
      </c>
    </row>
    <row r="124" spans="1:47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1871949</v>
      </c>
      <c r="F124" s="22">
        <v>0</v>
      </c>
      <c r="G124" s="22">
        <v>0</v>
      </c>
      <c r="H124" s="22">
        <v>0</v>
      </c>
      <c r="I124" s="22">
        <v>0</v>
      </c>
      <c r="J124" s="22">
        <v>13608</v>
      </c>
      <c r="K124" s="22">
        <v>45935</v>
      </c>
      <c r="L124" s="22">
        <v>1630346</v>
      </c>
      <c r="M124" s="22">
        <v>54278</v>
      </c>
      <c r="N124" s="22">
        <v>47588</v>
      </c>
      <c r="O124" s="22">
        <v>9425</v>
      </c>
      <c r="P124" s="22">
        <v>156405</v>
      </c>
      <c r="Q124" s="22">
        <v>15681</v>
      </c>
      <c r="R124" s="22">
        <v>163884</v>
      </c>
      <c r="S124" s="22">
        <v>0</v>
      </c>
      <c r="T124" s="22">
        <v>0</v>
      </c>
      <c r="U124" s="22">
        <v>0</v>
      </c>
      <c r="V124" s="22">
        <v>0</v>
      </c>
      <c r="W124" s="22">
        <v>0</v>
      </c>
      <c r="X124" s="22">
        <v>0</v>
      </c>
      <c r="Y124" s="22">
        <v>1285917</v>
      </c>
      <c r="Z124" s="22">
        <v>129561</v>
      </c>
      <c r="AA124" s="22">
        <v>0</v>
      </c>
      <c r="AB124" s="22">
        <v>0</v>
      </c>
      <c r="AC124" s="22">
        <v>24123</v>
      </c>
      <c r="AD124" s="22">
        <v>5448700</v>
      </c>
      <c r="AE124" s="22">
        <v>1111144</v>
      </c>
      <c r="AF124" s="22">
        <v>831968</v>
      </c>
      <c r="AG124" s="22">
        <v>0</v>
      </c>
      <c r="AH124" s="22">
        <v>1077121</v>
      </c>
      <c r="AI124" s="22">
        <v>0</v>
      </c>
      <c r="AJ124" s="22">
        <v>0</v>
      </c>
      <c r="AK124" s="22">
        <v>158761</v>
      </c>
      <c r="AL124" s="22">
        <v>0</v>
      </c>
      <c r="AM124" s="22">
        <v>0</v>
      </c>
      <c r="AN124" s="22">
        <v>0</v>
      </c>
      <c r="AO124" s="22">
        <v>66603</v>
      </c>
      <c r="AP124" s="22">
        <v>910851</v>
      </c>
      <c r="AQ124" s="22">
        <v>-181364</v>
      </c>
      <c r="AR124" s="22">
        <v>0</v>
      </c>
      <c r="AS124" s="22">
        <v>287828</v>
      </c>
      <c r="AT124" s="22">
        <v>4262912</v>
      </c>
      <c r="AU124" s="22">
        <v>1185788</v>
      </c>
    </row>
    <row r="125" spans="1:47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3630323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2795483</v>
      </c>
      <c r="M125" s="22">
        <v>163011</v>
      </c>
      <c r="N125" s="22">
        <v>0</v>
      </c>
      <c r="O125" s="22">
        <v>0</v>
      </c>
      <c r="P125" s="22">
        <v>402457</v>
      </c>
      <c r="Q125" s="22">
        <v>70421</v>
      </c>
      <c r="R125" s="22">
        <v>0</v>
      </c>
      <c r="S125" s="22">
        <v>0</v>
      </c>
      <c r="T125" s="22">
        <v>0</v>
      </c>
      <c r="U125" s="22">
        <v>38574</v>
      </c>
      <c r="V125" s="22">
        <v>0</v>
      </c>
      <c r="W125" s="22">
        <v>165761</v>
      </c>
      <c r="X125" s="22">
        <v>0</v>
      </c>
      <c r="Y125" s="22">
        <v>1089779</v>
      </c>
      <c r="Z125" s="22">
        <v>232953</v>
      </c>
      <c r="AA125" s="22">
        <v>0</v>
      </c>
      <c r="AB125" s="22">
        <v>39166</v>
      </c>
      <c r="AC125" s="22">
        <v>134504</v>
      </c>
      <c r="AD125" s="22">
        <v>8762432</v>
      </c>
      <c r="AE125" s="22">
        <v>2182455</v>
      </c>
      <c r="AF125" s="22">
        <v>758695</v>
      </c>
      <c r="AG125" s="22">
        <v>0</v>
      </c>
      <c r="AH125" s="22">
        <v>1697517</v>
      </c>
      <c r="AI125" s="22">
        <v>-3430</v>
      </c>
      <c r="AJ125" s="22">
        <v>0</v>
      </c>
      <c r="AK125" s="22">
        <v>34007</v>
      </c>
      <c r="AL125" s="22">
        <v>0</v>
      </c>
      <c r="AM125" s="22">
        <v>5685</v>
      </c>
      <c r="AN125" s="22">
        <v>0</v>
      </c>
      <c r="AO125" s="22">
        <v>186970</v>
      </c>
      <c r="AP125" s="22">
        <v>1635104</v>
      </c>
      <c r="AQ125" s="22">
        <v>0</v>
      </c>
      <c r="AR125" s="22">
        <v>0</v>
      </c>
      <c r="AS125" s="22">
        <v>664741</v>
      </c>
      <c r="AT125" s="22">
        <v>7161744</v>
      </c>
      <c r="AU125" s="22">
        <v>1600688</v>
      </c>
    </row>
    <row r="126" spans="1:47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1133941</v>
      </c>
      <c r="F126" s="22">
        <v>0</v>
      </c>
      <c r="G126" s="22">
        <v>0</v>
      </c>
      <c r="H126" s="22">
        <v>0</v>
      </c>
      <c r="I126" s="22">
        <v>0</v>
      </c>
      <c r="J126" s="22">
        <v>5481</v>
      </c>
      <c r="K126" s="22">
        <v>0</v>
      </c>
      <c r="L126" s="22">
        <v>959367</v>
      </c>
      <c r="M126" s="22">
        <v>19587</v>
      </c>
      <c r="N126" s="22">
        <v>11190</v>
      </c>
      <c r="O126" s="22">
        <v>1736</v>
      </c>
      <c r="P126" s="22">
        <v>113069</v>
      </c>
      <c r="Q126" s="22">
        <v>61403</v>
      </c>
      <c r="R126" s="22">
        <v>160615</v>
      </c>
      <c r="S126" s="22">
        <v>0</v>
      </c>
      <c r="T126" s="22">
        <v>0</v>
      </c>
      <c r="U126" s="22">
        <v>0</v>
      </c>
      <c r="V126" s="22">
        <v>0</v>
      </c>
      <c r="W126" s="22">
        <v>13621</v>
      </c>
      <c r="X126" s="22">
        <v>0</v>
      </c>
      <c r="Y126" s="22">
        <v>594471</v>
      </c>
      <c r="Z126" s="22">
        <v>42207</v>
      </c>
      <c r="AA126" s="22">
        <v>0</v>
      </c>
      <c r="AB126" s="22">
        <v>0</v>
      </c>
      <c r="AC126" s="22">
        <v>269255</v>
      </c>
      <c r="AD126" s="22">
        <v>3385943</v>
      </c>
      <c r="AE126" s="22">
        <v>929476</v>
      </c>
      <c r="AF126" s="22">
        <v>698188</v>
      </c>
      <c r="AG126" s="22">
        <v>0</v>
      </c>
      <c r="AH126" s="22">
        <v>786857</v>
      </c>
      <c r="AI126" s="22">
        <v>0</v>
      </c>
      <c r="AJ126" s="22">
        <v>70149</v>
      </c>
      <c r="AK126" s="22">
        <v>40720</v>
      </c>
      <c r="AL126" s="22">
        <v>60463</v>
      </c>
      <c r="AM126" s="22">
        <v>1142</v>
      </c>
      <c r="AN126" s="22">
        <v>0</v>
      </c>
      <c r="AO126" s="22">
        <v>19584</v>
      </c>
      <c r="AP126" s="22">
        <v>441393</v>
      </c>
      <c r="AQ126" s="22">
        <v>0</v>
      </c>
      <c r="AR126" s="22">
        <v>0</v>
      </c>
      <c r="AS126" s="22">
        <v>1575</v>
      </c>
      <c r="AT126" s="22">
        <v>3049547</v>
      </c>
      <c r="AU126" s="22">
        <v>336396</v>
      </c>
    </row>
    <row r="127" spans="1:47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2401592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4755985</v>
      </c>
      <c r="M127" s="22">
        <v>135254</v>
      </c>
      <c r="N127" s="22">
        <v>114561</v>
      </c>
      <c r="O127" s="22">
        <v>0</v>
      </c>
      <c r="P127" s="22">
        <v>99254</v>
      </c>
      <c r="Q127" s="22">
        <v>162462</v>
      </c>
      <c r="R127" s="22">
        <v>199612</v>
      </c>
      <c r="S127" s="22">
        <v>0</v>
      </c>
      <c r="T127" s="22">
        <v>0</v>
      </c>
      <c r="U127" s="22">
        <v>0</v>
      </c>
      <c r="V127" s="22">
        <v>0</v>
      </c>
      <c r="W127" s="22">
        <v>332797</v>
      </c>
      <c r="X127" s="22">
        <v>0</v>
      </c>
      <c r="Y127" s="22">
        <v>3998177</v>
      </c>
      <c r="Z127" s="22">
        <v>0</v>
      </c>
      <c r="AA127" s="22">
        <v>0</v>
      </c>
      <c r="AB127" s="22">
        <v>0</v>
      </c>
      <c r="AC127" s="22">
        <v>101777</v>
      </c>
      <c r="AD127" s="22">
        <v>12301471</v>
      </c>
      <c r="AE127" s="22">
        <v>3061288</v>
      </c>
      <c r="AF127" s="22">
        <v>3423416</v>
      </c>
      <c r="AG127" s="22">
        <v>0</v>
      </c>
      <c r="AH127" s="22">
        <v>994322</v>
      </c>
      <c r="AI127" s="22">
        <v>0</v>
      </c>
      <c r="AJ127" s="22">
        <v>0</v>
      </c>
      <c r="AK127" s="22">
        <v>0</v>
      </c>
      <c r="AL127" s="22">
        <v>629243</v>
      </c>
      <c r="AM127" s="22">
        <v>6515</v>
      </c>
      <c r="AN127" s="22">
        <v>65341</v>
      </c>
      <c r="AO127" s="22">
        <v>21607</v>
      </c>
      <c r="AP127" s="22">
        <v>1108963</v>
      </c>
      <c r="AQ127" s="22">
        <v>3998</v>
      </c>
      <c r="AR127" s="22">
        <v>0</v>
      </c>
      <c r="AS127" s="22">
        <v>0</v>
      </c>
      <c r="AT127" s="22">
        <v>9314693</v>
      </c>
      <c r="AU127" s="22">
        <v>2986778</v>
      </c>
    </row>
    <row r="128" spans="1:47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3994279</v>
      </c>
      <c r="F128" s="22">
        <v>0</v>
      </c>
      <c r="G128" s="22">
        <v>0</v>
      </c>
      <c r="H128" s="22">
        <v>0</v>
      </c>
      <c r="I128" s="22">
        <v>0</v>
      </c>
      <c r="J128" s="22">
        <v>244690</v>
      </c>
      <c r="K128" s="22">
        <v>0</v>
      </c>
      <c r="L128" s="22">
        <v>1889607</v>
      </c>
      <c r="M128" s="22">
        <v>110348</v>
      </c>
      <c r="N128" s="22">
        <v>36643</v>
      </c>
      <c r="O128" s="22">
        <v>45330</v>
      </c>
      <c r="P128" s="22">
        <v>188352</v>
      </c>
      <c r="Q128" s="22">
        <v>131777</v>
      </c>
      <c r="R128" s="22">
        <v>1085395</v>
      </c>
      <c r="S128" s="22">
        <v>18787</v>
      </c>
      <c r="T128" s="22">
        <v>0</v>
      </c>
      <c r="U128" s="22">
        <v>1528809</v>
      </c>
      <c r="V128" s="22">
        <v>0</v>
      </c>
      <c r="W128" s="22">
        <v>0</v>
      </c>
      <c r="X128" s="22">
        <v>0</v>
      </c>
      <c r="Y128" s="22">
        <v>1975795</v>
      </c>
      <c r="Z128" s="22">
        <v>2831302</v>
      </c>
      <c r="AA128" s="22">
        <v>170023</v>
      </c>
      <c r="AB128" s="22">
        <v>0</v>
      </c>
      <c r="AC128" s="22">
        <v>389772</v>
      </c>
      <c r="AD128" s="22">
        <v>14640909</v>
      </c>
      <c r="AE128" s="22">
        <v>3415817</v>
      </c>
      <c r="AF128" s="22">
        <v>3072553</v>
      </c>
      <c r="AG128" s="22">
        <v>228786</v>
      </c>
      <c r="AH128" s="22">
        <v>1010424</v>
      </c>
      <c r="AI128" s="22">
        <v>150000</v>
      </c>
      <c r="AJ128" s="22">
        <v>0</v>
      </c>
      <c r="AK128" s="22">
        <v>178422</v>
      </c>
      <c r="AL128" s="22">
        <v>48837</v>
      </c>
      <c r="AM128" s="22">
        <v>7227</v>
      </c>
      <c r="AN128" s="22">
        <v>0</v>
      </c>
      <c r="AO128" s="22">
        <v>75699</v>
      </c>
      <c r="AP128" s="22">
        <v>815213</v>
      </c>
      <c r="AQ128" s="22">
        <v>0</v>
      </c>
      <c r="AR128" s="22">
        <v>0</v>
      </c>
      <c r="AS128" s="22">
        <v>177476</v>
      </c>
      <c r="AT128" s="22">
        <v>9180454</v>
      </c>
      <c r="AU128" s="22">
        <v>5460455</v>
      </c>
    </row>
    <row r="129" spans="1:47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2348208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1945294</v>
      </c>
      <c r="M129" s="22">
        <v>54970</v>
      </c>
      <c r="N129" s="22">
        <v>38887</v>
      </c>
      <c r="O129" s="22">
        <v>11562</v>
      </c>
      <c r="P129" s="22">
        <v>300507</v>
      </c>
      <c r="Q129" s="22">
        <v>24092</v>
      </c>
      <c r="R129" s="22">
        <v>241858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2027129</v>
      </c>
      <c r="Z129" s="22">
        <v>84074</v>
      </c>
      <c r="AA129" s="22">
        <v>0</v>
      </c>
      <c r="AB129" s="22">
        <v>0</v>
      </c>
      <c r="AC129" s="22">
        <v>94979</v>
      </c>
      <c r="AD129" s="22">
        <v>7171560</v>
      </c>
      <c r="AE129" s="22">
        <v>1841668</v>
      </c>
      <c r="AF129" s="22">
        <v>1289061</v>
      </c>
      <c r="AG129" s="22">
        <v>0</v>
      </c>
      <c r="AH129" s="22">
        <v>1556308</v>
      </c>
      <c r="AI129" s="22">
        <v>0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131147</v>
      </c>
      <c r="AP129" s="22">
        <v>1071638</v>
      </c>
      <c r="AQ129" s="22">
        <v>7061</v>
      </c>
      <c r="AR129" s="22">
        <v>0</v>
      </c>
      <c r="AS129" s="22">
        <v>0</v>
      </c>
      <c r="AT129" s="22">
        <v>5896883</v>
      </c>
      <c r="AU129" s="22">
        <v>1274677</v>
      </c>
    </row>
    <row r="130" spans="1:47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2243592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1920817</v>
      </c>
      <c r="M130" s="22">
        <v>91089</v>
      </c>
      <c r="N130" s="22">
        <v>0</v>
      </c>
      <c r="O130" s="22">
        <v>0</v>
      </c>
      <c r="P130" s="22">
        <v>0</v>
      </c>
      <c r="Q130" s="22">
        <v>76768</v>
      </c>
      <c r="R130" s="22">
        <v>0</v>
      </c>
      <c r="S130" s="22">
        <v>0</v>
      </c>
      <c r="T130" s="22">
        <v>37256</v>
      </c>
      <c r="U130" s="22">
        <v>0</v>
      </c>
      <c r="V130" s="22">
        <v>0</v>
      </c>
      <c r="W130" s="22">
        <v>0</v>
      </c>
      <c r="X130" s="22">
        <v>70121</v>
      </c>
      <c r="Y130" s="22">
        <v>870440</v>
      </c>
      <c r="Z130" s="22">
        <v>0</v>
      </c>
      <c r="AA130" s="22">
        <v>0</v>
      </c>
      <c r="AB130" s="22">
        <v>0</v>
      </c>
      <c r="AC130" s="22">
        <v>585361</v>
      </c>
      <c r="AD130" s="22">
        <v>5895444</v>
      </c>
      <c r="AE130" s="22">
        <v>1733557</v>
      </c>
      <c r="AF130" s="22">
        <v>1692219</v>
      </c>
      <c r="AG130" s="22">
        <v>0</v>
      </c>
      <c r="AH130" s="22">
        <v>533668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1130371</v>
      </c>
      <c r="AQ130" s="22">
        <v>0</v>
      </c>
      <c r="AR130" s="22">
        <v>0</v>
      </c>
      <c r="AS130" s="22">
        <v>167602</v>
      </c>
      <c r="AT130" s="22">
        <v>5257417</v>
      </c>
      <c r="AU130" s="22">
        <v>638027</v>
      </c>
    </row>
    <row r="131" spans="1:47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5777087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2206006</v>
      </c>
      <c r="M131" s="22">
        <v>140476</v>
      </c>
      <c r="N131" s="22">
        <v>103187</v>
      </c>
      <c r="O131" s="22">
        <v>19949</v>
      </c>
      <c r="P131" s="22">
        <v>539793</v>
      </c>
      <c r="Q131" s="22">
        <v>72441</v>
      </c>
      <c r="R131" s="22">
        <v>540050</v>
      </c>
      <c r="S131" s="22">
        <v>0</v>
      </c>
      <c r="T131" s="22">
        <v>710880</v>
      </c>
      <c r="U131" s="22">
        <v>197000</v>
      </c>
      <c r="V131" s="22">
        <v>0</v>
      </c>
      <c r="W131" s="22">
        <v>0</v>
      </c>
      <c r="X131" s="22">
        <v>0</v>
      </c>
      <c r="Y131" s="22">
        <v>1178818</v>
      </c>
      <c r="Z131" s="22">
        <v>2982562</v>
      </c>
      <c r="AA131" s="22">
        <v>0</v>
      </c>
      <c r="AB131" s="22">
        <v>0</v>
      </c>
      <c r="AC131" s="22">
        <v>30550</v>
      </c>
      <c r="AD131" s="22">
        <v>14498799</v>
      </c>
      <c r="AE131" s="22">
        <v>5017953</v>
      </c>
      <c r="AF131" s="22">
        <v>2468778</v>
      </c>
      <c r="AG131" s="22">
        <v>948</v>
      </c>
      <c r="AH131" s="22">
        <v>2156824</v>
      </c>
      <c r="AI131" s="22">
        <v>495249</v>
      </c>
      <c r="AJ131" s="22">
        <v>0</v>
      </c>
      <c r="AK131" s="22">
        <v>0</v>
      </c>
      <c r="AL131" s="22">
        <v>170287</v>
      </c>
      <c r="AM131" s="22">
        <v>15019</v>
      </c>
      <c r="AN131" s="22">
        <v>0</v>
      </c>
      <c r="AO131" s="22">
        <v>251524</v>
      </c>
      <c r="AP131" s="22">
        <v>1105612</v>
      </c>
      <c r="AQ131" s="22">
        <v>0</v>
      </c>
      <c r="AR131" s="22">
        <v>0</v>
      </c>
      <c r="AS131" s="22">
        <v>1685539</v>
      </c>
      <c r="AT131" s="22">
        <v>13367733</v>
      </c>
      <c r="AU131" s="22">
        <v>1131066</v>
      </c>
    </row>
    <row r="132" spans="1:47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372883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190748</v>
      </c>
      <c r="M132" s="22">
        <v>8285</v>
      </c>
      <c r="N132" s="22">
        <v>0</v>
      </c>
      <c r="O132" s="22">
        <v>0</v>
      </c>
      <c r="P132" s="22">
        <v>24761</v>
      </c>
      <c r="Q132" s="22">
        <v>4100</v>
      </c>
      <c r="R132" s="22">
        <v>3500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93773</v>
      </c>
      <c r="Y132" s="22">
        <v>97715</v>
      </c>
      <c r="Z132" s="22">
        <v>11300</v>
      </c>
      <c r="AA132" s="22">
        <v>0</v>
      </c>
      <c r="AB132" s="22">
        <v>0</v>
      </c>
      <c r="AC132" s="22">
        <v>27864</v>
      </c>
      <c r="AD132" s="22">
        <v>834929</v>
      </c>
      <c r="AE132" s="22">
        <v>288675</v>
      </c>
      <c r="AF132" s="22">
        <v>127577</v>
      </c>
      <c r="AG132" s="22">
        <v>0</v>
      </c>
      <c r="AH132" s="22">
        <v>206975</v>
      </c>
      <c r="AI132" s="22">
        <v>0</v>
      </c>
      <c r="AJ132" s="22">
        <v>0</v>
      </c>
      <c r="AK132" s="22">
        <v>0</v>
      </c>
      <c r="AL132" s="22">
        <v>27583</v>
      </c>
      <c r="AM132" s="22">
        <v>111</v>
      </c>
      <c r="AN132" s="22">
        <v>0</v>
      </c>
      <c r="AO132" s="22">
        <v>0</v>
      </c>
      <c r="AP132" s="22">
        <v>246188</v>
      </c>
      <c r="AQ132" s="22">
        <v>0</v>
      </c>
      <c r="AR132" s="22">
        <v>0</v>
      </c>
      <c r="AS132" s="22">
        <v>3368</v>
      </c>
      <c r="AT132" s="22">
        <v>900477</v>
      </c>
      <c r="AU132" s="22">
        <v>-65548</v>
      </c>
    </row>
    <row r="133" spans="1:47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2711232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1940571</v>
      </c>
      <c r="M133" s="22">
        <v>36282</v>
      </c>
      <c r="N133" s="22">
        <v>26060</v>
      </c>
      <c r="O133" s="22">
        <v>18413</v>
      </c>
      <c r="P133" s="22">
        <v>237584</v>
      </c>
      <c r="Q133" s="22">
        <v>101705</v>
      </c>
      <c r="R133" s="22">
        <v>300822</v>
      </c>
      <c r="S133" s="22">
        <v>1458</v>
      </c>
      <c r="T133" s="22">
        <v>18599</v>
      </c>
      <c r="U133" s="22">
        <v>0</v>
      </c>
      <c r="V133" s="22">
        <v>0</v>
      </c>
      <c r="W133" s="22">
        <v>10264</v>
      </c>
      <c r="X133" s="22">
        <v>0</v>
      </c>
      <c r="Y133" s="22">
        <v>1836591</v>
      </c>
      <c r="Z133" s="22">
        <v>470462</v>
      </c>
      <c r="AA133" s="22">
        <v>0</v>
      </c>
      <c r="AB133" s="22">
        <v>0</v>
      </c>
      <c r="AC133" s="22">
        <v>654340</v>
      </c>
      <c r="AD133" s="22">
        <v>8364383</v>
      </c>
      <c r="AE133" s="22">
        <v>2283712</v>
      </c>
      <c r="AF133" s="22">
        <v>1389548</v>
      </c>
      <c r="AG133" s="22">
        <v>0</v>
      </c>
      <c r="AH133" s="22">
        <v>1711379</v>
      </c>
      <c r="AI133" s="22">
        <v>0</v>
      </c>
      <c r="AJ133" s="22">
        <v>0</v>
      </c>
      <c r="AK133" s="22">
        <v>132688</v>
      </c>
      <c r="AL133" s="22">
        <v>107538</v>
      </c>
      <c r="AM133" s="22">
        <v>3389</v>
      </c>
      <c r="AN133" s="22">
        <v>0</v>
      </c>
      <c r="AO133" s="22">
        <v>516</v>
      </c>
      <c r="AP133" s="22">
        <v>860660</v>
      </c>
      <c r="AQ133" s="22">
        <v>5198</v>
      </c>
      <c r="AR133" s="22">
        <v>0</v>
      </c>
      <c r="AS133" s="22">
        <v>95162</v>
      </c>
      <c r="AT133" s="22">
        <v>6589790</v>
      </c>
      <c r="AU133" s="22">
        <v>1774593</v>
      </c>
    </row>
    <row r="134" spans="1:47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969850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540309</v>
      </c>
      <c r="M134" s="22">
        <v>32330</v>
      </c>
      <c r="N134" s="22">
        <v>60998</v>
      </c>
      <c r="O134" s="22">
        <v>186</v>
      </c>
      <c r="P134" s="22">
        <v>87395</v>
      </c>
      <c r="Q134" s="22">
        <v>12555</v>
      </c>
      <c r="R134" s="22">
        <v>18414</v>
      </c>
      <c r="S134" s="22">
        <v>0</v>
      </c>
      <c r="T134" s="22">
        <v>5723</v>
      </c>
      <c r="U134" s="22">
        <v>138214</v>
      </c>
      <c r="V134" s="22">
        <v>0</v>
      </c>
      <c r="W134" s="22">
        <v>11654</v>
      </c>
      <c r="X134" s="22">
        <v>0</v>
      </c>
      <c r="Y134" s="22">
        <v>225791</v>
      </c>
      <c r="Z134" s="22">
        <v>22192</v>
      </c>
      <c r="AA134" s="22">
        <v>0</v>
      </c>
      <c r="AB134" s="22">
        <v>0</v>
      </c>
      <c r="AC134" s="22">
        <v>93907</v>
      </c>
      <c r="AD134" s="22">
        <v>2219518</v>
      </c>
      <c r="AE134" s="22">
        <v>537686</v>
      </c>
      <c r="AF134" s="22">
        <v>741479</v>
      </c>
      <c r="AG134" s="22">
        <v>4839</v>
      </c>
      <c r="AH134" s="22">
        <v>248658</v>
      </c>
      <c r="AI134" s="22">
        <v>28442</v>
      </c>
      <c r="AJ134" s="22">
        <v>0</v>
      </c>
      <c r="AK134" s="22">
        <v>23736</v>
      </c>
      <c r="AL134" s="22">
        <v>0</v>
      </c>
      <c r="AM134" s="22">
        <v>19372</v>
      </c>
      <c r="AN134" s="22">
        <v>0</v>
      </c>
      <c r="AO134" s="22">
        <v>8597</v>
      </c>
      <c r="AP134" s="22">
        <v>265951</v>
      </c>
      <c r="AQ134" s="22">
        <v>0</v>
      </c>
      <c r="AR134" s="22">
        <v>0</v>
      </c>
      <c r="AS134" s="22">
        <v>2316</v>
      </c>
      <c r="AT134" s="22">
        <v>1881076</v>
      </c>
      <c r="AU134" s="22">
        <v>338442</v>
      </c>
    </row>
    <row r="135" spans="1:47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4550314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250</v>
      </c>
      <c r="L135" s="22">
        <v>2918439</v>
      </c>
      <c r="M135" s="22">
        <v>39496</v>
      </c>
      <c r="N135" s="22">
        <v>81177</v>
      </c>
      <c r="O135" s="22">
        <v>45478</v>
      </c>
      <c r="P135" s="22">
        <v>1209715</v>
      </c>
      <c r="Q135" s="22">
        <v>119635</v>
      </c>
      <c r="R135" s="22">
        <v>386961</v>
      </c>
      <c r="S135" s="22">
        <v>0</v>
      </c>
      <c r="T135" s="22">
        <v>0</v>
      </c>
      <c r="U135" s="22">
        <v>0</v>
      </c>
      <c r="V135" s="22">
        <v>38250</v>
      </c>
      <c r="W135" s="22">
        <v>243200</v>
      </c>
      <c r="X135" s="22">
        <v>0</v>
      </c>
      <c r="Y135" s="22">
        <v>2148883</v>
      </c>
      <c r="Z135" s="22">
        <v>1317648</v>
      </c>
      <c r="AA135" s="22">
        <v>0</v>
      </c>
      <c r="AB135" s="22">
        <v>44774</v>
      </c>
      <c r="AC135" s="22">
        <v>545835</v>
      </c>
      <c r="AD135" s="22">
        <v>13690055</v>
      </c>
      <c r="AE135" s="22">
        <v>4343278</v>
      </c>
      <c r="AF135" s="22">
        <v>2969571</v>
      </c>
      <c r="AG135" s="22">
        <v>0</v>
      </c>
      <c r="AH135" s="22">
        <v>2108885</v>
      </c>
      <c r="AI135" s="22">
        <v>14054</v>
      </c>
      <c r="AJ135" s="22">
        <v>0</v>
      </c>
      <c r="AK135" s="22">
        <v>69468</v>
      </c>
      <c r="AL135" s="22">
        <v>0</v>
      </c>
      <c r="AM135" s="22">
        <v>18532</v>
      </c>
      <c r="AN135" s="22">
        <v>0</v>
      </c>
      <c r="AO135" s="22">
        <v>196466</v>
      </c>
      <c r="AP135" s="22">
        <v>4696056</v>
      </c>
      <c r="AQ135" s="22">
        <v>0</v>
      </c>
      <c r="AR135" s="22">
        <v>0</v>
      </c>
      <c r="AS135" s="22">
        <v>-44960</v>
      </c>
      <c r="AT135" s="22">
        <v>14371350</v>
      </c>
      <c r="AU135" s="22">
        <v>-681295</v>
      </c>
    </row>
    <row r="136" spans="1:47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2889422</v>
      </c>
      <c r="F136" s="22">
        <v>0</v>
      </c>
      <c r="G136" s="22">
        <v>0</v>
      </c>
      <c r="H136" s="22">
        <v>0</v>
      </c>
      <c r="I136" s="22">
        <v>0</v>
      </c>
      <c r="J136" s="22">
        <v>44508</v>
      </c>
      <c r="K136" s="22">
        <v>0</v>
      </c>
      <c r="L136" s="22">
        <v>3957407</v>
      </c>
      <c r="M136" s="22">
        <v>65622</v>
      </c>
      <c r="N136" s="22">
        <v>54204</v>
      </c>
      <c r="O136" s="22">
        <v>94081</v>
      </c>
      <c r="P136" s="22">
        <v>183580</v>
      </c>
      <c r="Q136" s="22">
        <v>59018</v>
      </c>
      <c r="R136" s="22">
        <v>65348</v>
      </c>
      <c r="S136" s="22">
        <v>0</v>
      </c>
      <c r="T136" s="22">
        <v>0</v>
      </c>
      <c r="U136" s="22">
        <v>0</v>
      </c>
      <c r="V136" s="22">
        <v>0</v>
      </c>
      <c r="W136" s="22">
        <v>0</v>
      </c>
      <c r="X136" s="22">
        <v>173523</v>
      </c>
      <c r="Y136" s="22">
        <v>2701098</v>
      </c>
      <c r="Z136" s="22">
        <v>516772</v>
      </c>
      <c r="AA136" s="22">
        <v>0</v>
      </c>
      <c r="AB136" s="22">
        <v>0</v>
      </c>
      <c r="AC136" s="22">
        <v>202030</v>
      </c>
      <c r="AD136" s="22">
        <v>11006613</v>
      </c>
      <c r="AE136" s="22">
        <v>2826424</v>
      </c>
      <c r="AF136" s="22">
        <v>1834006</v>
      </c>
      <c r="AG136" s="22">
        <v>100000</v>
      </c>
      <c r="AH136" s="22">
        <v>2115535</v>
      </c>
      <c r="AI136" s="22">
        <v>0</v>
      </c>
      <c r="AJ136" s="22">
        <v>112134</v>
      </c>
      <c r="AK136" s="22">
        <v>452597</v>
      </c>
      <c r="AL136" s="22">
        <v>56545</v>
      </c>
      <c r="AM136" s="22">
        <v>10287</v>
      </c>
      <c r="AN136" s="22">
        <v>0</v>
      </c>
      <c r="AO136" s="22">
        <v>217561</v>
      </c>
      <c r="AP136" s="22">
        <v>2002447</v>
      </c>
      <c r="AQ136" s="22">
        <v>0</v>
      </c>
      <c r="AR136" s="22">
        <v>0</v>
      </c>
      <c r="AS136" s="22">
        <v>15749</v>
      </c>
      <c r="AT136" s="22">
        <v>9743285</v>
      </c>
      <c r="AU136" s="22">
        <v>1263328</v>
      </c>
    </row>
    <row r="137" spans="1:47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12160281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231952</v>
      </c>
      <c r="L137" s="22">
        <v>8447005</v>
      </c>
      <c r="M137" s="22">
        <v>124975</v>
      </c>
      <c r="N137" s="22">
        <v>954141</v>
      </c>
      <c r="O137" s="22">
        <v>186266</v>
      </c>
      <c r="P137" s="22">
        <v>1628289</v>
      </c>
      <c r="Q137" s="22">
        <v>84180</v>
      </c>
      <c r="R137" s="22">
        <v>417256</v>
      </c>
      <c r="S137" s="22">
        <v>1040479</v>
      </c>
      <c r="T137" s="22">
        <v>44973</v>
      </c>
      <c r="U137" s="22">
        <v>0</v>
      </c>
      <c r="V137" s="22">
        <v>5000</v>
      </c>
      <c r="W137" s="22">
        <v>0</v>
      </c>
      <c r="X137" s="22">
        <v>18769535</v>
      </c>
      <c r="Y137" s="22">
        <v>17485798</v>
      </c>
      <c r="Z137" s="22">
        <v>742302</v>
      </c>
      <c r="AA137" s="22">
        <v>61557</v>
      </c>
      <c r="AB137" s="22">
        <v>687825</v>
      </c>
      <c r="AC137" s="22">
        <v>1454727</v>
      </c>
      <c r="AD137" s="22">
        <v>64526541</v>
      </c>
      <c r="AE137" s="22">
        <v>14984326</v>
      </c>
      <c r="AF137" s="22">
        <v>19274151</v>
      </c>
      <c r="AG137" s="22">
        <v>1689573</v>
      </c>
      <c r="AH137" s="22">
        <v>3048632</v>
      </c>
      <c r="AI137" s="22">
        <v>4333</v>
      </c>
      <c r="AJ137" s="22">
        <v>200000</v>
      </c>
      <c r="AK137" s="22">
        <v>998307</v>
      </c>
      <c r="AL137" s="22">
        <v>0</v>
      </c>
      <c r="AM137" s="22">
        <v>26948</v>
      </c>
      <c r="AN137" s="22">
        <v>0</v>
      </c>
      <c r="AO137" s="22">
        <v>360196</v>
      </c>
      <c r="AP137" s="22">
        <v>5900111</v>
      </c>
      <c r="AQ137" s="22">
        <v>2164234</v>
      </c>
      <c r="AR137" s="22">
        <v>0</v>
      </c>
      <c r="AS137" s="22">
        <v>0</v>
      </c>
      <c r="AT137" s="22">
        <v>48650811</v>
      </c>
      <c r="AU137" s="22">
        <v>15875730</v>
      </c>
    </row>
    <row r="138" spans="1:47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11456428</v>
      </c>
      <c r="F138" s="22">
        <v>0</v>
      </c>
      <c r="G138" s="22">
        <v>0</v>
      </c>
      <c r="H138" s="22">
        <v>0</v>
      </c>
      <c r="I138" s="22">
        <v>0</v>
      </c>
      <c r="J138" s="22">
        <v>23424</v>
      </c>
      <c r="K138" s="22">
        <v>0</v>
      </c>
      <c r="L138" s="22">
        <v>6382729</v>
      </c>
      <c r="M138" s="22">
        <v>221927</v>
      </c>
      <c r="N138" s="22">
        <v>192255</v>
      </c>
      <c r="O138" s="22">
        <v>2440905</v>
      </c>
      <c r="P138" s="22">
        <v>1302923</v>
      </c>
      <c r="Q138" s="22">
        <v>171356</v>
      </c>
      <c r="R138" s="22">
        <v>625421</v>
      </c>
      <c r="S138" s="22">
        <v>0</v>
      </c>
      <c r="T138" s="22">
        <v>-6491</v>
      </c>
      <c r="U138" s="22">
        <v>0</v>
      </c>
      <c r="V138" s="22">
        <v>0</v>
      </c>
      <c r="W138" s="22">
        <v>0</v>
      </c>
      <c r="X138" s="22">
        <v>1511802</v>
      </c>
      <c r="Y138" s="22">
        <v>6084294</v>
      </c>
      <c r="Z138" s="22">
        <v>2462846</v>
      </c>
      <c r="AA138" s="22">
        <v>0</v>
      </c>
      <c r="AB138" s="22">
        <v>514700</v>
      </c>
      <c r="AC138" s="22">
        <v>418570</v>
      </c>
      <c r="AD138" s="22">
        <v>33803089</v>
      </c>
      <c r="AE138" s="22">
        <v>10295272</v>
      </c>
      <c r="AF138" s="22">
        <v>6936496</v>
      </c>
      <c r="AG138" s="22">
        <v>0</v>
      </c>
      <c r="AH138" s="22">
        <v>3857544</v>
      </c>
      <c r="AI138" s="22">
        <v>0</v>
      </c>
      <c r="AJ138" s="22">
        <v>230149</v>
      </c>
      <c r="AK138" s="22">
        <v>256437</v>
      </c>
      <c r="AL138" s="22">
        <v>58631</v>
      </c>
      <c r="AM138" s="22">
        <v>20460</v>
      </c>
      <c r="AN138" s="22">
        <v>0</v>
      </c>
      <c r="AO138" s="22">
        <v>524981</v>
      </c>
      <c r="AP138" s="22">
        <v>4425272</v>
      </c>
      <c r="AQ138" s="22">
        <v>0</v>
      </c>
      <c r="AR138" s="22">
        <v>0</v>
      </c>
      <c r="AS138" s="22">
        <v>0</v>
      </c>
      <c r="AT138" s="22">
        <v>26605242</v>
      </c>
      <c r="AU138" s="22">
        <v>7197847</v>
      </c>
    </row>
    <row r="139" spans="1:47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7368793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6780470</v>
      </c>
      <c r="M139" s="22">
        <v>0</v>
      </c>
      <c r="N139" s="22">
        <v>224812</v>
      </c>
      <c r="O139" s="22">
        <v>284097</v>
      </c>
      <c r="P139" s="22">
        <v>1042577</v>
      </c>
      <c r="Q139" s="22">
        <v>164330</v>
      </c>
      <c r="R139" s="22">
        <v>414802</v>
      </c>
      <c r="S139" s="22">
        <v>0</v>
      </c>
      <c r="T139" s="22">
        <v>0</v>
      </c>
      <c r="U139" s="22">
        <v>0</v>
      </c>
      <c r="V139" s="22">
        <v>0</v>
      </c>
      <c r="W139" s="22">
        <v>62680</v>
      </c>
      <c r="X139" s="22">
        <v>765498</v>
      </c>
      <c r="Y139" s="22">
        <v>1057743</v>
      </c>
      <c r="Z139" s="22">
        <v>221500</v>
      </c>
      <c r="AA139" s="22">
        <v>0</v>
      </c>
      <c r="AB139" s="22">
        <v>0</v>
      </c>
      <c r="AC139" s="22">
        <v>39115</v>
      </c>
      <c r="AD139" s="22">
        <v>18426417</v>
      </c>
      <c r="AE139" s="22">
        <v>5474391</v>
      </c>
      <c r="AF139" s="22">
        <v>5506751</v>
      </c>
      <c r="AG139" s="22">
        <v>99285</v>
      </c>
      <c r="AH139" s="22">
        <v>3162938</v>
      </c>
      <c r="AI139" s="22">
        <v>0</v>
      </c>
      <c r="AJ139" s="22">
        <v>0</v>
      </c>
      <c r="AK139" s="22">
        <v>0</v>
      </c>
      <c r="AL139" s="22">
        <v>184450</v>
      </c>
      <c r="AM139" s="22">
        <v>1172</v>
      </c>
      <c r="AN139" s="22">
        <v>26151</v>
      </c>
      <c r="AO139" s="22">
        <v>0</v>
      </c>
      <c r="AP139" s="22">
        <v>3241977</v>
      </c>
      <c r="AQ139" s="22">
        <v>0</v>
      </c>
      <c r="AR139" s="22">
        <v>0</v>
      </c>
      <c r="AS139" s="22">
        <v>0</v>
      </c>
      <c r="AT139" s="22">
        <v>17697115</v>
      </c>
      <c r="AU139" s="22">
        <v>729302</v>
      </c>
    </row>
    <row r="140" spans="1:47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1084246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530779</v>
      </c>
      <c r="M140" s="22">
        <v>86514</v>
      </c>
      <c r="N140" s="22">
        <v>26245</v>
      </c>
      <c r="O140" s="22">
        <v>567</v>
      </c>
      <c r="P140" s="22">
        <v>26039</v>
      </c>
      <c r="Q140" s="22">
        <v>9495</v>
      </c>
      <c r="R140" s="22">
        <v>16597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636598</v>
      </c>
      <c r="Z140" s="22">
        <v>43647</v>
      </c>
      <c r="AA140" s="22">
        <v>0</v>
      </c>
      <c r="AB140" s="22">
        <v>0</v>
      </c>
      <c r="AC140" s="22">
        <v>99517</v>
      </c>
      <c r="AD140" s="22">
        <v>2560244</v>
      </c>
      <c r="AE140" s="22">
        <v>512091</v>
      </c>
      <c r="AF140" s="22">
        <v>624656</v>
      </c>
      <c r="AG140" s="22">
        <v>0</v>
      </c>
      <c r="AH140" s="22">
        <v>487353</v>
      </c>
      <c r="AI140" s="22">
        <v>18898</v>
      </c>
      <c r="AJ140" s="22">
        <v>0</v>
      </c>
      <c r="AK140" s="22">
        <v>108905</v>
      </c>
      <c r="AL140" s="22">
        <v>0</v>
      </c>
      <c r="AM140" s="22">
        <v>18295</v>
      </c>
      <c r="AN140" s="22">
        <v>0</v>
      </c>
      <c r="AO140" s="22">
        <v>35568</v>
      </c>
      <c r="AP140" s="22">
        <v>430836</v>
      </c>
      <c r="AQ140" s="22">
        <v>0</v>
      </c>
      <c r="AR140" s="22">
        <v>0</v>
      </c>
      <c r="AS140" s="22">
        <v>14671</v>
      </c>
      <c r="AT140" s="22">
        <v>2251273</v>
      </c>
      <c r="AU140" s="22">
        <v>308971</v>
      </c>
    </row>
    <row r="141" spans="1:47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1055230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1431250</v>
      </c>
      <c r="M141" s="22">
        <v>15866</v>
      </c>
      <c r="N141" s="22">
        <v>0</v>
      </c>
      <c r="O141" s="22">
        <v>0</v>
      </c>
      <c r="P141" s="22">
        <v>0</v>
      </c>
      <c r="Q141" s="22">
        <v>18882</v>
      </c>
      <c r="R141" s="2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44212</v>
      </c>
      <c r="Y141" s="22">
        <v>734320</v>
      </c>
      <c r="Z141" s="22">
        <v>24379</v>
      </c>
      <c r="AA141" s="22">
        <v>42556</v>
      </c>
      <c r="AB141" s="22">
        <v>0</v>
      </c>
      <c r="AC141" s="22">
        <v>20903</v>
      </c>
      <c r="AD141" s="22">
        <v>3387598</v>
      </c>
      <c r="AE141" s="22">
        <v>711830</v>
      </c>
      <c r="AF141" s="22">
        <v>299361</v>
      </c>
      <c r="AG141" s="22">
        <v>0</v>
      </c>
      <c r="AH141" s="22">
        <v>759187</v>
      </c>
      <c r="AI141" s="22">
        <v>0</v>
      </c>
      <c r="AJ141" s="22">
        <v>0</v>
      </c>
      <c r="AK141" s="22">
        <v>485253</v>
      </c>
      <c r="AL141" s="22">
        <v>0</v>
      </c>
      <c r="AM141" s="22">
        <v>0</v>
      </c>
      <c r="AN141" s="22">
        <v>8704</v>
      </c>
      <c r="AO141" s="22">
        <v>25361</v>
      </c>
      <c r="AP141" s="22">
        <v>501826</v>
      </c>
      <c r="AQ141" s="22">
        <v>0</v>
      </c>
      <c r="AR141" s="22">
        <v>0</v>
      </c>
      <c r="AS141" s="22">
        <v>44684</v>
      </c>
      <c r="AT141" s="22">
        <v>2836206</v>
      </c>
      <c r="AU141" s="22">
        <v>551392</v>
      </c>
    </row>
    <row r="142" spans="1:47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1752274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1170681</v>
      </c>
      <c r="M142" s="22">
        <v>47296</v>
      </c>
      <c r="N142" s="22">
        <v>12749</v>
      </c>
      <c r="O142" s="22">
        <v>2419</v>
      </c>
      <c r="P142" s="22">
        <v>203462</v>
      </c>
      <c r="Q142" s="22">
        <v>72720</v>
      </c>
      <c r="R142" s="22">
        <v>121922</v>
      </c>
      <c r="S142" s="22">
        <v>0</v>
      </c>
      <c r="T142" s="22">
        <v>0</v>
      </c>
      <c r="U142" s="22">
        <v>0</v>
      </c>
      <c r="V142" s="22">
        <v>0</v>
      </c>
      <c r="W142" s="22">
        <v>12931</v>
      </c>
      <c r="X142" s="22">
        <v>0</v>
      </c>
      <c r="Y142" s="22">
        <v>682790</v>
      </c>
      <c r="Z142" s="22">
        <v>148140</v>
      </c>
      <c r="AA142" s="22">
        <v>0</v>
      </c>
      <c r="AB142" s="22">
        <v>0</v>
      </c>
      <c r="AC142" s="22">
        <v>51913</v>
      </c>
      <c r="AD142" s="22">
        <v>4279297</v>
      </c>
      <c r="AE142" s="22">
        <v>1085512</v>
      </c>
      <c r="AF142" s="22">
        <v>867458</v>
      </c>
      <c r="AG142" s="22">
        <v>0</v>
      </c>
      <c r="AH142" s="22">
        <v>1125162</v>
      </c>
      <c r="AI142" s="22">
        <v>12247</v>
      </c>
      <c r="AJ142" s="22">
        <v>0</v>
      </c>
      <c r="AK142" s="22">
        <v>0</v>
      </c>
      <c r="AL142" s="22">
        <v>7557</v>
      </c>
      <c r="AM142" s="22">
        <v>36174</v>
      </c>
      <c r="AN142" s="22">
        <v>0</v>
      </c>
      <c r="AO142" s="22">
        <v>64438</v>
      </c>
      <c r="AP142" s="22">
        <v>873402</v>
      </c>
      <c r="AQ142" s="22">
        <v>143783</v>
      </c>
      <c r="AR142" s="22">
        <v>0</v>
      </c>
      <c r="AS142" s="22">
        <v>0</v>
      </c>
      <c r="AT142" s="22">
        <v>4215733</v>
      </c>
      <c r="AU142" s="22">
        <v>63564</v>
      </c>
    </row>
    <row r="143" spans="1:47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1013177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17709</v>
      </c>
      <c r="L143" s="22">
        <v>652463</v>
      </c>
      <c r="M143" s="22">
        <v>26761</v>
      </c>
      <c r="N143" s="22">
        <v>15216</v>
      </c>
      <c r="O143" s="22">
        <v>1262</v>
      </c>
      <c r="P143" s="22">
        <v>47486</v>
      </c>
      <c r="Q143" s="22">
        <v>11750</v>
      </c>
      <c r="R143" s="22">
        <v>161358</v>
      </c>
      <c r="S143" s="22">
        <v>0</v>
      </c>
      <c r="T143" s="22">
        <v>3821</v>
      </c>
      <c r="U143" s="22">
        <v>0</v>
      </c>
      <c r="V143" s="22">
        <v>0</v>
      </c>
      <c r="W143" s="22">
        <v>72504</v>
      </c>
      <c r="X143" s="22">
        <v>0</v>
      </c>
      <c r="Y143" s="22">
        <v>575830</v>
      </c>
      <c r="Z143" s="22">
        <v>75723</v>
      </c>
      <c r="AA143" s="22">
        <v>0</v>
      </c>
      <c r="AB143" s="22">
        <v>0</v>
      </c>
      <c r="AC143" s="22">
        <v>2831</v>
      </c>
      <c r="AD143" s="22">
        <v>2677891</v>
      </c>
      <c r="AE143" s="22">
        <v>988771</v>
      </c>
      <c r="AF143" s="22">
        <v>418297</v>
      </c>
      <c r="AG143" s="22">
        <v>165573</v>
      </c>
      <c r="AH143" s="22">
        <v>403313</v>
      </c>
      <c r="AI143" s="22">
        <v>12302</v>
      </c>
      <c r="AJ143" s="22">
        <v>0</v>
      </c>
      <c r="AK143" s="22">
        <v>21001</v>
      </c>
      <c r="AL143" s="22">
        <v>10000</v>
      </c>
      <c r="AM143" s="22">
        <v>0</v>
      </c>
      <c r="AN143" s="22">
        <v>0</v>
      </c>
      <c r="AO143" s="22">
        <v>0</v>
      </c>
      <c r="AP143" s="22">
        <v>479632</v>
      </c>
      <c r="AQ143" s="22">
        <v>0</v>
      </c>
      <c r="AR143" s="22">
        <v>48716</v>
      </c>
      <c r="AS143" s="22">
        <v>367</v>
      </c>
      <c r="AT143" s="22">
        <v>2547972</v>
      </c>
      <c r="AU143" s="22">
        <v>129919</v>
      </c>
    </row>
    <row r="144" spans="1:47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1495586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1098797</v>
      </c>
      <c r="M144" s="22">
        <v>68301</v>
      </c>
      <c r="N144" s="22">
        <v>63584</v>
      </c>
      <c r="O144" s="22">
        <v>0</v>
      </c>
      <c r="P144" s="22">
        <v>116674</v>
      </c>
      <c r="Q144" s="22">
        <v>10947</v>
      </c>
      <c r="R144" s="22">
        <v>0</v>
      </c>
      <c r="S144" s="22">
        <v>0</v>
      </c>
      <c r="T144" s="22">
        <v>0</v>
      </c>
      <c r="U144" s="22">
        <v>0</v>
      </c>
      <c r="V144" s="22">
        <v>0</v>
      </c>
      <c r="W144" s="22">
        <v>0</v>
      </c>
      <c r="X144" s="22">
        <v>255011</v>
      </c>
      <c r="Y144" s="22">
        <v>133300</v>
      </c>
      <c r="Z144" s="22">
        <v>61735</v>
      </c>
      <c r="AA144" s="22">
        <v>0</v>
      </c>
      <c r="AB144" s="22">
        <v>0</v>
      </c>
      <c r="AC144" s="22">
        <v>184911</v>
      </c>
      <c r="AD144" s="22">
        <v>3488846</v>
      </c>
      <c r="AE144" s="22">
        <v>1198388</v>
      </c>
      <c r="AF144" s="22">
        <v>498414</v>
      </c>
      <c r="AG144" s="22">
        <v>0</v>
      </c>
      <c r="AH144" s="22">
        <v>1229328</v>
      </c>
      <c r="AI144" s="22">
        <v>0</v>
      </c>
      <c r="AJ144" s="22">
        <v>0</v>
      </c>
      <c r="AK144" s="22">
        <v>71173</v>
      </c>
      <c r="AL144" s="22">
        <v>0</v>
      </c>
      <c r="AM144" s="22">
        <v>3068</v>
      </c>
      <c r="AN144" s="22">
        <v>0</v>
      </c>
      <c r="AO144" s="22">
        <v>57792</v>
      </c>
      <c r="AP144" s="22">
        <v>526832</v>
      </c>
      <c r="AQ144" s="22">
        <v>25661</v>
      </c>
      <c r="AR144" s="22">
        <v>0</v>
      </c>
      <c r="AS144" s="22">
        <v>0</v>
      </c>
      <c r="AT144" s="22">
        <v>3610656</v>
      </c>
      <c r="AU144" s="22">
        <v>-121810</v>
      </c>
    </row>
    <row r="145" spans="1:47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1402544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1891342</v>
      </c>
      <c r="M145" s="22">
        <v>13385</v>
      </c>
      <c r="N145" s="22">
        <v>2649</v>
      </c>
      <c r="O145" s="22">
        <v>18226</v>
      </c>
      <c r="P145" s="22">
        <v>69609</v>
      </c>
      <c r="Q145" s="22">
        <v>35379</v>
      </c>
      <c r="R145" s="22">
        <v>39041</v>
      </c>
      <c r="S145" s="22">
        <v>0</v>
      </c>
      <c r="T145" s="22">
        <v>64751</v>
      </c>
      <c r="U145" s="22">
        <v>0</v>
      </c>
      <c r="V145" s="22">
        <v>3756</v>
      </c>
      <c r="W145" s="22">
        <v>0</v>
      </c>
      <c r="X145" s="22">
        <v>101597</v>
      </c>
      <c r="Y145" s="22">
        <v>1295909</v>
      </c>
      <c r="Z145" s="22">
        <v>673496</v>
      </c>
      <c r="AA145" s="22">
        <v>0</v>
      </c>
      <c r="AB145" s="22">
        <v>0</v>
      </c>
      <c r="AC145" s="22">
        <v>55268</v>
      </c>
      <c r="AD145" s="22">
        <v>5666952</v>
      </c>
      <c r="AE145" s="22">
        <v>1169195</v>
      </c>
      <c r="AF145" s="22">
        <v>1376361</v>
      </c>
      <c r="AG145" s="22">
        <v>72107</v>
      </c>
      <c r="AH145" s="22">
        <v>1186530</v>
      </c>
      <c r="AI145" s="22">
        <v>0</v>
      </c>
      <c r="AJ145" s="22">
        <v>0</v>
      </c>
      <c r="AK145" s="22">
        <v>203506</v>
      </c>
      <c r="AL145" s="22">
        <v>44000</v>
      </c>
      <c r="AM145" s="22">
        <v>0</v>
      </c>
      <c r="AN145" s="22">
        <v>0</v>
      </c>
      <c r="AO145" s="22">
        <v>100442</v>
      </c>
      <c r="AP145" s="22">
        <v>1169247</v>
      </c>
      <c r="AQ145" s="22">
        <v>0</v>
      </c>
      <c r="AR145" s="22">
        <v>0</v>
      </c>
      <c r="AS145" s="22">
        <v>25071</v>
      </c>
      <c r="AT145" s="22">
        <v>5346459</v>
      </c>
      <c r="AU145" s="22">
        <v>320493</v>
      </c>
    </row>
    <row r="146" spans="1:47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1427308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1093979</v>
      </c>
      <c r="M146" s="22">
        <v>51159</v>
      </c>
      <c r="N146" s="22">
        <v>14652</v>
      </c>
      <c r="O146" s="22">
        <v>26132</v>
      </c>
      <c r="P146" s="22">
        <v>92541</v>
      </c>
      <c r="Q146" s="22">
        <v>9403</v>
      </c>
      <c r="R146" s="22">
        <v>1450</v>
      </c>
      <c r="S146" s="22">
        <v>0</v>
      </c>
      <c r="T146" s="22">
        <v>0</v>
      </c>
      <c r="U146" s="22">
        <v>0</v>
      </c>
      <c r="V146" s="22">
        <v>7046</v>
      </c>
      <c r="W146" s="22">
        <v>0</v>
      </c>
      <c r="X146" s="22">
        <v>201086</v>
      </c>
      <c r="Y146" s="22">
        <v>655082</v>
      </c>
      <c r="Z146" s="22">
        <v>0</v>
      </c>
      <c r="AA146" s="22">
        <v>174755</v>
      </c>
      <c r="AB146" s="22">
        <v>0</v>
      </c>
      <c r="AC146" s="22">
        <v>26874</v>
      </c>
      <c r="AD146" s="22">
        <v>3781467</v>
      </c>
      <c r="AE146" s="22">
        <v>1206892</v>
      </c>
      <c r="AF146" s="22">
        <v>671830</v>
      </c>
      <c r="AG146" s="22">
        <v>0</v>
      </c>
      <c r="AH146" s="22">
        <v>659610</v>
      </c>
      <c r="AI146" s="22">
        <v>0</v>
      </c>
      <c r="AJ146" s="22">
        <v>0</v>
      </c>
      <c r="AK146" s="22">
        <v>63392</v>
      </c>
      <c r="AL146" s="22">
        <v>0</v>
      </c>
      <c r="AM146" s="22">
        <v>0</v>
      </c>
      <c r="AN146" s="22">
        <v>0</v>
      </c>
      <c r="AO146" s="22">
        <v>84940</v>
      </c>
      <c r="AP146" s="22">
        <v>755490</v>
      </c>
      <c r="AQ146" s="22">
        <v>227</v>
      </c>
      <c r="AR146" s="22">
        <v>0</v>
      </c>
      <c r="AS146" s="22">
        <v>8394</v>
      </c>
      <c r="AT146" s="22">
        <v>3450775</v>
      </c>
      <c r="AU146" s="22">
        <v>330692</v>
      </c>
    </row>
    <row r="147" spans="1:47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956347</v>
      </c>
      <c r="F147" s="22">
        <v>0</v>
      </c>
      <c r="G147" s="22">
        <v>0</v>
      </c>
      <c r="H147" s="22">
        <v>0</v>
      </c>
      <c r="I147" s="22">
        <v>0</v>
      </c>
      <c r="J147" s="22">
        <v>14655</v>
      </c>
      <c r="K147" s="22">
        <v>0</v>
      </c>
      <c r="L147" s="22">
        <v>541124</v>
      </c>
      <c r="M147" s="22">
        <v>39318</v>
      </c>
      <c r="N147" s="22">
        <v>5061</v>
      </c>
      <c r="O147" s="22">
        <v>350</v>
      </c>
      <c r="P147" s="22">
        <v>49202</v>
      </c>
      <c r="Q147" s="22">
        <v>17303</v>
      </c>
      <c r="R147" s="22">
        <v>44580</v>
      </c>
      <c r="S147" s="22">
        <v>21334</v>
      </c>
      <c r="T147" s="22">
        <v>2414</v>
      </c>
      <c r="U147" s="22">
        <v>0</v>
      </c>
      <c r="V147" s="22">
        <v>0</v>
      </c>
      <c r="W147" s="22">
        <v>0</v>
      </c>
      <c r="X147" s="22">
        <v>0</v>
      </c>
      <c r="Y147" s="22">
        <v>324416</v>
      </c>
      <c r="Z147" s="22">
        <v>0</v>
      </c>
      <c r="AA147" s="22">
        <v>0</v>
      </c>
      <c r="AB147" s="22">
        <v>0</v>
      </c>
      <c r="AC147" s="22">
        <v>19070</v>
      </c>
      <c r="AD147" s="22">
        <v>2035174</v>
      </c>
      <c r="AE147" s="22">
        <v>601733</v>
      </c>
      <c r="AF147" s="22">
        <v>483862</v>
      </c>
      <c r="AG147" s="22">
        <v>0</v>
      </c>
      <c r="AH147" s="22">
        <v>410220</v>
      </c>
      <c r="AI147" s="22">
        <v>-35600</v>
      </c>
      <c r="AJ147" s="22">
        <v>99</v>
      </c>
      <c r="AK147" s="22">
        <v>38086</v>
      </c>
      <c r="AL147" s="22">
        <v>10886</v>
      </c>
      <c r="AM147" s="22">
        <v>927</v>
      </c>
      <c r="AN147" s="22">
        <v>15443</v>
      </c>
      <c r="AO147" s="22">
        <v>4916</v>
      </c>
      <c r="AP147" s="22">
        <v>292176</v>
      </c>
      <c r="AQ147" s="22">
        <v>0</v>
      </c>
      <c r="AR147" s="22">
        <v>0</v>
      </c>
      <c r="AS147" s="22">
        <v>47989</v>
      </c>
      <c r="AT147" s="22">
        <v>1870737</v>
      </c>
      <c r="AU147" s="22">
        <v>164437</v>
      </c>
    </row>
    <row r="148" spans="1:47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784953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482188</v>
      </c>
      <c r="M148" s="22">
        <v>12737</v>
      </c>
      <c r="N148" s="22">
        <v>8499</v>
      </c>
      <c r="O148" s="22">
        <v>0</v>
      </c>
      <c r="P148" s="22">
        <v>132639</v>
      </c>
      <c r="Q148" s="22">
        <v>13524</v>
      </c>
      <c r="R148" s="22">
        <v>40196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61990</v>
      </c>
      <c r="Y148" s="22">
        <v>772871</v>
      </c>
      <c r="Z148" s="22">
        <v>60196</v>
      </c>
      <c r="AA148" s="22">
        <v>0</v>
      </c>
      <c r="AB148" s="22">
        <v>0</v>
      </c>
      <c r="AC148" s="22">
        <v>39946</v>
      </c>
      <c r="AD148" s="22">
        <v>2409739</v>
      </c>
      <c r="AE148" s="22">
        <v>516246</v>
      </c>
      <c r="AF148" s="22">
        <v>474977</v>
      </c>
      <c r="AG148" s="22">
        <v>0</v>
      </c>
      <c r="AH148" s="22">
        <v>253914</v>
      </c>
      <c r="AI148" s="22">
        <v>0</v>
      </c>
      <c r="AJ148" s="22">
        <v>0</v>
      </c>
      <c r="AK148" s="22">
        <v>61171</v>
      </c>
      <c r="AL148" s="22">
        <v>0</v>
      </c>
      <c r="AM148" s="22">
        <v>0</v>
      </c>
      <c r="AN148" s="22">
        <v>0</v>
      </c>
      <c r="AO148" s="22">
        <v>1900</v>
      </c>
      <c r="AP148" s="22">
        <v>426820</v>
      </c>
      <c r="AQ148" s="22">
        <v>4632501</v>
      </c>
      <c r="AR148" s="22">
        <v>0</v>
      </c>
      <c r="AS148" s="22">
        <v>19347</v>
      </c>
      <c r="AT148" s="22">
        <v>6386876</v>
      </c>
      <c r="AU148" s="22">
        <v>-3977137</v>
      </c>
    </row>
    <row r="149" spans="1:47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1616768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951279</v>
      </c>
      <c r="M149" s="22">
        <v>56104</v>
      </c>
      <c r="N149" s="22">
        <v>35508</v>
      </c>
      <c r="O149" s="22">
        <v>8301</v>
      </c>
      <c r="P149" s="22">
        <v>205195</v>
      </c>
      <c r="Q149" s="22">
        <v>13487</v>
      </c>
      <c r="R149" s="22">
        <v>132884</v>
      </c>
      <c r="S149" s="22">
        <v>6940</v>
      </c>
      <c r="T149" s="22">
        <v>0</v>
      </c>
      <c r="U149" s="22">
        <v>0</v>
      </c>
      <c r="V149" s="22">
        <v>0</v>
      </c>
      <c r="W149" s="22">
        <v>0</v>
      </c>
      <c r="X149" s="22">
        <v>132803</v>
      </c>
      <c r="Y149" s="22">
        <v>1412404</v>
      </c>
      <c r="Z149" s="22">
        <v>102122</v>
      </c>
      <c r="AA149" s="22">
        <v>0</v>
      </c>
      <c r="AB149" s="22">
        <v>22146</v>
      </c>
      <c r="AC149" s="22">
        <v>350057</v>
      </c>
      <c r="AD149" s="22">
        <v>5045998</v>
      </c>
      <c r="AE149" s="22">
        <v>1347677</v>
      </c>
      <c r="AF149" s="22">
        <v>747078</v>
      </c>
      <c r="AG149" s="22">
        <v>0</v>
      </c>
      <c r="AH149" s="22">
        <v>537881</v>
      </c>
      <c r="AI149" s="22">
        <v>1222</v>
      </c>
      <c r="AJ149" s="22">
        <v>0</v>
      </c>
      <c r="AK149" s="22">
        <v>95682</v>
      </c>
      <c r="AL149" s="22">
        <v>0</v>
      </c>
      <c r="AM149" s="22">
        <v>2880</v>
      </c>
      <c r="AN149" s="22">
        <v>0</v>
      </c>
      <c r="AO149" s="22">
        <v>33827</v>
      </c>
      <c r="AP149" s="22">
        <v>680862</v>
      </c>
      <c r="AQ149" s="22">
        <v>0</v>
      </c>
      <c r="AR149" s="22">
        <v>0</v>
      </c>
      <c r="AS149" s="22">
        <v>145902</v>
      </c>
      <c r="AT149" s="22">
        <v>3593011</v>
      </c>
      <c r="AU149" s="22">
        <v>1452987</v>
      </c>
    </row>
    <row r="150" spans="1:47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8117566</v>
      </c>
      <c r="F150" s="22">
        <v>0</v>
      </c>
      <c r="G150" s="22">
        <v>0</v>
      </c>
      <c r="H150" s="22">
        <v>0</v>
      </c>
      <c r="I150" s="22">
        <v>0</v>
      </c>
      <c r="J150" s="22">
        <v>51202</v>
      </c>
      <c r="K150" s="22">
        <v>874084</v>
      </c>
      <c r="L150" s="22">
        <v>5194299</v>
      </c>
      <c r="M150" s="22">
        <v>182951</v>
      </c>
      <c r="N150" s="22">
        <v>382350</v>
      </c>
      <c r="O150" s="22">
        <v>453895</v>
      </c>
      <c r="P150" s="22">
        <v>1396973</v>
      </c>
      <c r="Q150" s="22">
        <v>169867</v>
      </c>
      <c r="R150" s="22">
        <v>408869</v>
      </c>
      <c r="S150" s="22">
        <v>0</v>
      </c>
      <c r="T150" s="22">
        <v>0</v>
      </c>
      <c r="U150" s="22">
        <v>807115</v>
      </c>
      <c r="V150" s="22">
        <v>0</v>
      </c>
      <c r="W150" s="22">
        <v>8000</v>
      </c>
      <c r="X150" s="22">
        <v>0</v>
      </c>
      <c r="Y150" s="22">
        <v>3846762</v>
      </c>
      <c r="Z150" s="22">
        <v>97915</v>
      </c>
      <c r="AA150" s="22">
        <v>0</v>
      </c>
      <c r="AB150" s="22">
        <v>441417</v>
      </c>
      <c r="AC150" s="22">
        <v>253041</v>
      </c>
      <c r="AD150" s="22">
        <v>22686306</v>
      </c>
      <c r="AE150" s="22">
        <v>7198854</v>
      </c>
      <c r="AF150" s="22">
        <v>3737470</v>
      </c>
      <c r="AG150" s="22">
        <v>1886829</v>
      </c>
      <c r="AH150" s="22">
        <v>2541644</v>
      </c>
      <c r="AI150" s="22">
        <v>0</v>
      </c>
      <c r="AJ150" s="22">
        <v>215559</v>
      </c>
      <c r="AK150" s="22">
        <v>0</v>
      </c>
      <c r="AL150" s="22">
        <v>0</v>
      </c>
      <c r="AM150" s="22">
        <v>75674</v>
      </c>
      <c r="AN150" s="22">
        <v>0</v>
      </c>
      <c r="AO150" s="22">
        <v>116567</v>
      </c>
      <c r="AP150" s="22">
        <v>5485237</v>
      </c>
      <c r="AQ150" s="22">
        <v>123257</v>
      </c>
      <c r="AR150" s="22">
        <v>0</v>
      </c>
      <c r="AS150" s="22">
        <v>25964</v>
      </c>
      <c r="AT150" s="22">
        <v>21407055</v>
      </c>
      <c r="AU150" s="22">
        <v>1279251</v>
      </c>
    </row>
    <row r="151" spans="1:47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894805</v>
      </c>
      <c r="F151" s="22">
        <v>0</v>
      </c>
      <c r="G151" s="22">
        <v>0</v>
      </c>
      <c r="H151" s="22">
        <v>0</v>
      </c>
      <c r="I151" s="22">
        <v>0</v>
      </c>
      <c r="J151" s="22">
        <v>5183</v>
      </c>
      <c r="K151" s="22">
        <v>4941</v>
      </c>
      <c r="L151" s="22">
        <v>556751</v>
      </c>
      <c r="M151" s="22">
        <v>40676</v>
      </c>
      <c r="N151" s="22">
        <v>11826</v>
      </c>
      <c r="O151" s="22">
        <v>0</v>
      </c>
      <c r="P151" s="22">
        <v>85281</v>
      </c>
      <c r="Q151" s="22">
        <v>2953</v>
      </c>
      <c r="R151" s="22">
        <v>26795</v>
      </c>
      <c r="S151" s="22">
        <v>0</v>
      </c>
      <c r="T151" s="22">
        <v>12999</v>
      </c>
      <c r="U151" s="22">
        <v>110087</v>
      </c>
      <c r="V151" s="22">
        <v>0</v>
      </c>
      <c r="W151" s="22">
        <v>1000</v>
      </c>
      <c r="X151" s="22">
        <v>0</v>
      </c>
      <c r="Y151" s="22">
        <v>490009</v>
      </c>
      <c r="Z151" s="22">
        <v>84643</v>
      </c>
      <c r="AA151" s="22">
        <v>0</v>
      </c>
      <c r="AB151" s="22">
        <v>0</v>
      </c>
      <c r="AC151" s="22">
        <v>19518</v>
      </c>
      <c r="AD151" s="22">
        <v>2347467</v>
      </c>
      <c r="AE151" s="22">
        <v>486134</v>
      </c>
      <c r="AF151" s="22">
        <v>789747</v>
      </c>
      <c r="AG151" s="22">
        <v>169024</v>
      </c>
      <c r="AH151" s="22">
        <v>281899</v>
      </c>
      <c r="AI151" s="22">
        <v>0</v>
      </c>
      <c r="AJ151" s="22">
        <v>41204</v>
      </c>
      <c r="AK151" s="22">
        <v>58549</v>
      </c>
      <c r="AL151" s="22">
        <v>0</v>
      </c>
      <c r="AM151" s="22">
        <v>1159</v>
      </c>
      <c r="AN151" s="22">
        <v>0</v>
      </c>
      <c r="AO151" s="22">
        <v>68737</v>
      </c>
      <c r="AP151" s="22">
        <v>538011</v>
      </c>
      <c r="AQ151" s="22">
        <v>0</v>
      </c>
      <c r="AR151" s="22">
        <v>0</v>
      </c>
      <c r="AS151" s="22">
        <v>17064</v>
      </c>
      <c r="AT151" s="22">
        <v>2451528</v>
      </c>
      <c r="AU151" s="22">
        <v>-104061</v>
      </c>
    </row>
    <row r="152" spans="1:47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2518939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1786663</v>
      </c>
      <c r="M152" s="22">
        <v>44018</v>
      </c>
      <c r="N152" s="22">
        <v>72711</v>
      </c>
      <c r="O152" s="22">
        <v>50982</v>
      </c>
      <c r="P152" s="22">
        <v>148491</v>
      </c>
      <c r="Q152" s="22">
        <v>53420</v>
      </c>
      <c r="R152" s="22">
        <v>176331</v>
      </c>
      <c r="S152" s="22">
        <v>0</v>
      </c>
      <c r="T152" s="22">
        <v>0</v>
      </c>
      <c r="U152" s="22">
        <v>0</v>
      </c>
      <c r="V152" s="22">
        <v>0</v>
      </c>
      <c r="W152" s="22">
        <v>2362301</v>
      </c>
      <c r="X152" s="22">
        <v>170377</v>
      </c>
      <c r="Y152" s="22">
        <v>0</v>
      </c>
      <c r="Z152" s="22">
        <v>0</v>
      </c>
      <c r="AA152" s="22">
        <v>0</v>
      </c>
      <c r="AB152" s="22">
        <v>0</v>
      </c>
      <c r="AC152" s="22">
        <v>470963</v>
      </c>
      <c r="AD152" s="22">
        <v>7855196</v>
      </c>
      <c r="AE152" s="22">
        <v>1726001</v>
      </c>
      <c r="AF152" s="22">
        <v>1622831</v>
      </c>
      <c r="AG152" s="22">
        <v>0</v>
      </c>
      <c r="AH152" s="22">
        <v>659974</v>
      </c>
      <c r="AI152" s="22">
        <v>0</v>
      </c>
      <c r="AJ152" s="22">
        <v>0</v>
      </c>
      <c r="AK152" s="22">
        <v>116363</v>
      </c>
      <c r="AL152" s="22">
        <v>0</v>
      </c>
      <c r="AM152" s="22">
        <v>1551</v>
      </c>
      <c r="AN152" s="22">
        <v>88898</v>
      </c>
      <c r="AO152" s="22">
        <v>0</v>
      </c>
      <c r="AP152" s="22">
        <v>840318</v>
      </c>
      <c r="AQ152" s="22">
        <v>0</v>
      </c>
      <c r="AR152" s="22">
        <v>0</v>
      </c>
      <c r="AS152" s="22">
        <v>625</v>
      </c>
      <c r="AT152" s="22">
        <v>5056561</v>
      </c>
      <c r="AU152" s="22">
        <v>2798635</v>
      </c>
    </row>
    <row r="153" spans="1:47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24906010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19422693</v>
      </c>
      <c r="M153" s="22">
        <v>507547</v>
      </c>
      <c r="N153" s="22">
        <v>0</v>
      </c>
      <c r="O153" s="22">
        <v>0</v>
      </c>
      <c r="P153" s="22">
        <v>1448132</v>
      </c>
      <c r="Q153" s="22">
        <v>1373636</v>
      </c>
      <c r="R153" s="22">
        <v>2040314</v>
      </c>
      <c r="S153" s="22">
        <v>3770</v>
      </c>
      <c r="T153" s="22">
        <v>76985</v>
      </c>
      <c r="U153" s="22">
        <v>2243326</v>
      </c>
      <c r="V153" s="22">
        <v>306789</v>
      </c>
      <c r="W153" s="22">
        <v>17778</v>
      </c>
      <c r="X153" s="22">
        <v>7228418</v>
      </c>
      <c r="Y153" s="22">
        <v>3505344</v>
      </c>
      <c r="Z153" s="22">
        <v>1929890</v>
      </c>
      <c r="AA153" s="22">
        <v>70016</v>
      </c>
      <c r="AB153" s="22">
        <v>329306</v>
      </c>
      <c r="AC153" s="22">
        <v>482664</v>
      </c>
      <c r="AD153" s="22">
        <v>65892618</v>
      </c>
      <c r="AE153" s="22">
        <v>18128571</v>
      </c>
      <c r="AF153" s="22">
        <v>14223156</v>
      </c>
      <c r="AG153" s="22">
        <v>2978648</v>
      </c>
      <c r="AH153" s="22">
        <v>5568942</v>
      </c>
      <c r="AI153" s="22">
        <v>1490</v>
      </c>
      <c r="AJ153" s="22">
        <v>201113</v>
      </c>
      <c r="AK153" s="22">
        <v>0</v>
      </c>
      <c r="AL153" s="22">
        <v>0</v>
      </c>
      <c r="AM153" s="22">
        <v>68144</v>
      </c>
      <c r="AN153" s="22">
        <v>0</v>
      </c>
      <c r="AO153" s="22">
        <v>1076795</v>
      </c>
      <c r="AP153" s="22">
        <v>8323286</v>
      </c>
      <c r="AQ153" s="22">
        <v>0</v>
      </c>
      <c r="AR153" s="22">
        <v>0</v>
      </c>
      <c r="AS153" s="22">
        <v>388194</v>
      </c>
      <c r="AT153" s="22">
        <v>50958339</v>
      </c>
      <c r="AU153" s="22">
        <v>14934279</v>
      </c>
    </row>
    <row r="154" spans="1:47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8122514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204898</v>
      </c>
      <c r="L154" s="22">
        <v>8328773</v>
      </c>
      <c r="M154" s="22">
        <v>297421</v>
      </c>
      <c r="N154" s="22">
        <v>253603</v>
      </c>
      <c r="O154" s="22">
        <v>0</v>
      </c>
      <c r="P154" s="22">
        <v>1120819</v>
      </c>
      <c r="Q154" s="22">
        <v>225068</v>
      </c>
      <c r="R154" s="22">
        <v>207644</v>
      </c>
      <c r="S154" s="22">
        <v>0</v>
      </c>
      <c r="T154" s="22">
        <v>0</v>
      </c>
      <c r="U154" s="22">
        <v>0</v>
      </c>
      <c r="V154" s="22">
        <v>674160</v>
      </c>
      <c r="W154" s="22">
        <v>0</v>
      </c>
      <c r="X154" s="22">
        <v>2307557</v>
      </c>
      <c r="Y154" s="22">
        <v>677676</v>
      </c>
      <c r="Z154" s="22">
        <v>381011</v>
      </c>
      <c r="AA154" s="22">
        <v>70000</v>
      </c>
      <c r="AB154" s="22">
        <v>70131</v>
      </c>
      <c r="AC154" s="22">
        <v>566548</v>
      </c>
      <c r="AD154" s="22">
        <v>23507823</v>
      </c>
      <c r="AE154" s="22">
        <v>6345487</v>
      </c>
      <c r="AF154" s="22">
        <v>3560206</v>
      </c>
      <c r="AG154" s="22">
        <v>4824978</v>
      </c>
      <c r="AH154" s="22">
        <v>1927113</v>
      </c>
      <c r="AI154" s="22">
        <v>0</v>
      </c>
      <c r="AJ154" s="22">
        <v>0</v>
      </c>
      <c r="AK154" s="22">
        <v>327000</v>
      </c>
      <c r="AL154" s="22">
        <v>802064</v>
      </c>
      <c r="AM154" s="22">
        <v>38217</v>
      </c>
      <c r="AN154" s="22">
        <v>0</v>
      </c>
      <c r="AO154" s="22">
        <v>313090</v>
      </c>
      <c r="AP154" s="22">
        <v>2924836</v>
      </c>
      <c r="AQ154" s="22">
        <v>14270</v>
      </c>
      <c r="AR154" s="22">
        <v>0</v>
      </c>
      <c r="AS154" s="22">
        <v>32573</v>
      </c>
      <c r="AT154" s="22">
        <v>21109834</v>
      </c>
      <c r="AU154" s="22">
        <v>2397989</v>
      </c>
    </row>
    <row r="155" spans="1:47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950826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1290634</v>
      </c>
      <c r="M155" s="22">
        <v>40436</v>
      </c>
      <c r="N155" s="22">
        <v>141182</v>
      </c>
      <c r="O155" s="22">
        <v>11145</v>
      </c>
      <c r="P155" s="22">
        <v>73270</v>
      </c>
      <c r="Q155" s="22">
        <v>2526</v>
      </c>
      <c r="R155" s="22">
        <v>43300</v>
      </c>
      <c r="S155" s="22">
        <v>0</v>
      </c>
      <c r="T155" s="22">
        <v>26334</v>
      </c>
      <c r="U155" s="22">
        <v>0</v>
      </c>
      <c r="V155" s="22">
        <v>0</v>
      </c>
      <c r="W155" s="22">
        <v>0</v>
      </c>
      <c r="X155" s="22">
        <v>0</v>
      </c>
      <c r="Y155" s="22">
        <v>438714</v>
      </c>
      <c r="Z155" s="22">
        <v>0</v>
      </c>
      <c r="AA155" s="22">
        <v>0</v>
      </c>
      <c r="AB155" s="22">
        <v>0</v>
      </c>
      <c r="AC155" s="22">
        <v>64497</v>
      </c>
      <c r="AD155" s="22">
        <v>3082864</v>
      </c>
      <c r="AE155" s="22">
        <v>541022</v>
      </c>
      <c r="AF155" s="22">
        <v>874241</v>
      </c>
      <c r="AG155" s="22">
        <v>0</v>
      </c>
      <c r="AH155" s="22">
        <v>412346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88124</v>
      </c>
      <c r="AP155" s="22">
        <v>358301</v>
      </c>
      <c r="AQ155" s="22">
        <v>0</v>
      </c>
      <c r="AR155" s="22">
        <v>0</v>
      </c>
      <c r="AS155" s="22">
        <v>151603</v>
      </c>
      <c r="AT155" s="22">
        <v>2425637</v>
      </c>
      <c r="AU155" s="22">
        <v>657227</v>
      </c>
    </row>
    <row r="156" spans="1:47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1043954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950462</v>
      </c>
      <c r="M156" s="22">
        <v>13183</v>
      </c>
      <c r="N156" s="22">
        <v>7780</v>
      </c>
      <c r="O156" s="22">
        <v>0</v>
      </c>
      <c r="P156" s="22">
        <v>164631</v>
      </c>
      <c r="Q156" s="22">
        <v>2273</v>
      </c>
      <c r="R156" s="22">
        <v>0</v>
      </c>
      <c r="S156" s="22">
        <v>0</v>
      </c>
      <c r="T156" s="22">
        <v>0</v>
      </c>
      <c r="U156" s="22">
        <v>0</v>
      </c>
      <c r="V156" s="22">
        <v>0</v>
      </c>
      <c r="W156" s="22">
        <v>2856</v>
      </c>
      <c r="X156" s="22">
        <v>0</v>
      </c>
      <c r="Y156" s="22">
        <v>905431</v>
      </c>
      <c r="Z156" s="22">
        <v>425373</v>
      </c>
      <c r="AA156" s="22">
        <v>0</v>
      </c>
      <c r="AB156" s="22">
        <v>0</v>
      </c>
      <c r="AC156" s="22">
        <v>42720</v>
      </c>
      <c r="AD156" s="22">
        <v>3558663</v>
      </c>
      <c r="AE156" s="22">
        <v>919492</v>
      </c>
      <c r="AF156" s="22">
        <v>926184</v>
      </c>
      <c r="AG156" s="22">
        <v>0</v>
      </c>
      <c r="AH156" s="22">
        <v>688002</v>
      </c>
      <c r="AI156" s="22">
        <v>0</v>
      </c>
      <c r="AJ156" s="22">
        <v>0</v>
      </c>
      <c r="AK156" s="22">
        <v>0</v>
      </c>
      <c r="AL156" s="22">
        <v>232620</v>
      </c>
      <c r="AM156" s="22">
        <v>0</v>
      </c>
      <c r="AN156" s="22">
        <v>0</v>
      </c>
      <c r="AO156" s="22">
        <v>4507</v>
      </c>
      <c r="AP156" s="22">
        <v>725651</v>
      </c>
      <c r="AQ156" s="22">
        <v>0</v>
      </c>
      <c r="AR156" s="22">
        <v>0</v>
      </c>
      <c r="AS156" s="22">
        <v>1401</v>
      </c>
      <c r="AT156" s="22">
        <v>3497857</v>
      </c>
      <c r="AU156" s="22">
        <v>60806</v>
      </c>
    </row>
    <row r="157" spans="1:47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10383408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7401550</v>
      </c>
      <c r="M157" s="22">
        <v>549070</v>
      </c>
      <c r="N157" s="22">
        <v>0</v>
      </c>
      <c r="O157" s="22">
        <v>0</v>
      </c>
      <c r="P157" s="22">
        <v>1003568</v>
      </c>
      <c r="Q157" s="22">
        <v>270837</v>
      </c>
      <c r="R157" s="22">
        <v>0</v>
      </c>
      <c r="S157" s="22">
        <v>0</v>
      </c>
      <c r="T157" s="22">
        <v>0</v>
      </c>
      <c r="U157" s="22">
        <v>0</v>
      </c>
      <c r="V157" s="22">
        <v>12413</v>
      </c>
      <c r="W157" s="22">
        <v>0</v>
      </c>
      <c r="X157" s="22">
        <v>1177270</v>
      </c>
      <c r="Y157" s="22">
        <v>6740285</v>
      </c>
      <c r="Z157" s="22">
        <v>1226826</v>
      </c>
      <c r="AA157" s="22">
        <v>0</v>
      </c>
      <c r="AB157" s="22">
        <v>15149790</v>
      </c>
      <c r="AC157" s="22">
        <v>1005367</v>
      </c>
      <c r="AD157" s="22">
        <v>44920384</v>
      </c>
      <c r="AE157" s="22">
        <v>7240530</v>
      </c>
      <c r="AF157" s="22">
        <v>6643235</v>
      </c>
      <c r="AG157" s="22">
        <v>0</v>
      </c>
      <c r="AH157" s="22">
        <v>3653782</v>
      </c>
      <c r="AI157" s="22">
        <v>74656</v>
      </c>
      <c r="AJ157" s="22">
        <v>0</v>
      </c>
      <c r="AK157" s="22">
        <v>0</v>
      </c>
      <c r="AL157" s="22">
        <v>65280</v>
      </c>
      <c r="AM157" s="22">
        <v>4410</v>
      </c>
      <c r="AN157" s="22">
        <v>0</v>
      </c>
      <c r="AO157" s="22">
        <v>467543</v>
      </c>
      <c r="AP157" s="22">
        <v>6517618</v>
      </c>
      <c r="AQ157" s="22">
        <v>0</v>
      </c>
      <c r="AR157" s="22">
        <v>0</v>
      </c>
      <c r="AS157" s="22">
        <v>1345450</v>
      </c>
      <c r="AT157" s="22">
        <v>26012504</v>
      </c>
      <c r="AU157" s="22">
        <v>18907880</v>
      </c>
    </row>
    <row r="158" spans="1:47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3252611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3731565</v>
      </c>
      <c r="M158" s="22">
        <v>59525</v>
      </c>
      <c r="N158" s="22">
        <v>0</v>
      </c>
      <c r="O158" s="22">
        <v>80261</v>
      </c>
      <c r="P158" s="22">
        <v>298612</v>
      </c>
      <c r="Q158" s="22">
        <v>64438</v>
      </c>
      <c r="R158" s="22">
        <v>0</v>
      </c>
      <c r="S158" s="22">
        <v>0</v>
      </c>
      <c r="T158" s="22">
        <v>0</v>
      </c>
      <c r="U158" s="22">
        <v>1581693</v>
      </c>
      <c r="V158" s="22">
        <v>0</v>
      </c>
      <c r="W158" s="22">
        <v>0</v>
      </c>
      <c r="X158" s="22">
        <v>0</v>
      </c>
      <c r="Y158" s="22">
        <v>4387515</v>
      </c>
      <c r="Z158" s="22">
        <v>162400</v>
      </c>
      <c r="AA158" s="22">
        <v>0</v>
      </c>
      <c r="AB158" s="22">
        <v>0</v>
      </c>
      <c r="AC158" s="22">
        <v>0</v>
      </c>
      <c r="AD158" s="22">
        <v>13618620</v>
      </c>
      <c r="AE158" s="22">
        <v>3112226</v>
      </c>
      <c r="AF158" s="22">
        <v>1268970</v>
      </c>
      <c r="AG158" s="22">
        <v>480025</v>
      </c>
      <c r="AH158" s="22">
        <v>854615</v>
      </c>
      <c r="AI158" s="22">
        <v>0</v>
      </c>
      <c r="AJ158" s="22">
        <v>0</v>
      </c>
      <c r="AK158" s="22">
        <v>135646</v>
      </c>
      <c r="AL158" s="22">
        <v>0</v>
      </c>
      <c r="AM158" s="22">
        <v>25731</v>
      </c>
      <c r="AN158" s="22">
        <v>0</v>
      </c>
      <c r="AO158" s="22">
        <v>87623</v>
      </c>
      <c r="AP158" s="22">
        <v>1373043</v>
      </c>
      <c r="AQ158" s="22">
        <v>14516</v>
      </c>
      <c r="AR158" s="22">
        <v>0</v>
      </c>
      <c r="AS158" s="22">
        <v>0</v>
      </c>
      <c r="AT158" s="22">
        <v>7352395</v>
      </c>
      <c r="AU158" s="22">
        <v>6266225</v>
      </c>
    </row>
    <row r="159" spans="1:47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1170445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1658954</v>
      </c>
      <c r="M159" s="22">
        <v>41332</v>
      </c>
      <c r="N159" s="22">
        <v>23011</v>
      </c>
      <c r="O159" s="22">
        <v>0</v>
      </c>
      <c r="P159" s="22">
        <v>112860</v>
      </c>
      <c r="Q159" s="22">
        <v>38526</v>
      </c>
      <c r="R159" s="22">
        <v>0</v>
      </c>
      <c r="S159" s="22">
        <v>0</v>
      </c>
      <c r="T159" s="22">
        <v>0</v>
      </c>
      <c r="U159" s="22">
        <v>0</v>
      </c>
      <c r="V159" s="22">
        <v>0</v>
      </c>
      <c r="W159" s="22">
        <v>0</v>
      </c>
      <c r="X159" s="22">
        <v>195061</v>
      </c>
      <c r="Y159" s="22">
        <v>1370646</v>
      </c>
      <c r="Z159" s="22">
        <v>0</v>
      </c>
      <c r="AA159" s="22">
        <v>0</v>
      </c>
      <c r="AB159" s="22">
        <v>0</v>
      </c>
      <c r="AC159" s="22">
        <v>0</v>
      </c>
      <c r="AD159" s="22">
        <v>4610835</v>
      </c>
      <c r="AE159" s="22">
        <v>984333</v>
      </c>
      <c r="AF159" s="22">
        <v>659597</v>
      </c>
      <c r="AG159" s="22">
        <v>0</v>
      </c>
      <c r="AH159" s="22">
        <v>797028</v>
      </c>
      <c r="AI159" s="22">
        <v>0</v>
      </c>
      <c r="AJ159" s="22">
        <v>0</v>
      </c>
      <c r="AK159" s="22">
        <v>42480</v>
      </c>
      <c r="AL159" s="22">
        <v>0</v>
      </c>
      <c r="AM159" s="22">
        <v>0</v>
      </c>
      <c r="AN159" s="22">
        <v>0</v>
      </c>
      <c r="AO159" s="22">
        <v>52314</v>
      </c>
      <c r="AP159" s="22">
        <v>954794</v>
      </c>
      <c r="AQ159" s="22">
        <v>0</v>
      </c>
      <c r="AR159" s="22">
        <v>0</v>
      </c>
      <c r="AS159" s="22">
        <v>19355</v>
      </c>
      <c r="AT159" s="22">
        <v>3509901</v>
      </c>
      <c r="AU159" s="22">
        <v>1100934</v>
      </c>
    </row>
    <row r="160" spans="1:47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4101572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1924119</v>
      </c>
      <c r="M160" s="22">
        <v>79141</v>
      </c>
      <c r="N160" s="22">
        <v>160312</v>
      </c>
      <c r="O160" s="22">
        <v>0</v>
      </c>
      <c r="P160" s="22">
        <v>641036</v>
      </c>
      <c r="Q160" s="22">
        <v>358408</v>
      </c>
      <c r="R160" s="22">
        <v>572428</v>
      </c>
      <c r="S160" s="22">
        <v>0</v>
      </c>
      <c r="T160" s="22">
        <v>0</v>
      </c>
      <c r="U160" s="22">
        <v>0</v>
      </c>
      <c r="V160" s="22">
        <v>0</v>
      </c>
      <c r="W160" s="22">
        <v>121597</v>
      </c>
      <c r="X160" s="22">
        <v>0</v>
      </c>
      <c r="Y160" s="22">
        <v>2513735</v>
      </c>
      <c r="Z160" s="22">
        <v>569351</v>
      </c>
      <c r="AA160" s="22">
        <v>0</v>
      </c>
      <c r="AB160" s="22">
        <v>0</v>
      </c>
      <c r="AC160" s="22">
        <v>52981</v>
      </c>
      <c r="AD160" s="22">
        <v>11094680</v>
      </c>
      <c r="AE160" s="22">
        <v>3121091</v>
      </c>
      <c r="AF160" s="22">
        <v>1944752</v>
      </c>
      <c r="AG160" s="22">
        <v>0</v>
      </c>
      <c r="AH160" s="22">
        <v>1075948</v>
      </c>
      <c r="AI160" s="22">
        <v>0</v>
      </c>
      <c r="AJ160" s="22">
        <v>0</v>
      </c>
      <c r="AK160" s="22">
        <v>0</v>
      </c>
      <c r="AL160" s="22">
        <v>618678</v>
      </c>
      <c r="AM160" s="22">
        <v>2398</v>
      </c>
      <c r="AN160" s="22">
        <v>0</v>
      </c>
      <c r="AO160" s="22">
        <v>128475</v>
      </c>
      <c r="AP160" s="22">
        <v>1164558</v>
      </c>
      <c r="AQ160" s="22">
        <v>0</v>
      </c>
      <c r="AR160" s="22">
        <v>0</v>
      </c>
      <c r="AS160" s="22">
        <v>66987</v>
      </c>
      <c r="AT160" s="22">
        <v>8122887</v>
      </c>
      <c r="AU160" s="22">
        <v>2971793</v>
      </c>
    </row>
    <row r="161" spans="1:47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5712605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7838902</v>
      </c>
      <c r="M161" s="22">
        <v>92597</v>
      </c>
      <c r="N161" s="22">
        <v>164965</v>
      </c>
      <c r="O161" s="22">
        <v>100555</v>
      </c>
      <c r="P161" s="22">
        <v>309064</v>
      </c>
      <c r="Q161" s="22">
        <v>142135</v>
      </c>
      <c r="R161" s="22">
        <v>450136</v>
      </c>
      <c r="S161" s="22">
        <v>0</v>
      </c>
      <c r="T161" s="22">
        <v>0</v>
      </c>
      <c r="U161" s="22">
        <v>379671</v>
      </c>
      <c r="V161" s="22">
        <v>0</v>
      </c>
      <c r="W161" s="22">
        <v>10917</v>
      </c>
      <c r="X161" s="22">
        <v>0</v>
      </c>
      <c r="Y161" s="22">
        <v>3355847</v>
      </c>
      <c r="Z161" s="22">
        <v>300057</v>
      </c>
      <c r="AA161" s="22">
        <v>0</v>
      </c>
      <c r="AB161" s="22">
        <v>4942</v>
      </c>
      <c r="AC161" s="22">
        <v>16160</v>
      </c>
      <c r="AD161" s="22">
        <v>18878553</v>
      </c>
      <c r="AE161" s="22">
        <v>5286159</v>
      </c>
      <c r="AF161" s="22">
        <v>6400058</v>
      </c>
      <c r="AG161" s="22">
        <v>0</v>
      </c>
      <c r="AH161" s="22">
        <v>3103540</v>
      </c>
      <c r="AI161" s="22">
        <v>205</v>
      </c>
      <c r="AJ161" s="22">
        <v>0</v>
      </c>
      <c r="AK161" s="22">
        <v>676095</v>
      </c>
      <c r="AL161" s="22">
        <v>0</v>
      </c>
      <c r="AM161" s="22">
        <v>15492</v>
      </c>
      <c r="AN161" s="22">
        <v>0</v>
      </c>
      <c r="AO161" s="22">
        <v>157117</v>
      </c>
      <c r="AP161" s="22">
        <v>1740700</v>
      </c>
      <c r="AQ161" s="22">
        <v>19585</v>
      </c>
      <c r="AR161" s="22">
        <v>0</v>
      </c>
      <c r="AS161" s="22">
        <v>142938</v>
      </c>
      <c r="AT161" s="22">
        <v>17541889</v>
      </c>
      <c r="AU161" s="22">
        <v>1336664</v>
      </c>
    </row>
    <row r="162" spans="1:47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2476844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81056</v>
      </c>
      <c r="L162" s="22">
        <v>1085150</v>
      </c>
      <c r="M162" s="22">
        <v>40295</v>
      </c>
      <c r="N162" s="22">
        <v>36446</v>
      </c>
      <c r="O162" s="22">
        <v>5443</v>
      </c>
      <c r="P162" s="22">
        <v>515685</v>
      </c>
      <c r="Q162" s="22">
        <v>108043</v>
      </c>
      <c r="R162" s="22">
        <v>311964</v>
      </c>
      <c r="S162" s="22">
        <v>0</v>
      </c>
      <c r="T162" s="22">
        <v>0</v>
      </c>
      <c r="U162" s="22">
        <v>0</v>
      </c>
      <c r="V162" s="22">
        <v>0</v>
      </c>
      <c r="W162" s="22">
        <v>106995</v>
      </c>
      <c r="X162" s="22">
        <v>0</v>
      </c>
      <c r="Y162" s="22">
        <v>778377</v>
      </c>
      <c r="Z162" s="22">
        <v>214050</v>
      </c>
      <c r="AA162" s="22">
        <v>0</v>
      </c>
      <c r="AB162" s="22">
        <v>0</v>
      </c>
      <c r="AC162" s="22">
        <v>312107</v>
      </c>
      <c r="AD162" s="22">
        <v>6072455</v>
      </c>
      <c r="AE162" s="22">
        <v>1519567</v>
      </c>
      <c r="AF162" s="22">
        <v>1270631</v>
      </c>
      <c r="AG162" s="22">
        <v>0</v>
      </c>
      <c r="AH162" s="22">
        <v>936567</v>
      </c>
      <c r="AI162" s="22">
        <v>0</v>
      </c>
      <c r="AJ162" s="22">
        <v>33367</v>
      </c>
      <c r="AK162" s="22">
        <v>342189</v>
      </c>
      <c r="AL162" s="22">
        <v>0</v>
      </c>
      <c r="AM162" s="22">
        <v>12931</v>
      </c>
      <c r="AN162" s="22">
        <v>19567</v>
      </c>
      <c r="AO162" s="22">
        <v>41907</v>
      </c>
      <c r="AP162" s="22">
        <v>1157532</v>
      </c>
      <c r="AQ162" s="22">
        <v>808</v>
      </c>
      <c r="AR162" s="22">
        <v>0</v>
      </c>
      <c r="AS162" s="22">
        <v>86750</v>
      </c>
      <c r="AT162" s="22">
        <v>5421816</v>
      </c>
      <c r="AU162" s="22">
        <v>650639</v>
      </c>
    </row>
    <row r="163" spans="1:47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1350905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2076017</v>
      </c>
      <c r="M163" s="22">
        <v>76881</v>
      </c>
      <c r="N163" s="22">
        <v>12086</v>
      </c>
      <c r="O163" s="22">
        <v>0</v>
      </c>
      <c r="P163" s="22">
        <v>172951</v>
      </c>
      <c r="Q163" s="22">
        <v>109297</v>
      </c>
      <c r="R163" s="22">
        <v>154469</v>
      </c>
      <c r="S163" s="22">
        <v>0</v>
      </c>
      <c r="T163" s="22">
        <v>-55542</v>
      </c>
      <c r="U163" s="22">
        <v>8456474</v>
      </c>
      <c r="V163" s="22">
        <v>0</v>
      </c>
      <c r="W163" s="22">
        <v>0</v>
      </c>
      <c r="X163" s="22">
        <v>341041</v>
      </c>
      <c r="Y163" s="22">
        <v>205024</v>
      </c>
      <c r="Z163" s="22">
        <v>796400</v>
      </c>
      <c r="AA163" s="22">
        <v>0</v>
      </c>
      <c r="AB163" s="22">
        <v>0</v>
      </c>
      <c r="AC163" s="22">
        <v>45387</v>
      </c>
      <c r="AD163" s="22">
        <v>13741390</v>
      </c>
      <c r="AE163" s="22">
        <v>1226953</v>
      </c>
      <c r="AF163" s="22">
        <v>1448995</v>
      </c>
      <c r="AG163" s="22">
        <v>0</v>
      </c>
      <c r="AH163" s="22">
        <v>1065632</v>
      </c>
      <c r="AI163" s="22">
        <v>352742</v>
      </c>
      <c r="AJ163" s="22">
        <v>0</v>
      </c>
      <c r="AK163" s="22">
        <v>7000</v>
      </c>
      <c r="AL163" s="22">
        <v>0</v>
      </c>
      <c r="AM163" s="22">
        <v>20954</v>
      </c>
      <c r="AN163" s="22">
        <v>0</v>
      </c>
      <c r="AO163" s="22">
        <v>98909</v>
      </c>
      <c r="AP163" s="22">
        <v>1101260</v>
      </c>
      <c r="AQ163" s="22">
        <v>0</v>
      </c>
      <c r="AR163" s="22">
        <v>0</v>
      </c>
      <c r="AS163" s="22">
        <v>0</v>
      </c>
      <c r="AT163" s="22">
        <v>5322445</v>
      </c>
      <c r="AU163" s="22">
        <v>8418945</v>
      </c>
    </row>
    <row r="164" spans="1:47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2588521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247115</v>
      </c>
      <c r="L164" s="22">
        <v>2902175</v>
      </c>
      <c r="M164" s="22">
        <v>97355</v>
      </c>
      <c r="N164" s="22">
        <v>0</v>
      </c>
      <c r="O164" s="22">
        <v>0</v>
      </c>
      <c r="P164" s="22">
        <v>202541</v>
      </c>
      <c r="Q164" s="22">
        <v>3736</v>
      </c>
      <c r="R164" s="22">
        <v>0</v>
      </c>
      <c r="S164" s="22">
        <v>0</v>
      </c>
      <c r="T164" s="22">
        <v>0</v>
      </c>
      <c r="U164" s="22">
        <v>0</v>
      </c>
      <c r="V164" s="22">
        <v>0</v>
      </c>
      <c r="W164" s="22">
        <v>0</v>
      </c>
      <c r="X164" s="22">
        <v>777203</v>
      </c>
      <c r="Y164" s="22">
        <v>3077076</v>
      </c>
      <c r="Z164" s="22">
        <v>428961</v>
      </c>
      <c r="AA164" s="22">
        <v>0</v>
      </c>
      <c r="AB164" s="22">
        <v>0</v>
      </c>
      <c r="AC164" s="22">
        <v>0</v>
      </c>
      <c r="AD164" s="22">
        <v>10324683</v>
      </c>
      <c r="AE164" s="22">
        <v>3324719</v>
      </c>
      <c r="AF164" s="22">
        <v>1935002</v>
      </c>
      <c r="AG164" s="22">
        <v>0</v>
      </c>
      <c r="AH164" s="22">
        <v>1034576</v>
      </c>
      <c r="AI164" s="22">
        <v>0</v>
      </c>
      <c r="AJ164" s="22">
        <v>0</v>
      </c>
      <c r="AK164" s="22">
        <v>108179</v>
      </c>
      <c r="AL164" s="22">
        <v>0</v>
      </c>
      <c r="AM164" s="22">
        <v>6767</v>
      </c>
      <c r="AN164" s="22">
        <v>0</v>
      </c>
      <c r="AO164" s="22">
        <v>66781</v>
      </c>
      <c r="AP164" s="22">
        <v>1007303</v>
      </c>
      <c r="AQ164" s="22">
        <v>18334</v>
      </c>
      <c r="AR164" s="22">
        <v>0</v>
      </c>
      <c r="AS164" s="22">
        <v>0</v>
      </c>
      <c r="AT164" s="22">
        <v>7501661</v>
      </c>
      <c r="AU164" s="22">
        <v>2823022</v>
      </c>
    </row>
    <row r="165" spans="1:47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5031992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3195</v>
      </c>
      <c r="L165" s="22">
        <v>4820628</v>
      </c>
      <c r="M165" s="22">
        <v>89488</v>
      </c>
      <c r="N165" s="22">
        <v>128263</v>
      </c>
      <c r="O165" s="22">
        <v>41826</v>
      </c>
      <c r="P165" s="22">
        <v>0</v>
      </c>
      <c r="Q165" s="22">
        <v>77456</v>
      </c>
      <c r="R165" s="22">
        <v>158106</v>
      </c>
      <c r="S165" s="22">
        <v>3214</v>
      </c>
      <c r="T165" s="22">
        <v>0</v>
      </c>
      <c r="U165" s="22">
        <v>0</v>
      </c>
      <c r="V165" s="22">
        <v>0</v>
      </c>
      <c r="W165" s="22">
        <v>0</v>
      </c>
      <c r="X165" s="22">
        <v>4293411</v>
      </c>
      <c r="Y165" s="22">
        <v>0</v>
      </c>
      <c r="Z165" s="22">
        <v>12240</v>
      </c>
      <c r="AA165" s="22">
        <v>0</v>
      </c>
      <c r="AB165" s="22">
        <v>19040</v>
      </c>
      <c r="AC165" s="22">
        <v>36939</v>
      </c>
      <c r="AD165" s="22">
        <v>14715798</v>
      </c>
      <c r="AE165" s="22">
        <v>3313405</v>
      </c>
      <c r="AF165" s="22">
        <v>1698055</v>
      </c>
      <c r="AG165" s="22">
        <v>0</v>
      </c>
      <c r="AH165" s="22">
        <v>2461223</v>
      </c>
      <c r="AI165" s="22">
        <v>4707</v>
      </c>
      <c r="AJ165" s="22">
        <v>0</v>
      </c>
      <c r="AK165" s="22">
        <v>254215</v>
      </c>
      <c r="AL165" s="22">
        <v>0</v>
      </c>
      <c r="AM165" s="22">
        <v>3648</v>
      </c>
      <c r="AN165" s="22">
        <v>0</v>
      </c>
      <c r="AO165" s="22">
        <v>279489</v>
      </c>
      <c r="AP165" s="22">
        <v>2824756</v>
      </c>
      <c r="AQ165" s="22">
        <v>9377</v>
      </c>
      <c r="AR165" s="22">
        <v>0</v>
      </c>
      <c r="AS165" s="22">
        <v>0</v>
      </c>
      <c r="AT165" s="22">
        <v>10848875</v>
      </c>
      <c r="AU165" s="22">
        <v>3866923</v>
      </c>
    </row>
    <row r="166" spans="1:47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2727129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2983804</v>
      </c>
      <c r="M166" s="22">
        <v>58255</v>
      </c>
      <c r="N166" s="22">
        <v>10853</v>
      </c>
      <c r="O166" s="22">
        <v>37218</v>
      </c>
      <c r="P166" s="22">
        <v>0</v>
      </c>
      <c r="Q166" s="22">
        <v>30065</v>
      </c>
      <c r="R166" s="22">
        <v>97226</v>
      </c>
      <c r="S166" s="22">
        <v>0</v>
      </c>
      <c r="T166" s="22">
        <v>218259</v>
      </c>
      <c r="U166" s="22">
        <v>0</v>
      </c>
      <c r="V166" s="22">
        <v>0</v>
      </c>
      <c r="W166" s="22">
        <v>203762</v>
      </c>
      <c r="X166" s="22">
        <v>0</v>
      </c>
      <c r="Y166" s="22">
        <v>638418</v>
      </c>
      <c r="Z166" s="22">
        <v>73828</v>
      </c>
      <c r="AA166" s="22">
        <v>0</v>
      </c>
      <c r="AB166" s="22">
        <v>0</v>
      </c>
      <c r="AC166" s="22">
        <v>112355</v>
      </c>
      <c r="AD166" s="22">
        <v>7191172</v>
      </c>
      <c r="AE166" s="22">
        <v>2256223</v>
      </c>
      <c r="AF166" s="22">
        <v>989869</v>
      </c>
      <c r="AG166" s="22">
        <v>0</v>
      </c>
      <c r="AH166" s="22">
        <v>2100081</v>
      </c>
      <c r="AI166" s="22">
        <v>10909</v>
      </c>
      <c r="AJ166" s="22">
        <v>73321</v>
      </c>
      <c r="AK166" s="22">
        <v>0</v>
      </c>
      <c r="AL166" s="22">
        <v>0</v>
      </c>
      <c r="AM166" s="22">
        <v>3751</v>
      </c>
      <c r="AN166" s="22">
        <v>0</v>
      </c>
      <c r="AO166" s="22">
        <v>166785</v>
      </c>
      <c r="AP166" s="22">
        <v>893340</v>
      </c>
      <c r="AQ166" s="22">
        <v>0</v>
      </c>
      <c r="AR166" s="22">
        <v>0</v>
      </c>
      <c r="AS166" s="22">
        <v>0</v>
      </c>
      <c r="AT166" s="22">
        <v>6494279</v>
      </c>
      <c r="AU166" s="22">
        <v>696893</v>
      </c>
    </row>
    <row r="167" spans="1:47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2465470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1261411</v>
      </c>
      <c r="M167" s="22">
        <v>133854</v>
      </c>
      <c r="N167" s="22">
        <v>88538</v>
      </c>
      <c r="O167" s="22">
        <v>0</v>
      </c>
      <c r="P167" s="22">
        <v>392395</v>
      </c>
      <c r="Q167" s="22">
        <v>39153</v>
      </c>
      <c r="R167" s="22">
        <v>189885</v>
      </c>
      <c r="S167" s="22">
        <v>0</v>
      </c>
      <c r="T167" s="22">
        <v>0</v>
      </c>
      <c r="U167" s="22">
        <v>0</v>
      </c>
      <c r="V167" s="22">
        <v>0</v>
      </c>
      <c r="W167" s="22">
        <v>0</v>
      </c>
      <c r="X167" s="22">
        <v>466167</v>
      </c>
      <c r="Y167" s="22">
        <v>194899</v>
      </c>
      <c r="Z167" s="22">
        <v>0</v>
      </c>
      <c r="AA167" s="22">
        <v>0</v>
      </c>
      <c r="AB167" s="22">
        <v>0</v>
      </c>
      <c r="AC167" s="22">
        <v>243053</v>
      </c>
      <c r="AD167" s="22">
        <v>5474825</v>
      </c>
      <c r="AE167" s="22">
        <v>1802780</v>
      </c>
      <c r="AF167" s="22">
        <v>1299667</v>
      </c>
      <c r="AG167" s="22">
        <v>0</v>
      </c>
      <c r="AH167" s="22">
        <v>628105</v>
      </c>
      <c r="AI167" s="22">
        <v>3965</v>
      </c>
      <c r="AJ167" s="22">
        <v>0</v>
      </c>
      <c r="AK167" s="22">
        <v>474924</v>
      </c>
      <c r="AL167" s="22">
        <v>0</v>
      </c>
      <c r="AM167" s="22">
        <v>0</v>
      </c>
      <c r="AN167" s="22">
        <v>0</v>
      </c>
      <c r="AO167" s="22">
        <v>132268</v>
      </c>
      <c r="AP167" s="22">
        <v>1258219</v>
      </c>
      <c r="AQ167" s="22">
        <v>5821</v>
      </c>
      <c r="AR167" s="22">
        <v>0</v>
      </c>
      <c r="AS167" s="22">
        <v>27018</v>
      </c>
      <c r="AT167" s="22">
        <v>5632767</v>
      </c>
      <c r="AU167" s="22">
        <v>-157942</v>
      </c>
    </row>
    <row r="168" spans="1:47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7702789</v>
      </c>
      <c r="F168" s="22">
        <v>0</v>
      </c>
      <c r="G168" s="22">
        <v>0</v>
      </c>
      <c r="H168" s="22">
        <v>0</v>
      </c>
      <c r="I168" s="22">
        <v>0</v>
      </c>
      <c r="J168" s="22">
        <v>136745</v>
      </c>
      <c r="K168" s="22">
        <v>0</v>
      </c>
      <c r="L168" s="22">
        <v>4105971</v>
      </c>
      <c r="M168" s="22">
        <v>60217</v>
      </c>
      <c r="N168" s="22">
        <v>148224</v>
      </c>
      <c r="O168" s="22">
        <v>205582</v>
      </c>
      <c r="P168" s="22">
        <v>1056546</v>
      </c>
      <c r="Q168" s="22">
        <v>195113</v>
      </c>
      <c r="R168" s="22">
        <v>434513</v>
      </c>
      <c r="S168" s="22">
        <v>0</v>
      </c>
      <c r="T168" s="22">
        <v>0</v>
      </c>
      <c r="U168" s="22">
        <v>846726</v>
      </c>
      <c r="V168" s="22">
        <v>0</v>
      </c>
      <c r="W168" s="22">
        <v>387557</v>
      </c>
      <c r="X168" s="22">
        <v>1112990</v>
      </c>
      <c r="Y168" s="22">
        <v>2256970</v>
      </c>
      <c r="Z168" s="22">
        <v>5974519</v>
      </c>
      <c r="AA168" s="22">
        <v>0</v>
      </c>
      <c r="AB168" s="22">
        <v>0</v>
      </c>
      <c r="AC168" s="22">
        <v>76260</v>
      </c>
      <c r="AD168" s="22">
        <v>24700722</v>
      </c>
      <c r="AE168" s="22">
        <v>4920731</v>
      </c>
      <c r="AF168" s="22">
        <v>4165329</v>
      </c>
      <c r="AG168" s="22">
        <v>0</v>
      </c>
      <c r="AH168" s="22">
        <v>1467987</v>
      </c>
      <c r="AI168" s="22">
        <v>0</v>
      </c>
      <c r="AJ168" s="22">
        <v>0</v>
      </c>
      <c r="AK168" s="22">
        <v>1980213</v>
      </c>
      <c r="AL168" s="22">
        <v>0</v>
      </c>
      <c r="AM168" s="22">
        <v>46051</v>
      </c>
      <c r="AN168" s="22">
        <v>0</v>
      </c>
      <c r="AO168" s="22">
        <v>328690</v>
      </c>
      <c r="AP168" s="22">
        <v>2826539</v>
      </c>
      <c r="AQ168" s="22">
        <v>-30519</v>
      </c>
      <c r="AR168" s="22">
        <v>0</v>
      </c>
      <c r="AS168" s="22">
        <v>0</v>
      </c>
      <c r="AT168" s="22">
        <v>15705021</v>
      </c>
      <c r="AU168" s="22">
        <v>8995701</v>
      </c>
    </row>
    <row r="169" spans="1:47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765533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970640</v>
      </c>
      <c r="M169" s="22">
        <v>22677</v>
      </c>
      <c r="N169" s="22">
        <v>2033</v>
      </c>
      <c r="O169" s="22">
        <v>1667</v>
      </c>
      <c r="P169" s="22">
        <v>35178</v>
      </c>
      <c r="Q169" s="22">
        <v>45621</v>
      </c>
      <c r="R169" s="22">
        <v>9018</v>
      </c>
      <c r="S169" s="22">
        <v>0</v>
      </c>
      <c r="T169" s="22">
        <v>0</v>
      </c>
      <c r="U169" s="22">
        <v>0</v>
      </c>
      <c r="V169" s="22">
        <v>0</v>
      </c>
      <c r="W169" s="22">
        <v>2000</v>
      </c>
      <c r="X169" s="22">
        <v>0</v>
      </c>
      <c r="Y169" s="22">
        <v>12101</v>
      </c>
      <c r="Z169" s="22">
        <v>30424</v>
      </c>
      <c r="AA169" s="22">
        <v>0</v>
      </c>
      <c r="AB169" s="22">
        <v>0</v>
      </c>
      <c r="AC169" s="22">
        <v>19459</v>
      </c>
      <c r="AD169" s="22">
        <v>1916351</v>
      </c>
      <c r="AE169" s="22">
        <v>509738</v>
      </c>
      <c r="AF169" s="22">
        <v>531303</v>
      </c>
      <c r="AG169" s="22">
        <v>10164</v>
      </c>
      <c r="AH169" s="22">
        <v>408164</v>
      </c>
      <c r="AI169" s="22">
        <v>49</v>
      </c>
      <c r="AJ169" s="22">
        <v>0</v>
      </c>
      <c r="AK169" s="22">
        <v>67723</v>
      </c>
      <c r="AL169" s="22">
        <v>0</v>
      </c>
      <c r="AM169" s="22">
        <v>0</v>
      </c>
      <c r="AN169" s="22">
        <v>0</v>
      </c>
      <c r="AO169" s="22">
        <v>745</v>
      </c>
      <c r="AP169" s="22">
        <v>280255</v>
      </c>
      <c r="AQ169" s="22">
        <v>0</v>
      </c>
      <c r="AR169" s="22">
        <v>0</v>
      </c>
      <c r="AS169" s="22">
        <v>594</v>
      </c>
      <c r="AT169" s="22">
        <v>1808735</v>
      </c>
      <c r="AU169" s="22">
        <v>107616</v>
      </c>
    </row>
    <row r="170" spans="1:47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2816084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127177</v>
      </c>
      <c r="L170" s="22">
        <v>306960</v>
      </c>
      <c r="M170" s="22">
        <v>209607</v>
      </c>
      <c r="N170" s="22">
        <v>0</v>
      </c>
      <c r="O170" s="22">
        <v>0</v>
      </c>
      <c r="P170" s="22">
        <v>493317</v>
      </c>
      <c r="Q170" s="22">
        <v>944672</v>
      </c>
      <c r="R170" s="22">
        <v>0</v>
      </c>
      <c r="S170" s="22">
        <v>0</v>
      </c>
      <c r="T170" s="22">
        <v>2728</v>
      </c>
      <c r="U170" s="22">
        <v>0</v>
      </c>
      <c r="V170" s="22">
        <v>0</v>
      </c>
      <c r="W170" s="22">
        <v>0</v>
      </c>
      <c r="X170" s="22">
        <v>275377</v>
      </c>
      <c r="Y170" s="22">
        <v>725802</v>
      </c>
      <c r="Z170" s="22">
        <v>0</v>
      </c>
      <c r="AA170" s="22">
        <v>0</v>
      </c>
      <c r="AB170" s="22">
        <v>2615</v>
      </c>
      <c r="AC170" s="22">
        <v>131441</v>
      </c>
      <c r="AD170" s="22">
        <v>6035780</v>
      </c>
      <c r="AE170" s="22">
        <v>1429962</v>
      </c>
      <c r="AF170" s="22">
        <v>633600</v>
      </c>
      <c r="AG170" s="22">
        <v>0</v>
      </c>
      <c r="AH170" s="22">
        <v>959237</v>
      </c>
      <c r="AI170" s="22">
        <v>0</v>
      </c>
      <c r="AJ170" s="22">
        <v>0</v>
      </c>
      <c r="AK170" s="22">
        <v>0</v>
      </c>
      <c r="AL170" s="22">
        <v>98999</v>
      </c>
      <c r="AM170" s="22">
        <v>1823</v>
      </c>
      <c r="AN170" s="22">
        <v>0</v>
      </c>
      <c r="AO170" s="22">
        <v>87029</v>
      </c>
      <c r="AP170" s="22">
        <v>1271911</v>
      </c>
      <c r="AQ170" s="22">
        <v>0</v>
      </c>
      <c r="AR170" s="22">
        <v>0</v>
      </c>
      <c r="AS170" s="22">
        <v>0</v>
      </c>
      <c r="AT170" s="22">
        <v>4482561</v>
      </c>
      <c r="AU170" s="22">
        <v>1553219</v>
      </c>
    </row>
    <row r="171" spans="1:47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7737654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4742996</v>
      </c>
      <c r="M171" s="22">
        <v>127957</v>
      </c>
      <c r="N171" s="22">
        <v>127639</v>
      </c>
      <c r="O171" s="22">
        <v>307587</v>
      </c>
      <c r="P171" s="22">
        <v>999037</v>
      </c>
      <c r="Q171" s="22">
        <v>0</v>
      </c>
      <c r="R171" s="22">
        <v>3102830</v>
      </c>
      <c r="S171" s="22">
        <v>0</v>
      </c>
      <c r="T171" s="22">
        <v>53257</v>
      </c>
      <c r="U171" s="22">
        <v>0</v>
      </c>
      <c r="V171" s="22">
        <v>0</v>
      </c>
      <c r="W171" s="22">
        <v>258756</v>
      </c>
      <c r="X171" s="22">
        <v>0</v>
      </c>
      <c r="Y171" s="22">
        <v>22328830</v>
      </c>
      <c r="Z171" s="22">
        <v>1099059</v>
      </c>
      <c r="AA171" s="22">
        <v>0</v>
      </c>
      <c r="AB171" s="22">
        <v>108885</v>
      </c>
      <c r="AC171" s="22">
        <v>805825</v>
      </c>
      <c r="AD171" s="22">
        <v>41800312</v>
      </c>
      <c r="AE171" s="22">
        <v>6850142</v>
      </c>
      <c r="AF171" s="22">
        <v>5945449</v>
      </c>
      <c r="AG171" s="22">
        <v>0</v>
      </c>
      <c r="AH171" s="22">
        <v>13024966</v>
      </c>
      <c r="AI171" s="22">
        <v>0</v>
      </c>
      <c r="AJ171" s="22">
        <v>0</v>
      </c>
      <c r="AK171" s="22">
        <v>0</v>
      </c>
      <c r="AL171" s="22">
        <v>488988</v>
      </c>
      <c r="AM171" s="22">
        <v>7784</v>
      </c>
      <c r="AN171" s="22">
        <v>0</v>
      </c>
      <c r="AO171" s="22">
        <v>1374751</v>
      </c>
      <c r="AP171" s="22">
        <v>4173969</v>
      </c>
      <c r="AQ171" s="22">
        <v>0</v>
      </c>
      <c r="AR171" s="22">
        <v>0</v>
      </c>
      <c r="AS171" s="22">
        <v>597110</v>
      </c>
      <c r="AT171" s="22">
        <v>32463159</v>
      </c>
      <c r="AU171" s="22">
        <v>9337153</v>
      </c>
    </row>
    <row r="172" spans="1:47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981588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2139722</v>
      </c>
      <c r="M172" s="22">
        <v>40676</v>
      </c>
      <c r="N172" s="22">
        <v>6685</v>
      </c>
      <c r="O172" s="22">
        <v>0</v>
      </c>
      <c r="P172" s="22">
        <v>53053</v>
      </c>
      <c r="Q172" s="22">
        <v>4014</v>
      </c>
      <c r="R172" s="22">
        <v>2400</v>
      </c>
      <c r="S172" s="22">
        <v>0</v>
      </c>
      <c r="T172" s="22">
        <v>0</v>
      </c>
      <c r="U172" s="22">
        <v>0</v>
      </c>
      <c r="V172" s="22">
        <v>0</v>
      </c>
      <c r="W172" s="22">
        <v>0</v>
      </c>
      <c r="X172" s="22">
        <v>247966</v>
      </c>
      <c r="Y172" s="22">
        <v>367379</v>
      </c>
      <c r="Z172" s="22">
        <v>0</v>
      </c>
      <c r="AA172" s="22">
        <v>0</v>
      </c>
      <c r="AB172" s="22">
        <v>0</v>
      </c>
      <c r="AC172" s="22">
        <v>60320</v>
      </c>
      <c r="AD172" s="22">
        <v>3903803</v>
      </c>
      <c r="AE172" s="22">
        <v>935271</v>
      </c>
      <c r="AF172" s="22">
        <v>1098902</v>
      </c>
      <c r="AG172" s="22">
        <v>0</v>
      </c>
      <c r="AH172" s="22">
        <v>712572</v>
      </c>
      <c r="AI172" s="22">
        <v>2000</v>
      </c>
      <c r="AJ172" s="22">
        <v>0</v>
      </c>
      <c r="AK172" s="22">
        <v>37256</v>
      </c>
      <c r="AL172" s="22">
        <v>0</v>
      </c>
      <c r="AM172" s="22">
        <v>0</v>
      </c>
      <c r="AN172" s="22">
        <v>0</v>
      </c>
      <c r="AO172" s="22">
        <v>136455</v>
      </c>
      <c r="AP172" s="22">
        <v>353077</v>
      </c>
      <c r="AQ172" s="22">
        <v>0</v>
      </c>
      <c r="AR172" s="22">
        <v>0</v>
      </c>
      <c r="AS172" s="22">
        <v>0</v>
      </c>
      <c r="AT172" s="22">
        <v>3275533</v>
      </c>
      <c r="AU172" s="22">
        <v>628270</v>
      </c>
    </row>
    <row r="173" spans="1:47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1299180</v>
      </c>
      <c r="F173" s="22">
        <v>0</v>
      </c>
      <c r="G173" s="22">
        <v>0</v>
      </c>
      <c r="H173" s="22">
        <v>29150</v>
      </c>
      <c r="I173" s="22">
        <v>0</v>
      </c>
      <c r="J173" s="22">
        <v>54846</v>
      </c>
      <c r="K173" s="22">
        <v>0</v>
      </c>
      <c r="L173" s="22">
        <v>907171</v>
      </c>
      <c r="M173" s="22">
        <v>44218</v>
      </c>
      <c r="N173" s="22">
        <v>5502</v>
      </c>
      <c r="O173" s="22">
        <v>7380</v>
      </c>
      <c r="P173" s="22">
        <v>136161</v>
      </c>
      <c r="Q173" s="22">
        <v>51179</v>
      </c>
      <c r="R173" s="22">
        <v>17656</v>
      </c>
      <c r="S173" s="22">
        <v>0</v>
      </c>
      <c r="T173" s="22">
        <v>0</v>
      </c>
      <c r="U173" s="22">
        <v>6000</v>
      </c>
      <c r="V173" s="22">
        <v>0</v>
      </c>
      <c r="W173" s="22">
        <v>1071</v>
      </c>
      <c r="X173" s="22">
        <v>0</v>
      </c>
      <c r="Y173" s="22">
        <v>434525</v>
      </c>
      <c r="Z173" s="22">
        <v>522600</v>
      </c>
      <c r="AA173" s="22">
        <v>0</v>
      </c>
      <c r="AB173" s="22">
        <v>0</v>
      </c>
      <c r="AC173" s="22">
        <v>228639</v>
      </c>
      <c r="AD173" s="22">
        <v>3745278</v>
      </c>
      <c r="AE173" s="22">
        <v>797690</v>
      </c>
      <c r="AF173" s="22">
        <v>570047</v>
      </c>
      <c r="AG173" s="22">
        <v>33351</v>
      </c>
      <c r="AH173" s="22">
        <v>482333</v>
      </c>
      <c r="AI173" s="22">
        <v>0</v>
      </c>
      <c r="AJ173" s="22">
        <v>0</v>
      </c>
      <c r="AK173" s="22">
        <v>16152</v>
      </c>
      <c r="AL173" s="22">
        <v>45600</v>
      </c>
      <c r="AM173" s="22">
        <v>2658</v>
      </c>
      <c r="AN173" s="22">
        <v>53479</v>
      </c>
      <c r="AO173" s="22">
        <v>10062</v>
      </c>
      <c r="AP173" s="22">
        <v>522479</v>
      </c>
      <c r="AQ173" s="22">
        <v>29677</v>
      </c>
      <c r="AR173" s="22">
        <v>0</v>
      </c>
      <c r="AS173" s="22">
        <v>142112</v>
      </c>
      <c r="AT173" s="22">
        <v>2705640</v>
      </c>
      <c r="AU173" s="22">
        <v>1039638</v>
      </c>
    </row>
    <row r="174" spans="1:47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6272853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259096</v>
      </c>
      <c r="L174" s="22">
        <v>2980276</v>
      </c>
      <c r="M174" s="22">
        <v>66678</v>
      </c>
      <c r="N174" s="22">
        <v>124199</v>
      </c>
      <c r="O174" s="22">
        <v>353375</v>
      </c>
      <c r="P174" s="22">
        <v>828202</v>
      </c>
      <c r="Q174" s="22">
        <v>95199</v>
      </c>
      <c r="R174" s="22">
        <v>609435</v>
      </c>
      <c r="S174" s="22">
        <v>0</v>
      </c>
      <c r="T174" s="22">
        <v>-20586</v>
      </c>
      <c r="U174" s="22">
        <v>0</v>
      </c>
      <c r="V174" s="22">
        <v>0</v>
      </c>
      <c r="W174" s="22">
        <v>7998</v>
      </c>
      <c r="X174" s="22">
        <v>0</v>
      </c>
      <c r="Y174" s="22">
        <v>2824400</v>
      </c>
      <c r="Z174" s="22">
        <v>490991</v>
      </c>
      <c r="AA174" s="22">
        <v>95731</v>
      </c>
      <c r="AB174" s="22">
        <v>0</v>
      </c>
      <c r="AC174" s="22">
        <v>46765</v>
      </c>
      <c r="AD174" s="22">
        <v>15034612</v>
      </c>
      <c r="AE174" s="22">
        <v>4889208</v>
      </c>
      <c r="AF174" s="22">
        <v>1359089</v>
      </c>
      <c r="AG174" s="22">
        <v>1594063</v>
      </c>
      <c r="AH174" s="22">
        <v>3001024</v>
      </c>
      <c r="AI174" s="22">
        <v>2285</v>
      </c>
      <c r="AJ174" s="22">
        <v>48732</v>
      </c>
      <c r="AK174" s="22">
        <v>19423</v>
      </c>
      <c r="AL174" s="22">
        <v>125765</v>
      </c>
      <c r="AM174" s="22">
        <v>77</v>
      </c>
      <c r="AN174" s="22">
        <v>41980</v>
      </c>
      <c r="AO174" s="22">
        <v>88578</v>
      </c>
      <c r="AP174" s="22">
        <v>2304669</v>
      </c>
      <c r="AQ174" s="22">
        <v>0</v>
      </c>
      <c r="AR174" s="22">
        <v>0</v>
      </c>
      <c r="AS174" s="22">
        <v>224675</v>
      </c>
      <c r="AT174" s="22">
        <v>13699568</v>
      </c>
      <c r="AU174" s="22">
        <v>1335044</v>
      </c>
    </row>
    <row r="175" spans="1:47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340927</v>
      </c>
      <c r="F175" s="22">
        <v>0</v>
      </c>
      <c r="G175" s="22">
        <v>0</v>
      </c>
      <c r="H175" s="22">
        <v>0</v>
      </c>
      <c r="I175" s="22">
        <v>0</v>
      </c>
      <c r="J175" s="22">
        <v>2086</v>
      </c>
      <c r="K175" s="22">
        <v>0</v>
      </c>
      <c r="L175" s="22">
        <v>255766</v>
      </c>
      <c r="M175" s="22">
        <v>21942</v>
      </c>
      <c r="N175" s="22">
        <v>1550</v>
      </c>
      <c r="O175" s="22">
        <v>3229</v>
      </c>
      <c r="P175" s="22">
        <v>24361</v>
      </c>
      <c r="Q175" s="22">
        <v>13793</v>
      </c>
      <c r="R175" s="22">
        <v>13721</v>
      </c>
      <c r="S175" s="22">
        <v>0</v>
      </c>
      <c r="T175" s="22">
        <v>-775</v>
      </c>
      <c r="U175" s="22">
        <v>0</v>
      </c>
      <c r="V175" s="22">
        <v>0</v>
      </c>
      <c r="W175" s="22">
        <v>0</v>
      </c>
      <c r="X175" s="22">
        <v>0</v>
      </c>
      <c r="Y175" s="22">
        <v>182320</v>
      </c>
      <c r="Z175" s="22">
        <v>5000</v>
      </c>
      <c r="AA175" s="22">
        <v>0</v>
      </c>
      <c r="AB175" s="22">
        <v>0</v>
      </c>
      <c r="AC175" s="22">
        <v>0</v>
      </c>
      <c r="AD175" s="22">
        <v>863920</v>
      </c>
      <c r="AE175" s="22">
        <v>320033</v>
      </c>
      <c r="AF175" s="22">
        <v>144276</v>
      </c>
      <c r="AG175" s="22">
        <v>13346</v>
      </c>
      <c r="AH175" s="22">
        <v>160973</v>
      </c>
      <c r="AI175" s="22">
        <v>0</v>
      </c>
      <c r="AJ175" s="22">
        <v>0</v>
      </c>
      <c r="AK175" s="22">
        <v>24386</v>
      </c>
      <c r="AL175" s="22">
        <v>0</v>
      </c>
      <c r="AM175" s="22">
        <v>703</v>
      </c>
      <c r="AN175" s="22">
        <v>0</v>
      </c>
      <c r="AO175" s="22">
        <v>24407</v>
      </c>
      <c r="AP175" s="22">
        <v>240901</v>
      </c>
      <c r="AQ175" s="22">
        <v>0</v>
      </c>
      <c r="AR175" s="22">
        <v>0</v>
      </c>
      <c r="AS175" s="22">
        <v>0</v>
      </c>
      <c r="AT175" s="22">
        <v>929025</v>
      </c>
      <c r="AU175" s="22">
        <v>-65105</v>
      </c>
    </row>
    <row r="176" spans="1:47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5329167</v>
      </c>
      <c r="F176" s="22">
        <v>6450</v>
      </c>
      <c r="G176" s="22">
        <v>0</v>
      </c>
      <c r="H176" s="22">
        <v>0</v>
      </c>
      <c r="I176" s="22">
        <v>0</v>
      </c>
      <c r="J176" s="22">
        <v>504289</v>
      </c>
      <c r="K176" s="22">
        <v>30000</v>
      </c>
      <c r="L176" s="22">
        <v>5025569</v>
      </c>
      <c r="M176" s="22">
        <v>70954</v>
      </c>
      <c r="N176" s="22">
        <v>171141</v>
      </c>
      <c r="O176" s="22">
        <v>88444</v>
      </c>
      <c r="P176" s="22">
        <v>780770</v>
      </c>
      <c r="Q176" s="22">
        <v>126115</v>
      </c>
      <c r="R176" s="22">
        <v>801241</v>
      </c>
      <c r="S176" s="22">
        <v>0</v>
      </c>
      <c r="T176" s="22">
        <v>0</v>
      </c>
      <c r="U176" s="22">
        <v>0</v>
      </c>
      <c r="V176" s="22">
        <v>0</v>
      </c>
      <c r="W176" s="22">
        <v>599</v>
      </c>
      <c r="X176" s="22">
        <v>0</v>
      </c>
      <c r="Y176" s="22">
        <v>2406592</v>
      </c>
      <c r="Z176" s="22">
        <v>872420</v>
      </c>
      <c r="AA176" s="22">
        <v>0</v>
      </c>
      <c r="AB176" s="22">
        <v>0</v>
      </c>
      <c r="AC176" s="22">
        <v>308174</v>
      </c>
      <c r="AD176" s="22">
        <v>16521925</v>
      </c>
      <c r="AE176" s="22">
        <v>4939838</v>
      </c>
      <c r="AF176" s="22">
        <v>2025256</v>
      </c>
      <c r="AG176" s="22">
        <v>770759</v>
      </c>
      <c r="AH176" s="22">
        <v>2970872</v>
      </c>
      <c r="AI176" s="22">
        <v>11631</v>
      </c>
      <c r="AJ176" s="22">
        <v>273</v>
      </c>
      <c r="AK176" s="22">
        <v>719469</v>
      </c>
      <c r="AL176" s="22">
        <v>31261</v>
      </c>
      <c r="AM176" s="22">
        <v>11869</v>
      </c>
      <c r="AN176" s="22">
        <v>0</v>
      </c>
      <c r="AO176" s="22">
        <v>297489</v>
      </c>
      <c r="AP176" s="22">
        <v>6036358</v>
      </c>
      <c r="AQ176" s="22">
        <v>219990</v>
      </c>
      <c r="AR176" s="22">
        <v>0</v>
      </c>
      <c r="AS176" s="22">
        <v>35881</v>
      </c>
      <c r="AT176" s="22">
        <v>18070946</v>
      </c>
      <c r="AU176" s="22">
        <v>-1549021</v>
      </c>
    </row>
    <row r="177" spans="1:47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14406179</v>
      </c>
      <c r="F177" s="22">
        <v>0</v>
      </c>
      <c r="G177" s="22">
        <v>0</v>
      </c>
      <c r="H177" s="22">
        <v>0</v>
      </c>
      <c r="I177" s="22">
        <v>0</v>
      </c>
      <c r="J177" s="22">
        <v>4955</v>
      </c>
      <c r="K177" s="22">
        <v>0</v>
      </c>
      <c r="L177" s="22">
        <v>12046373</v>
      </c>
      <c r="M177" s="22">
        <v>206093</v>
      </c>
      <c r="N177" s="22">
        <v>821264</v>
      </c>
      <c r="O177" s="22">
        <v>1175335</v>
      </c>
      <c r="P177" s="22">
        <v>2263559</v>
      </c>
      <c r="Q177" s="22">
        <v>482271</v>
      </c>
      <c r="R177" s="22">
        <v>416897</v>
      </c>
      <c r="S177" s="22">
        <v>0</v>
      </c>
      <c r="T177" s="22">
        <v>0</v>
      </c>
      <c r="U177" s="22">
        <v>6477439</v>
      </c>
      <c r="V177" s="22">
        <v>0</v>
      </c>
      <c r="W177" s="22">
        <v>0</v>
      </c>
      <c r="X177" s="22">
        <v>0</v>
      </c>
      <c r="Y177" s="22">
        <v>4834370</v>
      </c>
      <c r="Z177" s="22">
        <v>621368</v>
      </c>
      <c r="AA177" s="22">
        <v>0</v>
      </c>
      <c r="AB177" s="22">
        <v>1553588</v>
      </c>
      <c r="AC177" s="22">
        <v>255772</v>
      </c>
      <c r="AD177" s="22">
        <v>45565463</v>
      </c>
      <c r="AE177" s="22">
        <v>10816719</v>
      </c>
      <c r="AF177" s="22">
        <v>11629807</v>
      </c>
      <c r="AG177" s="22">
        <v>2278175</v>
      </c>
      <c r="AH177" s="22">
        <v>3989255</v>
      </c>
      <c r="AI177" s="22">
        <v>0</v>
      </c>
      <c r="AJ177" s="22">
        <v>0</v>
      </c>
      <c r="AK177" s="22">
        <v>675034</v>
      </c>
      <c r="AL177" s="22">
        <v>0</v>
      </c>
      <c r="AM177" s="22">
        <v>66908</v>
      </c>
      <c r="AN177" s="22">
        <v>0</v>
      </c>
      <c r="AO177" s="22">
        <v>383814</v>
      </c>
      <c r="AP177" s="22">
        <v>5033631</v>
      </c>
      <c r="AQ177" s="22">
        <v>99565</v>
      </c>
      <c r="AR177" s="22">
        <v>0</v>
      </c>
      <c r="AS177" s="22">
        <v>0</v>
      </c>
      <c r="AT177" s="22">
        <v>34972908</v>
      </c>
      <c r="AU177" s="22">
        <v>10592555</v>
      </c>
    </row>
    <row r="178" spans="1:47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10269638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11313426</v>
      </c>
      <c r="M178" s="22">
        <v>165849</v>
      </c>
      <c r="N178" s="22">
        <v>762747</v>
      </c>
      <c r="O178" s="22">
        <v>0</v>
      </c>
      <c r="P178" s="22">
        <v>0</v>
      </c>
      <c r="Q178" s="22">
        <v>504103</v>
      </c>
      <c r="R178" s="22">
        <v>0</v>
      </c>
      <c r="S178" s="22">
        <v>0</v>
      </c>
      <c r="T178" s="22">
        <v>49111</v>
      </c>
      <c r="U178" s="22">
        <v>0</v>
      </c>
      <c r="V178" s="22">
        <v>0</v>
      </c>
      <c r="W178" s="22">
        <v>4000</v>
      </c>
      <c r="X178" s="22">
        <v>0</v>
      </c>
      <c r="Y178" s="22">
        <v>5654598</v>
      </c>
      <c r="Z178" s="22">
        <v>0</v>
      </c>
      <c r="AA178" s="22">
        <v>0</v>
      </c>
      <c r="AB178" s="22">
        <v>0</v>
      </c>
      <c r="AC178" s="22">
        <v>446479</v>
      </c>
      <c r="AD178" s="22">
        <v>29169951</v>
      </c>
      <c r="AE178" s="22">
        <v>8736331</v>
      </c>
      <c r="AF178" s="22">
        <v>8336058</v>
      </c>
      <c r="AG178" s="22">
        <v>0</v>
      </c>
      <c r="AH178" s="22">
        <v>3796940</v>
      </c>
      <c r="AI178" s="22">
        <v>0</v>
      </c>
      <c r="AJ178" s="22">
        <v>70530</v>
      </c>
      <c r="AK178" s="22">
        <v>4941</v>
      </c>
      <c r="AL178" s="22">
        <v>258766</v>
      </c>
      <c r="AM178" s="22">
        <v>27126</v>
      </c>
      <c r="AN178" s="22">
        <v>0</v>
      </c>
      <c r="AO178" s="22">
        <v>415542</v>
      </c>
      <c r="AP178" s="22">
        <v>4326661</v>
      </c>
      <c r="AQ178" s="22">
        <v>0</v>
      </c>
      <c r="AR178" s="22">
        <v>0</v>
      </c>
      <c r="AS178" s="22">
        <v>4789</v>
      </c>
      <c r="AT178" s="22">
        <v>25977684</v>
      </c>
      <c r="AU178" s="22">
        <v>3192267</v>
      </c>
    </row>
    <row r="179" spans="1:47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3101500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3822960</v>
      </c>
      <c r="M179" s="22">
        <v>0</v>
      </c>
      <c r="N179" s="22">
        <v>97029</v>
      </c>
      <c r="O179" s="22">
        <v>92794</v>
      </c>
      <c r="P179" s="22">
        <v>0</v>
      </c>
      <c r="Q179" s="22">
        <v>42584</v>
      </c>
      <c r="R179" s="22">
        <v>269704</v>
      </c>
      <c r="S179" s="22">
        <v>0</v>
      </c>
      <c r="T179" s="22">
        <v>0</v>
      </c>
      <c r="U179" s="22">
        <v>155070</v>
      </c>
      <c r="V179" s="22">
        <v>0</v>
      </c>
      <c r="W179" s="22">
        <v>253166</v>
      </c>
      <c r="X179" s="22">
        <v>0</v>
      </c>
      <c r="Y179" s="22">
        <v>1694870</v>
      </c>
      <c r="Z179" s="22">
        <v>671168</v>
      </c>
      <c r="AA179" s="22">
        <v>0</v>
      </c>
      <c r="AB179" s="22">
        <v>0</v>
      </c>
      <c r="AC179" s="22">
        <v>486365</v>
      </c>
      <c r="AD179" s="22">
        <v>10687210</v>
      </c>
      <c r="AE179" s="22">
        <v>2748399</v>
      </c>
      <c r="AF179" s="22">
        <v>854998</v>
      </c>
      <c r="AG179" s="22">
        <v>0</v>
      </c>
      <c r="AH179" s="22">
        <v>2563976</v>
      </c>
      <c r="AI179" s="22">
        <v>0</v>
      </c>
      <c r="AJ179" s="22">
        <v>0</v>
      </c>
      <c r="AK179" s="22">
        <v>611351</v>
      </c>
      <c r="AL179" s="22">
        <v>0</v>
      </c>
      <c r="AM179" s="22">
        <v>0</v>
      </c>
      <c r="AN179" s="22">
        <v>0</v>
      </c>
      <c r="AO179" s="22">
        <v>188907</v>
      </c>
      <c r="AP179" s="22">
        <v>1494960</v>
      </c>
      <c r="AQ179" s="22">
        <v>4116</v>
      </c>
      <c r="AR179" s="22">
        <v>0</v>
      </c>
      <c r="AS179" s="22">
        <v>0</v>
      </c>
      <c r="AT179" s="22">
        <v>8466707</v>
      </c>
      <c r="AU179" s="22">
        <v>2220503</v>
      </c>
    </row>
    <row r="180" spans="1:47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2019622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939403</v>
      </c>
      <c r="M180" s="22">
        <v>81129</v>
      </c>
      <c r="N180" s="22">
        <v>0</v>
      </c>
      <c r="O180" s="22">
        <v>0</v>
      </c>
      <c r="P180" s="22">
        <v>121157</v>
      </c>
      <c r="Q180" s="22">
        <v>18522</v>
      </c>
      <c r="R180" s="22">
        <v>0</v>
      </c>
      <c r="S180" s="22">
        <v>0</v>
      </c>
      <c r="T180" s="22">
        <v>0</v>
      </c>
      <c r="U180" s="22">
        <v>0</v>
      </c>
      <c r="V180" s="22">
        <v>0</v>
      </c>
      <c r="W180" s="22">
        <v>0</v>
      </c>
      <c r="X180" s="22">
        <v>0</v>
      </c>
      <c r="Y180" s="22">
        <v>478066</v>
      </c>
      <c r="Z180" s="22">
        <v>650000</v>
      </c>
      <c r="AA180" s="22">
        <v>0</v>
      </c>
      <c r="AB180" s="22">
        <v>0</v>
      </c>
      <c r="AC180" s="22">
        <v>0</v>
      </c>
      <c r="AD180" s="22">
        <v>4307899</v>
      </c>
      <c r="AE180" s="22">
        <v>1427112</v>
      </c>
      <c r="AF180" s="22">
        <v>858120</v>
      </c>
      <c r="AG180" s="22">
        <v>0</v>
      </c>
      <c r="AH180" s="22">
        <v>973886</v>
      </c>
      <c r="AI180" s="22">
        <v>0</v>
      </c>
      <c r="AJ180" s="22">
        <v>64800</v>
      </c>
      <c r="AK180" s="22">
        <v>0</v>
      </c>
      <c r="AL180" s="22">
        <v>0</v>
      </c>
      <c r="AM180" s="22">
        <v>12797</v>
      </c>
      <c r="AN180" s="22">
        <v>0</v>
      </c>
      <c r="AO180" s="22">
        <v>15443</v>
      </c>
      <c r="AP180" s="22">
        <v>970747</v>
      </c>
      <c r="AQ180" s="22">
        <v>0</v>
      </c>
      <c r="AR180" s="22">
        <v>0</v>
      </c>
      <c r="AS180" s="22">
        <v>208234</v>
      </c>
      <c r="AT180" s="22">
        <v>4531139</v>
      </c>
      <c r="AU180" s="22">
        <v>-223240</v>
      </c>
    </row>
    <row r="181" spans="1:47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14658437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7170777</v>
      </c>
      <c r="M181" s="22">
        <v>255158</v>
      </c>
      <c r="N181" s="22">
        <v>890543</v>
      </c>
      <c r="O181" s="22">
        <v>228800</v>
      </c>
      <c r="P181" s="22">
        <v>1453936</v>
      </c>
      <c r="Q181" s="22">
        <v>571144</v>
      </c>
      <c r="R181" s="22">
        <v>1315039</v>
      </c>
      <c r="S181" s="22">
        <v>0</v>
      </c>
      <c r="T181" s="22">
        <v>1360628</v>
      </c>
      <c r="U181" s="22">
        <v>2551757</v>
      </c>
      <c r="V181" s="22">
        <v>0</v>
      </c>
      <c r="W181" s="22">
        <v>0</v>
      </c>
      <c r="X181" s="22">
        <v>0</v>
      </c>
      <c r="Y181" s="22">
        <v>9533543</v>
      </c>
      <c r="Z181" s="22">
        <v>240411</v>
      </c>
      <c r="AA181" s="22">
        <v>0</v>
      </c>
      <c r="AB181" s="22">
        <v>369030</v>
      </c>
      <c r="AC181" s="22">
        <v>0</v>
      </c>
      <c r="AD181" s="22">
        <v>40599203</v>
      </c>
      <c r="AE181" s="22">
        <v>9236638</v>
      </c>
      <c r="AF181" s="22">
        <v>5592731</v>
      </c>
      <c r="AG181" s="22">
        <v>1698813</v>
      </c>
      <c r="AH181" s="22">
        <v>2830720</v>
      </c>
      <c r="AI181" s="22">
        <v>0</v>
      </c>
      <c r="AJ181" s="22">
        <v>0</v>
      </c>
      <c r="AK181" s="22">
        <v>0</v>
      </c>
      <c r="AL181" s="22">
        <v>554408</v>
      </c>
      <c r="AM181" s="22">
        <v>9994</v>
      </c>
      <c r="AN181" s="22">
        <v>0</v>
      </c>
      <c r="AO181" s="22">
        <v>835039</v>
      </c>
      <c r="AP181" s="22">
        <v>5463771</v>
      </c>
      <c r="AQ181" s="22">
        <v>0</v>
      </c>
      <c r="AR181" s="22">
        <v>0</v>
      </c>
      <c r="AS181" s="22">
        <v>4103</v>
      </c>
      <c r="AT181" s="22">
        <v>26226217</v>
      </c>
      <c r="AU181" s="22">
        <v>14372986</v>
      </c>
    </row>
    <row r="182" spans="1:47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8115558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24538</v>
      </c>
      <c r="L182" s="22">
        <v>8057324</v>
      </c>
      <c r="M182" s="22">
        <v>160564</v>
      </c>
      <c r="N182" s="22">
        <v>260321</v>
      </c>
      <c r="O182" s="22">
        <v>671670</v>
      </c>
      <c r="P182" s="22">
        <v>1678172</v>
      </c>
      <c r="Q182" s="22">
        <v>259717</v>
      </c>
      <c r="R182" s="22">
        <v>712293</v>
      </c>
      <c r="S182" s="22">
        <v>64593</v>
      </c>
      <c r="T182" s="22">
        <v>0</v>
      </c>
      <c r="U182" s="22">
        <v>656227</v>
      </c>
      <c r="V182" s="22">
        <v>0</v>
      </c>
      <c r="W182" s="22">
        <v>16660</v>
      </c>
      <c r="X182" s="22">
        <v>0</v>
      </c>
      <c r="Y182" s="22">
        <v>4320033</v>
      </c>
      <c r="Z182" s="22">
        <v>412094</v>
      </c>
      <c r="AA182" s="22">
        <v>0</v>
      </c>
      <c r="AB182" s="22">
        <v>0</v>
      </c>
      <c r="AC182" s="22">
        <v>312329</v>
      </c>
      <c r="AD182" s="22">
        <v>25722093</v>
      </c>
      <c r="AE182" s="22">
        <v>8350935</v>
      </c>
      <c r="AF182" s="22">
        <v>6489888</v>
      </c>
      <c r="AG182" s="22">
        <v>0</v>
      </c>
      <c r="AH182" s="22">
        <v>2529789</v>
      </c>
      <c r="AI182" s="22">
        <v>11136</v>
      </c>
      <c r="AJ182" s="22">
        <v>0</v>
      </c>
      <c r="AK182" s="22">
        <v>115320</v>
      </c>
      <c r="AL182" s="22">
        <v>115354</v>
      </c>
      <c r="AM182" s="22">
        <v>7866</v>
      </c>
      <c r="AN182" s="22">
        <v>18418</v>
      </c>
      <c r="AO182" s="22">
        <v>444321</v>
      </c>
      <c r="AP182" s="22">
        <v>4296125</v>
      </c>
      <c r="AQ182" s="22">
        <v>189483</v>
      </c>
      <c r="AR182" s="22">
        <v>0</v>
      </c>
      <c r="AS182" s="22">
        <v>162680</v>
      </c>
      <c r="AT182" s="22">
        <v>22731315</v>
      </c>
      <c r="AU182" s="22">
        <v>2990778</v>
      </c>
    </row>
    <row r="183" spans="1:47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3321161</v>
      </c>
      <c r="F183" s="22">
        <v>0</v>
      </c>
      <c r="G183" s="22">
        <v>0</v>
      </c>
      <c r="H183" s="22">
        <v>0</v>
      </c>
      <c r="I183" s="22">
        <v>0</v>
      </c>
      <c r="J183" s="22">
        <v>53880</v>
      </c>
      <c r="K183" s="22">
        <v>105960</v>
      </c>
      <c r="L183" s="22">
        <v>2764908</v>
      </c>
      <c r="M183" s="22">
        <v>27097</v>
      </c>
      <c r="N183" s="22">
        <v>92608</v>
      </c>
      <c r="O183" s="22">
        <v>30099</v>
      </c>
      <c r="P183" s="22">
        <v>263709</v>
      </c>
      <c r="Q183" s="22">
        <v>42368</v>
      </c>
      <c r="R183" s="22">
        <v>159912</v>
      </c>
      <c r="S183" s="22">
        <v>35782</v>
      </c>
      <c r="T183" s="22">
        <v>13124</v>
      </c>
      <c r="U183" s="22">
        <v>0</v>
      </c>
      <c r="V183" s="22">
        <v>0</v>
      </c>
      <c r="W183" s="22">
        <v>1836</v>
      </c>
      <c r="X183" s="22">
        <v>0</v>
      </c>
      <c r="Y183" s="22">
        <v>427080</v>
      </c>
      <c r="Z183" s="22">
        <v>232095</v>
      </c>
      <c r="AA183" s="22">
        <v>0</v>
      </c>
      <c r="AB183" s="22">
        <v>3205</v>
      </c>
      <c r="AC183" s="22">
        <v>139350</v>
      </c>
      <c r="AD183" s="22">
        <v>7714174</v>
      </c>
      <c r="AE183" s="22">
        <v>2720458</v>
      </c>
      <c r="AF183" s="22">
        <v>1083707</v>
      </c>
      <c r="AG183" s="22">
        <v>0</v>
      </c>
      <c r="AH183" s="22">
        <v>1644670</v>
      </c>
      <c r="AI183" s="22">
        <v>3162</v>
      </c>
      <c r="AJ183" s="22">
        <v>0</v>
      </c>
      <c r="AK183" s="22">
        <v>148340</v>
      </c>
      <c r="AL183" s="22">
        <v>26562</v>
      </c>
      <c r="AM183" s="22">
        <v>17360</v>
      </c>
      <c r="AN183" s="22">
        <v>0</v>
      </c>
      <c r="AO183" s="22">
        <v>128030</v>
      </c>
      <c r="AP183" s="22">
        <v>1810771</v>
      </c>
      <c r="AQ183" s="22">
        <v>71503</v>
      </c>
      <c r="AR183" s="22">
        <v>0</v>
      </c>
      <c r="AS183" s="22">
        <v>552</v>
      </c>
      <c r="AT183" s="22">
        <v>7655115</v>
      </c>
      <c r="AU183" s="22">
        <v>59059</v>
      </c>
    </row>
    <row r="184" spans="1:47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2227906</v>
      </c>
      <c r="F184" s="22">
        <v>0</v>
      </c>
      <c r="G184" s="22">
        <v>0</v>
      </c>
      <c r="H184" s="22">
        <v>0</v>
      </c>
      <c r="I184" s="22">
        <v>0</v>
      </c>
      <c r="J184" s="22">
        <v>19363</v>
      </c>
      <c r="K184" s="22">
        <v>0</v>
      </c>
      <c r="L184" s="22">
        <v>2072720</v>
      </c>
      <c r="M184" s="22">
        <v>68236</v>
      </c>
      <c r="N184" s="22">
        <v>27859</v>
      </c>
      <c r="O184" s="22">
        <v>3348</v>
      </c>
      <c r="P184" s="22">
        <v>120071</v>
      </c>
      <c r="Q184" s="22">
        <v>35633</v>
      </c>
      <c r="R184" s="22">
        <v>45350</v>
      </c>
      <c r="S184" s="22">
        <v>0</v>
      </c>
      <c r="T184" s="22">
        <v>0</v>
      </c>
      <c r="U184" s="22">
        <v>0</v>
      </c>
      <c r="V184" s="22">
        <v>0</v>
      </c>
      <c r="W184" s="22">
        <v>0</v>
      </c>
      <c r="X184" s="22">
        <v>0</v>
      </c>
      <c r="Y184" s="22">
        <v>1252623</v>
      </c>
      <c r="Z184" s="22">
        <v>284939</v>
      </c>
      <c r="AA184" s="22">
        <v>0</v>
      </c>
      <c r="AB184" s="22">
        <v>0</v>
      </c>
      <c r="AC184" s="22">
        <v>119095</v>
      </c>
      <c r="AD184" s="22">
        <v>6277143</v>
      </c>
      <c r="AE184" s="22">
        <v>1386655</v>
      </c>
      <c r="AF184" s="22">
        <v>745650</v>
      </c>
      <c r="AG184" s="22">
        <v>0</v>
      </c>
      <c r="AH184" s="22">
        <v>1233932</v>
      </c>
      <c r="AI184" s="22">
        <v>0</v>
      </c>
      <c r="AJ184" s="22">
        <v>0</v>
      </c>
      <c r="AK184" s="22">
        <v>290012</v>
      </c>
      <c r="AL184" s="22">
        <v>163747</v>
      </c>
      <c r="AM184" s="22">
        <v>15083</v>
      </c>
      <c r="AN184" s="22">
        <v>0</v>
      </c>
      <c r="AO184" s="22">
        <v>117183</v>
      </c>
      <c r="AP184" s="22">
        <v>963248</v>
      </c>
      <c r="AQ184" s="22">
        <v>158538</v>
      </c>
      <c r="AR184" s="22">
        <v>0</v>
      </c>
      <c r="AS184" s="22">
        <v>57947</v>
      </c>
      <c r="AT184" s="22">
        <v>5131995</v>
      </c>
      <c r="AU184" s="22">
        <v>1145148</v>
      </c>
    </row>
    <row r="185" spans="1:47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1035308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969263</v>
      </c>
      <c r="M185" s="22">
        <v>60041</v>
      </c>
      <c r="N185" s="22">
        <v>900</v>
      </c>
      <c r="O185" s="22">
        <v>2656</v>
      </c>
      <c r="P185" s="22">
        <v>78043</v>
      </c>
      <c r="Q185" s="22">
        <v>7662</v>
      </c>
      <c r="R185" s="22">
        <v>14529</v>
      </c>
      <c r="S185" s="22">
        <v>0</v>
      </c>
      <c r="T185" s="22">
        <v>1750</v>
      </c>
      <c r="U185" s="22">
        <v>0</v>
      </c>
      <c r="V185" s="22">
        <v>0</v>
      </c>
      <c r="W185" s="22">
        <v>114455</v>
      </c>
      <c r="X185" s="22">
        <v>0</v>
      </c>
      <c r="Y185" s="22">
        <v>412824</v>
      </c>
      <c r="Z185" s="22">
        <v>307474</v>
      </c>
      <c r="AA185" s="22">
        <v>0</v>
      </c>
      <c r="AB185" s="22">
        <v>0</v>
      </c>
      <c r="AC185" s="22">
        <v>214414</v>
      </c>
      <c r="AD185" s="22">
        <v>3219319</v>
      </c>
      <c r="AE185" s="22">
        <v>913400</v>
      </c>
      <c r="AF185" s="22">
        <v>947093</v>
      </c>
      <c r="AG185" s="22">
        <v>0</v>
      </c>
      <c r="AH185" s="22">
        <v>409063</v>
      </c>
      <c r="AI185" s="22">
        <v>3446</v>
      </c>
      <c r="AJ185" s="22">
        <v>0</v>
      </c>
      <c r="AK185" s="22">
        <v>0</v>
      </c>
      <c r="AL185" s="22">
        <v>47660</v>
      </c>
      <c r="AM185" s="22">
        <v>3670</v>
      </c>
      <c r="AN185" s="22">
        <v>9770</v>
      </c>
      <c r="AO185" s="22">
        <v>21339</v>
      </c>
      <c r="AP185" s="22">
        <v>369515</v>
      </c>
      <c r="AQ185" s="22">
        <v>4731</v>
      </c>
      <c r="AR185" s="22">
        <v>0</v>
      </c>
      <c r="AS185" s="22">
        <v>229374</v>
      </c>
      <c r="AT185" s="22">
        <v>2959061</v>
      </c>
      <c r="AU185" s="22">
        <v>260258</v>
      </c>
    </row>
    <row r="186" spans="1:47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1063677</v>
      </c>
      <c r="F186" s="22">
        <v>0</v>
      </c>
      <c r="G186" s="22">
        <v>0</v>
      </c>
      <c r="H186" s="22">
        <v>0</v>
      </c>
      <c r="I186" s="22">
        <v>0</v>
      </c>
      <c r="J186" s="22">
        <v>89828</v>
      </c>
      <c r="K186" s="22">
        <v>9494</v>
      </c>
      <c r="L186" s="22">
        <v>1106687</v>
      </c>
      <c r="M186" s="22">
        <v>45104</v>
      </c>
      <c r="N186" s="22">
        <v>7244</v>
      </c>
      <c r="O186" s="22">
        <v>0</v>
      </c>
      <c r="P186" s="22">
        <v>120692</v>
      </c>
      <c r="Q186" s="22">
        <v>30138</v>
      </c>
      <c r="R186" s="22">
        <v>22599</v>
      </c>
      <c r="S186" s="22">
        <v>322058</v>
      </c>
      <c r="T186" s="22">
        <v>0</v>
      </c>
      <c r="U186" s="22">
        <v>0</v>
      </c>
      <c r="V186" s="22">
        <v>0</v>
      </c>
      <c r="W186" s="22">
        <v>3795</v>
      </c>
      <c r="X186" s="22">
        <v>737</v>
      </c>
      <c r="Y186" s="22">
        <v>1346375</v>
      </c>
      <c r="Z186" s="22">
        <v>387850</v>
      </c>
      <c r="AA186" s="22">
        <v>25000</v>
      </c>
      <c r="AB186" s="22">
        <v>0</v>
      </c>
      <c r="AC186" s="22">
        <v>2303</v>
      </c>
      <c r="AD186" s="22">
        <v>4583581</v>
      </c>
      <c r="AE186" s="22">
        <v>726930</v>
      </c>
      <c r="AF186" s="22">
        <v>713410</v>
      </c>
      <c r="AG186" s="22">
        <v>122439</v>
      </c>
      <c r="AH186" s="22">
        <v>515601</v>
      </c>
      <c r="AI186" s="22">
        <v>44171</v>
      </c>
      <c r="AJ186" s="22">
        <v>0</v>
      </c>
      <c r="AK186" s="22">
        <v>0</v>
      </c>
      <c r="AL186" s="22">
        <v>333390</v>
      </c>
      <c r="AM186" s="22">
        <v>2544</v>
      </c>
      <c r="AN186" s="22">
        <v>0</v>
      </c>
      <c r="AO186" s="22">
        <v>100748</v>
      </c>
      <c r="AP186" s="22">
        <v>411259</v>
      </c>
      <c r="AQ186" s="22">
        <v>0</v>
      </c>
      <c r="AR186" s="22">
        <v>0</v>
      </c>
      <c r="AS186" s="22">
        <v>0</v>
      </c>
      <c r="AT186" s="22">
        <v>2970492</v>
      </c>
      <c r="AU186" s="22">
        <v>1613089</v>
      </c>
    </row>
    <row r="187" spans="1:47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2761789</v>
      </c>
      <c r="F187" s="22">
        <v>0</v>
      </c>
      <c r="G187" s="22">
        <v>0</v>
      </c>
      <c r="H187" s="22">
        <v>0</v>
      </c>
      <c r="I187" s="22">
        <v>0</v>
      </c>
      <c r="J187" s="22">
        <v>28348</v>
      </c>
      <c r="K187" s="22">
        <v>0</v>
      </c>
      <c r="L187" s="22">
        <v>1679138</v>
      </c>
      <c r="M187" s="22">
        <v>0</v>
      </c>
      <c r="N187" s="22">
        <v>114119</v>
      </c>
      <c r="O187" s="22">
        <v>143306</v>
      </c>
      <c r="P187" s="22">
        <v>213411</v>
      </c>
      <c r="Q187" s="22">
        <v>44458</v>
      </c>
      <c r="R187" s="22">
        <v>0</v>
      </c>
      <c r="S187" s="22">
        <v>0</v>
      </c>
      <c r="T187" s="22">
        <v>0</v>
      </c>
      <c r="U187" s="22">
        <v>450000</v>
      </c>
      <c r="V187" s="22">
        <v>0</v>
      </c>
      <c r="W187" s="22">
        <v>339767</v>
      </c>
      <c r="X187" s="22">
        <v>0</v>
      </c>
      <c r="Y187" s="22">
        <v>13880752</v>
      </c>
      <c r="Z187" s="22">
        <v>0</v>
      </c>
      <c r="AA187" s="22">
        <v>0</v>
      </c>
      <c r="AB187" s="22">
        <v>0</v>
      </c>
      <c r="AC187" s="22">
        <v>135556</v>
      </c>
      <c r="AD187" s="22">
        <v>19790644</v>
      </c>
      <c r="AE187" s="22">
        <v>2662482</v>
      </c>
      <c r="AF187" s="22">
        <v>1626187</v>
      </c>
      <c r="AG187" s="22">
        <v>0</v>
      </c>
      <c r="AH187" s="22">
        <v>640105</v>
      </c>
      <c r="AI187" s="22">
        <v>0</v>
      </c>
      <c r="AJ187" s="22">
        <v>0</v>
      </c>
      <c r="AK187" s="22">
        <v>0</v>
      </c>
      <c r="AL187" s="22">
        <v>511527</v>
      </c>
      <c r="AM187" s="22">
        <v>0</v>
      </c>
      <c r="AN187" s="22">
        <v>0</v>
      </c>
      <c r="AO187" s="22">
        <v>76399</v>
      </c>
      <c r="AP187" s="22">
        <v>1032575</v>
      </c>
      <c r="AQ187" s="22">
        <v>0</v>
      </c>
      <c r="AR187" s="22">
        <v>0</v>
      </c>
      <c r="AS187" s="22">
        <v>33305</v>
      </c>
      <c r="AT187" s="22">
        <v>6582580</v>
      </c>
      <c r="AU187" s="22">
        <v>13208064</v>
      </c>
    </row>
    <row r="188" spans="1:47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2182571</v>
      </c>
      <c r="F188" s="22">
        <v>0</v>
      </c>
      <c r="G188" s="22">
        <v>0</v>
      </c>
      <c r="H188" s="22">
        <v>134584</v>
      </c>
      <c r="I188" s="22">
        <v>0</v>
      </c>
      <c r="J188" s="22">
        <v>30782</v>
      </c>
      <c r="K188" s="22">
        <v>0</v>
      </c>
      <c r="L188" s="22">
        <v>3370869</v>
      </c>
      <c r="M188" s="22">
        <v>42309</v>
      </c>
      <c r="N188" s="22">
        <v>17916</v>
      </c>
      <c r="O188" s="22">
        <v>44718</v>
      </c>
      <c r="P188" s="22">
        <v>118893</v>
      </c>
      <c r="Q188" s="22">
        <v>21595</v>
      </c>
      <c r="R188" s="22">
        <v>124731</v>
      </c>
      <c r="S188" s="22">
        <v>0</v>
      </c>
      <c r="T188" s="22">
        <v>0</v>
      </c>
      <c r="U188" s="22">
        <v>0</v>
      </c>
      <c r="V188" s="22">
        <v>0</v>
      </c>
      <c r="W188" s="22">
        <v>0</v>
      </c>
      <c r="X188" s="22">
        <v>0</v>
      </c>
      <c r="Y188" s="22">
        <v>734759</v>
      </c>
      <c r="Z188" s="22">
        <v>3278520</v>
      </c>
      <c r="AA188" s="22">
        <v>0</v>
      </c>
      <c r="AB188" s="22">
        <v>0</v>
      </c>
      <c r="AC188" s="22">
        <v>321481</v>
      </c>
      <c r="AD188" s="22">
        <v>10423728</v>
      </c>
      <c r="AE188" s="22">
        <v>3068184</v>
      </c>
      <c r="AF188" s="22">
        <v>1343002</v>
      </c>
      <c r="AG188" s="22">
        <v>689971</v>
      </c>
      <c r="AH188" s="22">
        <v>1196206</v>
      </c>
      <c r="AI188" s="22">
        <v>0</v>
      </c>
      <c r="AJ188" s="22">
        <v>87811</v>
      </c>
      <c r="AK188" s="22">
        <v>7438</v>
      </c>
      <c r="AL188" s="22">
        <v>116682</v>
      </c>
      <c r="AM188" s="22">
        <v>16891</v>
      </c>
      <c r="AN188" s="22">
        <v>30347</v>
      </c>
      <c r="AO188" s="22">
        <v>114140</v>
      </c>
      <c r="AP188" s="22">
        <v>2123741</v>
      </c>
      <c r="AQ188" s="22">
        <v>178577</v>
      </c>
      <c r="AR188" s="22">
        <v>0</v>
      </c>
      <c r="AS188" s="22">
        <v>29837</v>
      </c>
      <c r="AT188" s="22">
        <v>9002827</v>
      </c>
      <c r="AU188" s="22">
        <v>1420901</v>
      </c>
    </row>
    <row r="189" spans="1:47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627507</v>
      </c>
      <c r="F189" s="22">
        <v>0</v>
      </c>
      <c r="G189" s="22">
        <v>0</v>
      </c>
      <c r="H189" s="22">
        <v>268241</v>
      </c>
      <c r="I189" s="22">
        <v>0</v>
      </c>
      <c r="J189" s="22">
        <v>0</v>
      </c>
      <c r="K189" s="22">
        <v>0</v>
      </c>
      <c r="L189" s="22">
        <v>609100</v>
      </c>
      <c r="M189" s="22">
        <v>24247</v>
      </c>
      <c r="N189" s="22">
        <v>7430</v>
      </c>
      <c r="O189" s="22">
        <v>0</v>
      </c>
      <c r="P189" s="22">
        <v>27938</v>
      </c>
      <c r="Q189" s="22">
        <v>24613</v>
      </c>
      <c r="R189" s="22">
        <v>115645</v>
      </c>
      <c r="S189" s="22">
        <v>0</v>
      </c>
      <c r="T189" s="22">
        <v>5000</v>
      </c>
      <c r="U189" s="22">
        <v>0</v>
      </c>
      <c r="V189" s="22">
        <v>0</v>
      </c>
      <c r="W189" s="22">
        <v>8151</v>
      </c>
      <c r="X189" s="22">
        <v>0</v>
      </c>
      <c r="Y189" s="22">
        <v>185944</v>
      </c>
      <c r="Z189" s="22">
        <v>190064</v>
      </c>
      <c r="AA189" s="22">
        <v>0</v>
      </c>
      <c r="AB189" s="22">
        <v>0</v>
      </c>
      <c r="AC189" s="22">
        <v>416234</v>
      </c>
      <c r="AD189" s="22">
        <v>2510114</v>
      </c>
      <c r="AE189" s="22">
        <v>728991</v>
      </c>
      <c r="AF189" s="22">
        <v>726691</v>
      </c>
      <c r="AG189" s="22">
        <v>0</v>
      </c>
      <c r="AH189" s="22">
        <v>907340</v>
      </c>
      <c r="AI189" s="22">
        <v>43</v>
      </c>
      <c r="AJ189" s="22">
        <v>0</v>
      </c>
      <c r="AK189" s="22">
        <v>0</v>
      </c>
      <c r="AL189" s="22">
        <v>44485</v>
      </c>
      <c r="AM189" s="22">
        <v>993</v>
      </c>
      <c r="AN189" s="22">
        <v>0</v>
      </c>
      <c r="AO189" s="22">
        <v>22385</v>
      </c>
      <c r="AP189" s="22">
        <v>427590</v>
      </c>
      <c r="AQ189" s="22">
        <v>0</v>
      </c>
      <c r="AR189" s="22">
        <v>0</v>
      </c>
      <c r="AS189" s="22">
        <v>4638</v>
      </c>
      <c r="AT189" s="22">
        <v>2863156</v>
      </c>
      <c r="AU189" s="22">
        <v>-353042</v>
      </c>
    </row>
    <row r="190" spans="1:47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8790743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3933710</v>
      </c>
      <c r="M190" s="22">
        <v>107223</v>
      </c>
      <c r="N190" s="22">
        <v>76697</v>
      </c>
      <c r="O190" s="22">
        <v>66222</v>
      </c>
      <c r="P190" s="22">
        <v>972112</v>
      </c>
      <c r="Q190" s="22">
        <v>93039</v>
      </c>
      <c r="R190" s="22">
        <v>629033</v>
      </c>
      <c r="S190" s="22">
        <v>0</v>
      </c>
      <c r="T190" s="22">
        <v>-62773</v>
      </c>
      <c r="U190" s="22">
        <v>361111</v>
      </c>
      <c r="V190" s="22">
        <v>74863</v>
      </c>
      <c r="W190" s="22">
        <v>0</v>
      </c>
      <c r="X190" s="22">
        <v>2789854</v>
      </c>
      <c r="Y190" s="22">
        <v>2269635</v>
      </c>
      <c r="Z190" s="22">
        <v>506538</v>
      </c>
      <c r="AA190" s="22">
        <v>9919</v>
      </c>
      <c r="AB190" s="22">
        <v>0</v>
      </c>
      <c r="AC190" s="22">
        <v>205122</v>
      </c>
      <c r="AD190" s="22">
        <v>20823048</v>
      </c>
      <c r="AE190" s="22">
        <v>9013225</v>
      </c>
      <c r="AF190" s="22">
        <v>3869548</v>
      </c>
      <c r="AG190" s="22">
        <v>1061901</v>
      </c>
      <c r="AH190" s="22">
        <v>2542323</v>
      </c>
      <c r="AI190" s="22">
        <v>0</v>
      </c>
      <c r="AJ190" s="22">
        <v>0</v>
      </c>
      <c r="AK190" s="22">
        <v>0</v>
      </c>
      <c r="AL190" s="22">
        <v>86078</v>
      </c>
      <c r="AM190" s="22">
        <v>38318</v>
      </c>
      <c r="AN190" s="22">
        <v>0</v>
      </c>
      <c r="AO190" s="22">
        <v>253045</v>
      </c>
      <c r="AP190" s="22">
        <v>3745384</v>
      </c>
      <c r="AQ190" s="22">
        <v>0</v>
      </c>
      <c r="AR190" s="22">
        <v>0</v>
      </c>
      <c r="AS190" s="22">
        <v>94160</v>
      </c>
      <c r="AT190" s="22">
        <v>20703982</v>
      </c>
      <c r="AU190" s="22">
        <v>119066</v>
      </c>
    </row>
    <row r="191" spans="1:47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4761409</v>
      </c>
      <c r="F191" s="22">
        <v>0</v>
      </c>
      <c r="G191" s="22">
        <v>0</v>
      </c>
      <c r="H191" s="22">
        <v>0</v>
      </c>
      <c r="I191" s="22">
        <v>0</v>
      </c>
      <c r="J191" s="22">
        <v>134777</v>
      </c>
      <c r="K191" s="22">
        <v>0</v>
      </c>
      <c r="L191" s="22">
        <v>5588840</v>
      </c>
      <c r="M191" s="22">
        <v>17430</v>
      </c>
      <c r="N191" s="22">
        <v>115803</v>
      </c>
      <c r="O191" s="22">
        <v>30760</v>
      </c>
      <c r="P191" s="22">
        <v>390758</v>
      </c>
      <c r="Q191" s="22">
        <v>48910</v>
      </c>
      <c r="R191" s="22">
        <v>375372</v>
      </c>
      <c r="S191" s="22">
        <v>0</v>
      </c>
      <c r="T191" s="22">
        <v>2183</v>
      </c>
      <c r="U191" s="22">
        <v>24070</v>
      </c>
      <c r="V191" s="22">
        <v>0</v>
      </c>
      <c r="W191" s="22">
        <v>278119</v>
      </c>
      <c r="X191" s="22">
        <v>0</v>
      </c>
      <c r="Y191" s="22">
        <v>1406262</v>
      </c>
      <c r="Z191" s="22">
        <v>698498</v>
      </c>
      <c r="AA191" s="22">
        <v>0</v>
      </c>
      <c r="AB191" s="22">
        <v>48495</v>
      </c>
      <c r="AC191" s="22">
        <v>277850</v>
      </c>
      <c r="AD191" s="22">
        <v>14199536</v>
      </c>
      <c r="AE191" s="22">
        <v>3467462</v>
      </c>
      <c r="AF191" s="22">
        <v>3089676</v>
      </c>
      <c r="AG191" s="22">
        <v>1673</v>
      </c>
      <c r="AH191" s="22">
        <v>2163007</v>
      </c>
      <c r="AI191" s="22">
        <v>0</v>
      </c>
      <c r="AJ191" s="22">
        <v>353348</v>
      </c>
      <c r="AK191" s="22">
        <v>0</v>
      </c>
      <c r="AL191" s="22">
        <v>213200</v>
      </c>
      <c r="AM191" s="22">
        <v>1149</v>
      </c>
      <c r="AN191" s="22">
        <v>130021</v>
      </c>
      <c r="AO191" s="22">
        <v>204772</v>
      </c>
      <c r="AP191" s="22">
        <v>2177330</v>
      </c>
      <c r="AQ191" s="22">
        <v>13075</v>
      </c>
      <c r="AR191" s="22">
        <v>0</v>
      </c>
      <c r="AS191" s="22">
        <v>345782</v>
      </c>
      <c r="AT191" s="22">
        <v>12160495</v>
      </c>
      <c r="AU191" s="22">
        <v>2039041</v>
      </c>
    </row>
    <row r="192" spans="1:47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1271020</v>
      </c>
      <c r="F192" s="22">
        <v>0</v>
      </c>
      <c r="G192" s="22">
        <v>0</v>
      </c>
      <c r="H192" s="22">
        <v>32527</v>
      </c>
      <c r="I192" s="22">
        <v>0</v>
      </c>
      <c r="J192" s="22">
        <v>0</v>
      </c>
      <c r="K192" s="22">
        <v>0</v>
      </c>
      <c r="L192" s="22">
        <v>750232</v>
      </c>
      <c r="M192" s="22">
        <v>44144</v>
      </c>
      <c r="N192" s="22">
        <v>4935</v>
      </c>
      <c r="O192" s="22">
        <v>1969</v>
      </c>
      <c r="P192" s="22">
        <v>133831</v>
      </c>
      <c r="Q192" s="22">
        <v>11231</v>
      </c>
      <c r="R192" s="22">
        <v>175571</v>
      </c>
      <c r="S192" s="22">
        <v>0</v>
      </c>
      <c r="T192" s="22">
        <v>1225</v>
      </c>
      <c r="U192" s="22">
        <v>0</v>
      </c>
      <c r="V192" s="22">
        <v>0</v>
      </c>
      <c r="W192" s="22">
        <v>0</v>
      </c>
      <c r="X192" s="22">
        <v>67942</v>
      </c>
      <c r="Y192" s="22">
        <v>209566</v>
      </c>
      <c r="Z192" s="22">
        <v>354047</v>
      </c>
      <c r="AA192" s="22">
        <v>453933</v>
      </c>
      <c r="AB192" s="22">
        <v>0</v>
      </c>
      <c r="AC192" s="22">
        <v>53371</v>
      </c>
      <c r="AD192" s="22">
        <v>3565544</v>
      </c>
      <c r="AE192" s="22">
        <v>703252</v>
      </c>
      <c r="AF192" s="22">
        <v>435506</v>
      </c>
      <c r="AG192" s="22">
        <v>376965</v>
      </c>
      <c r="AH192" s="22">
        <v>496843</v>
      </c>
      <c r="AI192" s="22">
        <v>0</v>
      </c>
      <c r="AJ192" s="22">
        <v>0</v>
      </c>
      <c r="AK192" s="22">
        <v>296493</v>
      </c>
      <c r="AL192" s="22">
        <v>10000</v>
      </c>
      <c r="AM192" s="22">
        <v>12045</v>
      </c>
      <c r="AN192" s="22">
        <v>0</v>
      </c>
      <c r="AO192" s="22">
        <v>42529</v>
      </c>
      <c r="AP192" s="22">
        <v>745211</v>
      </c>
      <c r="AQ192" s="22">
        <v>0</v>
      </c>
      <c r="AR192" s="22">
        <v>0</v>
      </c>
      <c r="AS192" s="22">
        <v>16499</v>
      </c>
      <c r="AT192" s="22">
        <v>3135343</v>
      </c>
      <c r="AU192" s="22">
        <v>430201</v>
      </c>
    </row>
    <row r="193" spans="1:47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2195733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1931181</v>
      </c>
      <c r="M193" s="22">
        <v>29880</v>
      </c>
      <c r="N193" s="22">
        <v>33272</v>
      </c>
      <c r="O193" s="22">
        <v>23749</v>
      </c>
      <c r="P193" s="22">
        <v>423438</v>
      </c>
      <c r="Q193" s="22">
        <v>19181</v>
      </c>
      <c r="R193" s="22">
        <v>87039</v>
      </c>
      <c r="S193" s="22">
        <v>0</v>
      </c>
      <c r="T193" s="22">
        <v>-6206</v>
      </c>
      <c r="U193" s="22">
        <v>0</v>
      </c>
      <c r="V193" s="22">
        <v>0</v>
      </c>
      <c r="W193" s="22">
        <v>5641</v>
      </c>
      <c r="X193" s="22">
        <v>0</v>
      </c>
      <c r="Y193" s="22">
        <v>743461</v>
      </c>
      <c r="Z193" s="22">
        <v>196427</v>
      </c>
      <c r="AA193" s="22">
        <v>0</v>
      </c>
      <c r="AB193" s="22">
        <v>0</v>
      </c>
      <c r="AC193" s="22">
        <v>125132</v>
      </c>
      <c r="AD193" s="22">
        <v>5807928</v>
      </c>
      <c r="AE193" s="22">
        <v>1330865</v>
      </c>
      <c r="AF193" s="22">
        <v>1212526</v>
      </c>
      <c r="AG193" s="22">
        <v>0</v>
      </c>
      <c r="AH193" s="22">
        <v>1090166</v>
      </c>
      <c r="AI193" s="22">
        <v>0</v>
      </c>
      <c r="AJ193" s="22">
        <v>0</v>
      </c>
      <c r="AK193" s="22">
        <v>654914</v>
      </c>
      <c r="AL193" s="22">
        <v>0</v>
      </c>
      <c r="AM193" s="22">
        <v>7575</v>
      </c>
      <c r="AN193" s="22">
        <v>0</v>
      </c>
      <c r="AO193" s="22">
        <v>136395</v>
      </c>
      <c r="AP193" s="22">
        <v>1030278</v>
      </c>
      <c r="AQ193" s="22">
        <v>0</v>
      </c>
      <c r="AR193" s="22">
        <v>0</v>
      </c>
      <c r="AS193" s="22">
        <v>237736</v>
      </c>
      <c r="AT193" s="22">
        <v>5700455</v>
      </c>
      <c r="AU193" s="22">
        <v>107473</v>
      </c>
    </row>
    <row r="194" spans="1:47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5781906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192945</v>
      </c>
      <c r="L194" s="22">
        <v>10099260</v>
      </c>
      <c r="M194" s="22">
        <v>70929</v>
      </c>
      <c r="N194" s="22">
        <v>610055</v>
      </c>
      <c r="O194" s="22">
        <v>0</v>
      </c>
      <c r="P194" s="22">
        <v>0</v>
      </c>
      <c r="Q194" s="22">
        <v>205091</v>
      </c>
      <c r="R194" s="22">
        <v>88395</v>
      </c>
      <c r="S194" s="22">
        <v>0</v>
      </c>
      <c r="T194" s="22">
        <v>3581</v>
      </c>
      <c r="U194" s="22">
        <v>0</v>
      </c>
      <c r="V194" s="22">
        <v>0</v>
      </c>
      <c r="W194" s="22">
        <v>4590</v>
      </c>
      <c r="X194" s="22">
        <v>0</v>
      </c>
      <c r="Y194" s="22">
        <v>1704664</v>
      </c>
      <c r="Z194" s="22">
        <v>322039</v>
      </c>
      <c r="AA194" s="22">
        <v>0</v>
      </c>
      <c r="AB194" s="22">
        <v>0</v>
      </c>
      <c r="AC194" s="22">
        <v>268798</v>
      </c>
      <c r="AD194" s="22">
        <v>19352253</v>
      </c>
      <c r="AE194" s="22">
        <v>4564717</v>
      </c>
      <c r="AF194" s="22">
        <v>4386282</v>
      </c>
      <c r="AG194" s="22">
        <v>0</v>
      </c>
      <c r="AH194" s="22">
        <v>4461336</v>
      </c>
      <c r="AI194" s="22">
        <v>0</v>
      </c>
      <c r="AJ194" s="22">
        <v>0</v>
      </c>
      <c r="AK194" s="22">
        <v>589774</v>
      </c>
      <c r="AL194" s="22">
        <v>0</v>
      </c>
      <c r="AM194" s="22">
        <v>2067</v>
      </c>
      <c r="AN194" s="22">
        <v>0</v>
      </c>
      <c r="AO194" s="22">
        <v>0</v>
      </c>
      <c r="AP194" s="22">
        <v>2037259</v>
      </c>
      <c r="AQ194" s="22">
        <v>0</v>
      </c>
      <c r="AR194" s="22">
        <v>0</v>
      </c>
      <c r="AS194" s="22">
        <v>0</v>
      </c>
      <c r="AT194" s="22">
        <v>16041435</v>
      </c>
      <c r="AU194" s="22">
        <v>3310818</v>
      </c>
    </row>
    <row r="195" spans="1:47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1109568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810251</v>
      </c>
      <c r="M195" s="22">
        <v>71760</v>
      </c>
      <c r="N195" s="22">
        <v>4280</v>
      </c>
      <c r="O195" s="22">
        <v>21072</v>
      </c>
      <c r="P195" s="22">
        <v>141528</v>
      </c>
      <c r="Q195" s="22">
        <v>15456</v>
      </c>
      <c r="R195" s="22">
        <v>32240</v>
      </c>
      <c r="S195" s="22">
        <v>0</v>
      </c>
      <c r="T195" s="22">
        <v>1</v>
      </c>
      <c r="U195" s="22">
        <v>0</v>
      </c>
      <c r="V195" s="22">
        <v>0</v>
      </c>
      <c r="W195" s="22">
        <v>0</v>
      </c>
      <c r="X195" s="22">
        <v>0</v>
      </c>
      <c r="Y195" s="22">
        <v>1074502</v>
      </c>
      <c r="Z195" s="22">
        <v>49578</v>
      </c>
      <c r="AA195" s="22">
        <v>0</v>
      </c>
      <c r="AB195" s="22">
        <v>0</v>
      </c>
      <c r="AC195" s="22">
        <v>0</v>
      </c>
      <c r="AD195" s="22">
        <v>3330236</v>
      </c>
      <c r="AE195" s="22">
        <v>936761</v>
      </c>
      <c r="AF195" s="22">
        <v>1012215</v>
      </c>
      <c r="AG195" s="22">
        <v>16346</v>
      </c>
      <c r="AH195" s="22">
        <v>403984</v>
      </c>
      <c r="AI195" s="22">
        <v>0</v>
      </c>
      <c r="AJ195" s="22">
        <v>0</v>
      </c>
      <c r="AK195" s="22">
        <v>0</v>
      </c>
      <c r="AL195" s="22">
        <v>66740</v>
      </c>
      <c r="AM195" s="22">
        <v>1257</v>
      </c>
      <c r="AN195" s="22">
        <v>0</v>
      </c>
      <c r="AO195" s="22">
        <v>0</v>
      </c>
      <c r="AP195" s="22">
        <v>420054</v>
      </c>
      <c r="AQ195" s="22">
        <v>0</v>
      </c>
      <c r="AR195" s="22">
        <v>0</v>
      </c>
      <c r="AS195" s="22">
        <v>0</v>
      </c>
      <c r="AT195" s="22">
        <v>2857357</v>
      </c>
      <c r="AU195" s="22">
        <v>472879</v>
      </c>
    </row>
    <row r="196" spans="1:47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6326973</v>
      </c>
      <c r="F196" s="22">
        <v>0</v>
      </c>
      <c r="G196" s="22">
        <v>0</v>
      </c>
      <c r="H196" s="22">
        <v>0</v>
      </c>
      <c r="I196" s="22">
        <v>0</v>
      </c>
      <c r="J196" s="22">
        <v>8830</v>
      </c>
      <c r="K196" s="22">
        <v>0</v>
      </c>
      <c r="L196" s="22">
        <v>4053824</v>
      </c>
      <c r="M196" s="22">
        <v>122875</v>
      </c>
      <c r="N196" s="22">
        <v>111653</v>
      </c>
      <c r="O196" s="22">
        <v>86889</v>
      </c>
      <c r="P196" s="22">
        <v>939769</v>
      </c>
      <c r="Q196" s="22">
        <v>50089</v>
      </c>
      <c r="R196" s="22">
        <v>529629</v>
      </c>
      <c r="S196" s="22">
        <v>0</v>
      </c>
      <c r="T196" s="22">
        <v>0</v>
      </c>
      <c r="U196" s="22">
        <v>0</v>
      </c>
      <c r="V196" s="22">
        <v>0</v>
      </c>
      <c r="W196" s="22">
        <v>2500</v>
      </c>
      <c r="X196" s="22">
        <v>0</v>
      </c>
      <c r="Y196" s="22">
        <v>1295403</v>
      </c>
      <c r="Z196" s="22">
        <v>361350</v>
      </c>
      <c r="AA196" s="22">
        <v>0</v>
      </c>
      <c r="AB196" s="22">
        <v>158569</v>
      </c>
      <c r="AC196" s="22">
        <v>115495</v>
      </c>
      <c r="AD196" s="22">
        <v>14163848</v>
      </c>
      <c r="AE196" s="22">
        <v>4988930</v>
      </c>
      <c r="AF196" s="22">
        <v>3668330</v>
      </c>
      <c r="AG196" s="22">
        <v>0</v>
      </c>
      <c r="AH196" s="22">
        <v>1859684</v>
      </c>
      <c r="AI196" s="22">
        <v>0</v>
      </c>
      <c r="AJ196" s="22">
        <v>0</v>
      </c>
      <c r="AK196" s="22">
        <v>137790</v>
      </c>
      <c r="AL196" s="22">
        <v>117011</v>
      </c>
      <c r="AM196" s="22">
        <v>30448</v>
      </c>
      <c r="AN196" s="22">
        <v>0</v>
      </c>
      <c r="AO196" s="22">
        <v>318273</v>
      </c>
      <c r="AP196" s="22">
        <v>2265148</v>
      </c>
      <c r="AQ196" s="22">
        <v>0</v>
      </c>
      <c r="AR196" s="22">
        <v>0</v>
      </c>
      <c r="AS196" s="22">
        <v>173933</v>
      </c>
      <c r="AT196" s="22">
        <v>13559547</v>
      </c>
      <c r="AU196" s="22">
        <v>604301</v>
      </c>
    </row>
    <row r="197" spans="1:47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12092043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8365492</v>
      </c>
      <c r="M197" s="22">
        <v>224532</v>
      </c>
      <c r="N197" s="22">
        <v>0</v>
      </c>
      <c r="O197" s="22">
        <v>2003928</v>
      </c>
      <c r="P197" s="22">
        <v>918653</v>
      </c>
      <c r="Q197" s="22">
        <v>292987</v>
      </c>
      <c r="R197" s="22">
        <v>419477</v>
      </c>
      <c r="S197" s="22">
        <v>0</v>
      </c>
      <c r="T197" s="22">
        <v>6329</v>
      </c>
      <c r="U197" s="22">
        <v>2070377</v>
      </c>
      <c r="V197" s="22">
        <v>0</v>
      </c>
      <c r="W197" s="22">
        <v>569864</v>
      </c>
      <c r="X197" s="22">
        <v>0</v>
      </c>
      <c r="Y197" s="22">
        <v>4909942</v>
      </c>
      <c r="Z197" s="22">
        <v>3354507</v>
      </c>
      <c r="AA197" s="22">
        <v>0</v>
      </c>
      <c r="AB197" s="22">
        <v>342182</v>
      </c>
      <c r="AC197" s="22">
        <v>802584</v>
      </c>
      <c r="AD197" s="22">
        <v>36372897</v>
      </c>
      <c r="AE197" s="22">
        <v>10995344</v>
      </c>
      <c r="AF197" s="22">
        <v>6057137</v>
      </c>
      <c r="AG197" s="22">
        <v>2653892</v>
      </c>
      <c r="AH197" s="22">
        <v>3423189</v>
      </c>
      <c r="AI197" s="22">
        <v>0</v>
      </c>
      <c r="AJ197" s="22">
        <v>0</v>
      </c>
      <c r="AK197" s="22">
        <v>287995</v>
      </c>
      <c r="AL197" s="22">
        <v>246136</v>
      </c>
      <c r="AM197" s="22">
        <v>65767</v>
      </c>
      <c r="AN197" s="22">
        <v>0</v>
      </c>
      <c r="AO197" s="22">
        <v>439699</v>
      </c>
      <c r="AP197" s="22">
        <v>5959598</v>
      </c>
      <c r="AQ197" s="22">
        <v>0</v>
      </c>
      <c r="AR197" s="22">
        <v>0</v>
      </c>
      <c r="AS197" s="22">
        <v>12404</v>
      </c>
      <c r="AT197" s="22">
        <v>30141161</v>
      </c>
      <c r="AU197" s="22">
        <v>6231736</v>
      </c>
    </row>
    <row r="198" spans="1:47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774759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448427</v>
      </c>
      <c r="M198" s="22">
        <v>32229</v>
      </c>
      <c r="N198" s="22">
        <v>3320</v>
      </c>
      <c r="O198" s="22">
        <v>622</v>
      </c>
      <c r="P198" s="22">
        <v>44613</v>
      </c>
      <c r="Q198" s="22">
        <v>3082</v>
      </c>
      <c r="R198" s="22">
        <v>2419</v>
      </c>
      <c r="S198" s="22">
        <v>0</v>
      </c>
      <c r="T198" s="22">
        <v>0</v>
      </c>
      <c r="U198" s="22">
        <v>0</v>
      </c>
      <c r="V198" s="22">
        <v>0</v>
      </c>
      <c r="W198" s="22">
        <v>1300</v>
      </c>
      <c r="X198" s="22">
        <v>0</v>
      </c>
      <c r="Y198" s="22">
        <v>120474</v>
      </c>
      <c r="Z198" s="22">
        <v>0</v>
      </c>
      <c r="AA198" s="22">
        <v>0</v>
      </c>
      <c r="AB198" s="22">
        <v>0</v>
      </c>
      <c r="AC198" s="22">
        <v>5744</v>
      </c>
      <c r="AD198" s="22">
        <v>1436989</v>
      </c>
      <c r="AE198" s="22">
        <v>417826</v>
      </c>
      <c r="AF198" s="22">
        <v>193454</v>
      </c>
      <c r="AG198" s="22">
        <v>0</v>
      </c>
      <c r="AH198" s="22">
        <v>518505</v>
      </c>
      <c r="AI198" s="22">
        <v>0</v>
      </c>
      <c r="AJ198" s="22">
        <v>0</v>
      </c>
      <c r="AK198" s="22">
        <v>13320</v>
      </c>
      <c r="AL198" s="22">
        <v>15000</v>
      </c>
      <c r="AM198" s="22">
        <v>865</v>
      </c>
      <c r="AN198" s="22">
        <v>3795</v>
      </c>
      <c r="AO198" s="22">
        <v>4042</v>
      </c>
      <c r="AP198" s="22">
        <v>304241</v>
      </c>
      <c r="AQ198" s="22">
        <v>21883</v>
      </c>
      <c r="AR198" s="22">
        <v>0</v>
      </c>
      <c r="AS198" s="22">
        <v>11743</v>
      </c>
      <c r="AT198" s="22">
        <v>1504674</v>
      </c>
      <c r="AU198" s="22">
        <v>-67685</v>
      </c>
    </row>
    <row r="199" spans="1:47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1532558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5654</v>
      </c>
      <c r="L199" s="22">
        <v>249636</v>
      </c>
      <c r="M199" s="22">
        <v>35688</v>
      </c>
      <c r="N199" s="22">
        <v>1260</v>
      </c>
      <c r="O199" s="22">
        <v>69992</v>
      </c>
      <c r="P199" s="22">
        <v>41152</v>
      </c>
      <c r="Q199" s="22">
        <v>3183</v>
      </c>
      <c r="R199" s="22">
        <v>104122</v>
      </c>
      <c r="S199" s="22">
        <v>0</v>
      </c>
      <c r="T199" s="22">
        <v>7563</v>
      </c>
      <c r="U199" s="22">
        <v>0</v>
      </c>
      <c r="V199" s="22">
        <v>0</v>
      </c>
      <c r="W199" s="22">
        <v>0</v>
      </c>
      <c r="X199" s="22">
        <v>0</v>
      </c>
      <c r="Y199" s="22">
        <v>657142</v>
      </c>
      <c r="Z199" s="22">
        <v>42000</v>
      </c>
      <c r="AA199" s="22">
        <v>0</v>
      </c>
      <c r="AB199" s="22">
        <v>0</v>
      </c>
      <c r="AC199" s="22">
        <v>6946</v>
      </c>
      <c r="AD199" s="22">
        <v>2756896</v>
      </c>
      <c r="AE199" s="22">
        <v>774456</v>
      </c>
      <c r="AF199" s="22">
        <v>515842</v>
      </c>
      <c r="AG199" s="22">
        <v>0</v>
      </c>
      <c r="AH199" s="22">
        <v>347640</v>
      </c>
      <c r="AI199" s="22">
        <v>0</v>
      </c>
      <c r="AJ199" s="22">
        <v>0</v>
      </c>
      <c r="AK199" s="22">
        <v>426075</v>
      </c>
      <c r="AL199" s="22">
        <v>0</v>
      </c>
      <c r="AM199" s="22">
        <v>0</v>
      </c>
      <c r="AN199" s="22">
        <v>0</v>
      </c>
      <c r="AO199" s="22">
        <v>0</v>
      </c>
      <c r="AP199" s="22">
        <v>289341</v>
      </c>
      <c r="AQ199" s="22">
        <v>2505</v>
      </c>
      <c r="AR199" s="22">
        <v>0</v>
      </c>
      <c r="AS199" s="22">
        <v>0</v>
      </c>
      <c r="AT199" s="22">
        <v>2355859</v>
      </c>
      <c r="AU199" s="22">
        <v>401037</v>
      </c>
    </row>
    <row r="200" spans="1:47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1371821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1014701</v>
      </c>
      <c r="M200" s="22">
        <v>59571</v>
      </c>
      <c r="N200" s="22">
        <v>0</v>
      </c>
      <c r="O200" s="22">
        <v>18707</v>
      </c>
      <c r="P200" s="22">
        <v>215793</v>
      </c>
      <c r="Q200" s="22">
        <v>4370</v>
      </c>
      <c r="R200" s="22">
        <v>200</v>
      </c>
      <c r="S200" s="22">
        <v>0</v>
      </c>
      <c r="T200" s="22">
        <v>3615</v>
      </c>
      <c r="U200" s="22">
        <v>0</v>
      </c>
      <c r="V200" s="22">
        <v>0</v>
      </c>
      <c r="W200" s="22">
        <v>0</v>
      </c>
      <c r="X200" s="22">
        <v>54373</v>
      </c>
      <c r="Y200" s="22">
        <v>304525</v>
      </c>
      <c r="Z200" s="22">
        <v>15224</v>
      </c>
      <c r="AA200" s="22">
        <v>0</v>
      </c>
      <c r="AB200" s="22">
        <v>0</v>
      </c>
      <c r="AC200" s="22">
        <v>0</v>
      </c>
      <c r="AD200" s="22">
        <v>3062900</v>
      </c>
      <c r="AE200" s="22">
        <v>1078150</v>
      </c>
      <c r="AF200" s="22">
        <v>989130</v>
      </c>
      <c r="AG200" s="22">
        <v>0</v>
      </c>
      <c r="AH200" s="22">
        <v>623812</v>
      </c>
      <c r="AI200" s="22">
        <v>0</v>
      </c>
      <c r="AJ200" s="22">
        <v>0</v>
      </c>
      <c r="AK200" s="22">
        <v>77560</v>
      </c>
      <c r="AL200" s="22">
        <v>0</v>
      </c>
      <c r="AM200" s="22">
        <v>962</v>
      </c>
      <c r="AN200" s="22">
        <v>0</v>
      </c>
      <c r="AO200" s="22">
        <v>65188</v>
      </c>
      <c r="AP200" s="22">
        <v>375562</v>
      </c>
      <c r="AQ200" s="22">
        <v>0</v>
      </c>
      <c r="AR200" s="22">
        <v>0</v>
      </c>
      <c r="AS200" s="22">
        <v>0</v>
      </c>
      <c r="AT200" s="22">
        <v>3210364</v>
      </c>
      <c r="AU200" s="22">
        <v>-147464</v>
      </c>
    </row>
    <row r="201" spans="1:47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146093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188119</v>
      </c>
      <c r="M201" s="22">
        <v>9639</v>
      </c>
      <c r="N201" s="22">
        <v>973</v>
      </c>
      <c r="O201" s="22">
        <v>600</v>
      </c>
      <c r="P201" s="22">
        <v>12723</v>
      </c>
      <c r="Q201" s="22">
        <v>1570</v>
      </c>
      <c r="R201" s="22">
        <v>2285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105868</v>
      </c>
      <c r="Z201" s="22">
        <v>23138</v>
      </c>
      <c r="AA201" s="22">
        <v>0</v>
      </c>
      <c r="AB201" s="22">
        <v>0</v>
      </c>
      <c r="AC201" s="22">
        <v>5512</v>
      </c>
      <c r="AD201" s="22">
        <v>496520</v>
      </c>
      <c r="AE201" s="22">
        <v>202381</v>
      </c>
      <c r="AF201" s="22">
        <v>161917</v>
      </c>
      <c r="AG201" s="22">
        <v>0</v>
      </c>
      <c r="AH201" s="22">
        <v>86758</v>
      </c>
      <c r="AI201" s="22">
        <v>1766</v>
      </c>
      <c r="AJ201" s="22">
        <v>0</v>
      </c>
      <c r="AK201" s="22">
        <v>3045</v>
      </c>
      <c r="AL201" s="22">
        <v>0</v>
      </c>
      <c r="AM201" s="22">
        <v>0</v>
      </c>
      <c r="AN201" s="22">
        <v>0</v>
      </c>
      <c r="AO201" s="22">
        <v>2959</v>
      </c>
      <c r="AP201" s="22">
        <v>141638</v>
      </c>
      <c r="AQ201" s="22">
        <v>0</v>
      </c>
      <c r="AR201" s="22">
        <v>0</v>
      </c>
      <c r="AS201" s="22">
        <v>4145</v>
      </c>
      <c r="AT201" s="22">
        <v>604609</v>
      </c>
      <c r="AU201" s="22">
        <v>-108089</v>
      </c>
    </row>
    <row r="202" spans="1:47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145468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72099</v>
      </c>
      <c r="M202" s="22">
        <v>3410</v>
      </c>
      <c r="N202" s="22">
        <v>40</v>
      </c>
      <c r="O202" s="22">
        <v>563</v>
      </c>
      <c r="P202" s="22">
        <v>3198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66343</v>
      </c>
      <c r="X202" s="22">
        <v>0</v>
      </c>
      <c r="Y202" s="22">
        <v>106027</v>
      </c>
      <c r="Z202" s="22">
        <v>231</v>
      </c>
      <c r="AA202" s="22">
        <v>0</v>
      </c>
      <c r="AB202" s="22">
        <v>0</v>
      </c>
      <c r="AC202" s="22">
        <v>2333</v>
      </c>
      <c r="AD202" s="22">
        <v>399712</v>
      </c>
      <c r="AE202" s="22">
        <v>85606</v>
      </c>
      <c r="AF202" s="22">
        <v>117404</v>
      </c>
      <c r="AG202" s="22">
        <v>0</v>
      </c>
      <c r="AH202" s="22">
        <v>48254</v>
      </c>
      <c r="AI202" s="22">
        <v>0</v>
      </c>
      <c r="AJ202" s="22">
        <v>5175</v>
      </c>
      <c r="AK202" s="22">
        <v>30197</v>
      </c>
      <c r="AL202" s="22">
        <v>0</v>
      </c>
      <c r="AM202" s="22">
        <v>671</v>
      </c>
      <c r="AN202" s="22">
        <v>0</v>
      </c>
      <c r="AO202" s="22">
        <v>0</v>
      </c>
      <c r="AP202" s="22">
        <v>83052</v>
      </c>
      <c r="AQ202" s="22">
        <v>0</v>
      </c>
      <c r="AR202" s="22">
        <v>0</v>
      </c>
      <c r="AS202" s="22">
        <v>1570</v>
      </c>
      <c r="AT202" s="22">
        <v>371929</v>
      </c>
      <c r="AU202" s="22">
        <v>27783</v>
      </c>
    </row>
    <row r="203" spans="1:47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389194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380282</v>
      </c>
      <c r="M203" s="22">
        <v>13002</v>
      </c>
      <c r="N203" s="22">
        <v>2973</v>
      </c>
      <c r="O203" s="22">
        <v>0</v>
      </c>
      <c r="P203" s="22">
        <v>32087</v>
      </c>
      <c r="Q203" s="22">
        <v>7728</v>
      </c>
      <c r="R203" s="22">
        <v>10832</v>
      </c>
      <c r="S203" s="22">
        <v>0</v>
      </c>
      <c r="T203" s="22">
        <v>8921</v>
      </c>
      <c r="U203" s="22">
        <v>0</v>
      </c>
      <c r="V203" s="22">
        <v>0</v>
      </c>
      <c r="W203" s="22">
        <v>0</v>
      </c>
      <c r="X203" s="22">
        <v>0</v>
      </c>
      <c r="Y203" s="22">
        <v>384844</v>
      </c>
      <c r="Z203" s="22">
        <v>24381</v>
      </c>
      <c r="AA203" s="22">
        <v>0</v>
      </c>
      <c r="AB203" s="22">
        <v>0</v>
      </c>
      <c r="AC203" s="22">
        <v>2967</v>
      </c>
      <c r="AD203" s="22">
        <v>1257211</v>
      </c>
      <c r="AE203" s="22">
        <v>281814</v>
      </c>
      <c r="AF203" s="22">
        <v>243422</v>
      </c>
      <c r="AG203" s="22">
        <v>92474</v>
      </c>
      <c r="AH203" s="22">
        <v>147731</v>
      </c>
      <c r="AI203" s="22">
        <v>-12375</v>
      </c>
      <c r="AJ203" s="22">
        <v>25288</v>
      </c>
      <c r="AK203" s="22">
        <v>0</v>
      </c>
      <c r="AL203" s="22">
        <v>3500</v>
      </c>
      <c r="AM203" s="22">
        <v>32</v>
      </c>
      <c r="AN203" s="22">
        <v>0</v>
      </c>
      <c r="AO203" s="22">
        <v>1111</v>
      </c>
      <c r="AP203" s="22">
        <v>159951</v>
      </c>
      <c r="AQ203" s="22">
        <v>0</v>
      </c>
      <c r="AR203" s="22">
        <v>0</v>
      </c>
      <c r="AS203" s="22">
        <v>0</v>
      </c>
      <c r="AT203" s="22">
        <v>942948</v>
      </c>
      <c r="AU203" s="22">
        <v>314263</v>
      </c>
    </row>
    <row r="204" spans="1:47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163371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110030</v>
      </c>
      <c r="M204" s="22">
        <v>0</v>
      </c>
      <c r="N204" s="22">
        <v>212</v>
      </c>
      <c r="O204" s="22">
        <v>1884</v>
      </c>
      <c r="P204" s="22">
        <v>4686</v>
      </c>
      <c r="Q204" s="22">
        <v>1343</v>
      </c>
      <c r="R204" s="22">
        <v>15331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147366</v>
      </c>
      <c r="Z204" s="22">
        <v>4170</v>
      </c>
      <c r="AA204" s="22">
        <v>0</v>
      </c>
      <c r="AB204" s="22">
        <v>0</v>
      </c>
      <c r="AC204" s="22">
        <v>1908</v>
      </c>
      <c r="AD204" s="22">
        <v>450301</v>
      </c>
      <c r="AE204" s="22">
        <v>118679</v>
      </c>
      <c r="AF204" s="22">
        <v>114469</v>
      </c>
      <c r="AG204" s="22">
        <v>0</v>
      </c>
      <c r="AH204" s="22">
        <v>41444</v>
      </c>
      <c r="AI204" s="22">
        <v>0</v>
      </c>
      <c r="AJ204" s="22">
        <v>0</v>
      </c>
      <c r="AK204" s="22">
        <v>13027</v>
      </c>
      <c r="AL204" s="22">
        <v>0</v>
      </c>
      <c r="AM204" s="22">
        <v>1041</v>
      </c>
      <c r="AN204" s="22">
        <v>0</v>
      </c>
      <c r="AO204" s="22">
        <v>0</v>
      </c>
      <c r="AP204" s="22">
        <v>91816</v>
      </c>
      <c r="AQ204" s="22">
        <v>0</v>
      </c>
      <c r="AR204" s="22">
        <v>0</v>
      </c>
      <c r="AS204" s="22">
        <v>0</v>
      </c>
      <c r="AT204" s="22">
        <v>380476</v>
      </c>
      <c r="AU204" s="22">
        <v>69825</v>
      </c>
    </row>
    <row r="205" spans="1:47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461786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438916</v>
      </c>
      <c r="M205" s="22">
        <v>12766</v>
      </c>
      <c r="N205" s="22">
        <v>0</v>
      </c>
      <c r="O205" s="22">
        <v>0</v>
      </c>
      <c r="P205" s="22">
        <v>29064</v>
      </c>
      <c r="Q205" s="22">
        <v>7426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100000</v>
      </c>
      <c r="X205" s="22">
        <v>56766</v>
      </c>
      <c r="Y205" s="22">
        <v>172573</v>
      </c>
      <c r="Z205" s="22">
        <v>27159</v>
      </c>
      <c r="AA205" s="22">
        <v>0</v>
      </c>
      <c r="AB205" s="22">
        <v>0</v>
      </c>
      <c r="AC205" s="22">
        <v>12459</v>
      </c>
      <c r="AD205" s="22">
        <v>1318915</v>
      </c>
      <c r="AE205" s="22">
        <v>284240</v>
      </c>
      <c r="AF205" s="22">
        <v>87084</v>
      </c>
      <c r="AG205" s="22">
        <v>0</v>
      </c>
      <c r="AH205" s="22">
        <v>326160</v>
      </c>
      <c r="AI205" s="22">
        <v>0</v>
      </c>
      <c r="AJ205" s="22">
        <v>43429</v>
      </c>
      <c r="AK205" s="22">
        <v>0</v>
      </c>
      <c r="AL205" s="22">
        <v>19555</v>
      </c>
      <c r="AM205" s="22">
        <v>670</v>
      </c>
      <c r="AN205" s="22">
        <v>0</v>
      </c>
      <c r="AO205" s="22">
        <v>20169</v>
      </c>
      <c r="AP205" s="22">
        <v>259424</v>
      </c>
      <c r="AQ205" s="22">
        <v>0</v>
      </c>
      <c r="AR205" s="22">
        <v>0</v>
      </c>
      <c r="AS205" s="22">
        <v>0</v>
      </c>
      <c r="AT205" s="22">
        <v>1040731</v>
      </c>
      <c r="AU205" s="22">
        <v>278184</v>
      </c>
    </row>
    <row r="206" spans="1:47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209156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156071</v>
      </c>
      <c r="M206" s="22">
        <v>10457</v>
      </c>
      <c r="N206" s="22">
        <v>745</v>
      </c>
      <c r="O206" s="22">
        <v>5081</v>
      </c>
      <c r="P206" s="22">
        <v>17389</v>
      </c>
      <c r="Q206" s="22">
        <v>3646</v>
      </c>
      <c r="R206" s="22">
        <v>0</v>
      </c>
      <c r="S206" s="22">
        <v>0</v>
      </c>
      <c r="T206" s="22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326819</v>
      </c>
      <c r="Z206" s="22">
        <v>1500</v>
      </c>
      <c r="AA206" s="22">
        <v>0</v>
      </c>
      <c r="AB206" s="22">
        <v>0</v>
      </c>
      <c r="AC206" s="22">
        <v>10798</v>
      </c>
      <c r="AD206" s="22">
        <v>741662</v>
      </c>
      <c r="AE206" s="22">
        <v>176518</v>
      </c>
      <c r="AF206" s="22">
        <v>227657</v>
      </c>
      <c r="AG206" s="22">
        <v>0</v>
      </c>
      <c r="AH206" s="22">
        <v>160373</v>
      </c>
      <c r="AI206" s="22">
        <v>0</v>
      </c>
      <c r="AJ206" s="22">
        <v>0</v>
      </c>
      <c r="AK206" s="22">
        <v>2926</v>
      </c>
      <c r="AL206" s="22">
        <v>0</v>
      </c>
      <c r="AM206" s="22">
        <v>35</v>
      </c>
      <c r="AN206" s="22">
        <v>0</v>
      </c>
      <c r="AO206" s="22">
        <v>6986</v>
      </c>
      <c r="AP206" s="22">
        <v>125630</v>
      </c>
      <c r="AQ206" s="22">
        <v>334</v>
      </c>
      <c r="AR206" s="22">
        <v>0</v>
      </c>
      <c r="AS206" s="22">
        <v>0</v>
      </c>
      <c r="AT206" s="22">
        <v>700459</v>
      </c>
      <c r="AU206" s="22">
        <v>41203</v>
      </c>
    </row>
    <row r="207" spans="1:47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260249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326728</v>
      </c>
      <c r="M207" s="22">
        <v>13019</v>
      </c>
      <c r="N207" s="22">
        <v>3200</v>
      </c>
      <c r="O207" s="22">
        <v>149</v>
      </c>
      <c r="P207" s="22">
        <v>5752</v>
      </c>
      <c r="Q207" s="22">
        <v>3531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93330</v>
      </c>
      <c r="Z207" s="22">
        <v>46836</v>
      </c>
      <c r="AA207" s="22">
        <v>0</v>
      </c>
      <c r="AB207" s="22">
        <v>0</v>
      </c>
      <c r="AC207" s="22">
        <v>5182</v>
      </c>
      <c r="AD207" s="22">
        <v>757976</v>
      </c>
      <c r="AE207" s="22">
        <v>203485</v>
      </c>
      <c r="AF207" s="22">
        <v>225680</v>
      </c>
      <c r="AG207" s="22">
        <v>4109</v>
      </c>
      <c r="AH207" s="22">
        <v>121556</v>
      </c>
      <c r="AI207" s="22">
        <v>342</v>
      </c>
      <c r="AJ207" s="22">
        <v>0</v>
      </c>
      <c r="AK207" s="22">
        <v>36344</v>
      </c>
      <c r="AL207" s="22">
        <v>0</v>
      </c>
      <c r="AM207" s="22">
        <v>0</v>
      </c>
      <c r="AN207" s="22">
        <v>0</v>
      </c>
      <c r="AO207" s="22">
        <v>0</v>
      </c>
      <c r="AP207" s="22">
        <v>131697</v>
      </c>
      <c r="AQ207" s="22">
        <v>0</v>
      </c>
      <c r="AR207" s="22">
        <v>0</v>
      </c>
      <c r="AS207" s="22">
        <v>598</v>
      </c>
      <c r="AT207" s="22">
        <v>723811</v>
      </c>
      <c r="AU207" s="22">
        <v>34165</v>
      </c>
    </row>
    <row r="208" spans="1:47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909046</v>
      </c>
      <c r="F208" s="22">
        <v>0</v>
      </c>
      <c r="G208" s="22">
        <v>0</v>
      </c>
      <c r="H208" s="22">
        <v>16744</v>
      </c>
      <c r="I208" s="22">
        <v>0</v>
      </c>
      <c r="J208" s="22">
        <v>0</v>
      </c>
      <c r="K208" s="22">
        <v>0</v>
      </c>
      <c r="L208" s="22">
        <v>454424</v>
      </c>
      <c r="M208" s="22">
        <v>31361</v>
      </c>
      <c r="N208" s="22">
        <v>12619</v>
      </c>
      <c r="O208" s="22">
        <v>0</v>
      </c>
      <c r="P208" s="22">
        <v>23321</v>
      </c>
      <c r="Q208" s="22">
        <v>444</v>
      </c>
      <c r="R208" s="22">
        <v>39143</v>
      </c>
      <c r="S208" s="22">
        <v>0</v>
      </c>
      <c r="T208" s="22">
        <v>0</v>
      </c>
      <c r="U208" s="22">
        <v>41738</v>
      </c>
      <c r="V208" s="22">
        <v>0</v>
      </c>
      <c r="W208" s="22">
        <v>1074</v>
      </c>
      <c r="X208" s="22">
        <v>0</v>
      </c>
      <c r="Y208" s="22">
        <v>153145</v>
      </c>
      <c r="Z208" s="22">
        <v>21963</v>
      </c>
      <c r="AA208" s="22">
        <v>0</v>
      </c>
      <c r="AB208" s="22">
        <v>0</v>
      </c>
      <c r="AC208" s="22">
        <v>25079</v>
      </c>
      <c r="AD208" s="22">
        <v>1730101</v>
      </c>
      <c r="AE208" s="22">
        <v>442804</v>
      </c>
      <c r="AF208" s="22">
        <v>815029</v>
      </c>
      <c r="AG208" s="22">
        <v>0</v>
      </c>
      <c r="AH208" s="22">
        <v>198116</v>
      </c>
      <c r="AI208" s="22">
        <v>12584</v>
      </c>
      <c r="AJ208" s="22">
        <v>0</v>
      </c>
      <c r="AK208" s="22">
        <v>14827</v>
      </c>
      <c r="AL208" s="22">
        <v>0</v>
      </c>
      <c r="AM208" s="22">
        <v>8407</v>
      </c>
      <c r="AN208" s="22">
        <v>11818</v>
      </c>
      <c r="AO208" s="22">
        <v>9625</v>
      </c>
      <c r="AP208" s="22">
        <v>444781</v>
      </c>
      <c r="AQ208" s="22">
        <v>0</v>
      </c>
      <c r="AR208" s="22">
        <v>0</v>
      </c>
      <c r="AS208" s="22">
        <v>120</v>
      </c>
      <c r="AT208" s="22">
        <v>1958111</v>
      </c>
      <c r="AU208" s="22">
        <v>-228010</v>
      </c>
    </row>
    <row r="209" spans="1:47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450989</v>
      </c>
      <c r="F209" s="22">
        <v>0</v>
      </c>
      <c r="G209" s="22">
        <v>0</v>
      </c>
      <c r="H209" s="22">
        <v>0</v>
      </c>
      <c r="I209" s="22">
        <v>0</v>
      </c>
      <c r="J209" s="22">
        <v>1500</v>
      </c>
      <c r="K209" s="22">
        <v>0</v>
      </c>
      <c r="L209" s="22">
        <v>174973</v>
      </c>
      <c r="M209" s="22">
        <v>22524</v>
      </c>
      <c r="N209" s="22">
        <v>0</v>
      </c>
      <c r="O209" s="22">
        <v>0</v>
      </c>
      <c r="P209" s="22">
        <v>0</v>
      </c>
      <c r="Q209" s="22">
        <v>7955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95277</v>
      </c>
      <c r="X209" s="22">
        <v>103717</v>
      </c>
      <c r="Y209" s="22">
        <v>0</v>
      </c>
      <c r="Z209" s="22">
        <v>24322</v>
      </c>
      <c r="AA209" s="22">
        <v>0</v>
      </c>
      <c r="AB209" s="22">
        <v>0</v>
      </c>
      <c r="AC209" s="22">
        <v>45504</v>
      </c>
      <c r="AD209" s="22">
        <v>926761</v>
      </c>
      <c r="AE209" s="22">
        <v>376006</v>
      </c>
      <c r="AF209" s="22">
        <v>166881</v>
      </c>
      <c r="AG209" s="22">
        <v>4749</v>
      </c>
      <c r="AH209" s="22">
        <v>258161</v>
      </c>
      <c r="AI209" s="22">
        <v>122</v>
      </c>
      <c r="AJ209" s="22">
        <v>0</v>
      </c>
      <c r="AK209" s="22">
        <v>13171</v>
      </c>
      <c r="AL209" s="22">
        <v>2725</v>
      </c>
      <c r="AM209" s="22">
        <v>2410</v>
      </c>
      <c r="AN209" s="22">
        <v>0</v>
      </c>
      <c r="AO209" s="22">
        <v>3974</v>
      </c>
      <c r="AP209" s="22">
        <v>230247</v>
      </c>
      <c r="AQ209" s="22">
        <v>0</v>
      </c>
      <c r="AR209" s="22">
        <v>0</v>
      </c>
      <c r="AS209" s="22">
        <v>61945</v>
      </c>
      <c r="AT209" s="22">
        <v>1120391</v>
      </c>
      <c r="AU209" s="22">
        <v>-193630</v>
      </c>
    </row>
    <row r="210" spans="1:47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266544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179181</v>
      </c>
      <c r="M210" s="22">
        <v>10073</v>
      </c>
      <c r="N210" s="22">
        <v>1840</v>
      </c>
      <c r="O210" s="22">
        <v>502</v>
      </c>
      <c r="P210" s="22">
        <v>9092</v>
      </c>
      <c r="Q210" s="22">
        <v>298</v>
      </c>
      <c r="R210" s="22">
        <v>11750</v>
      </c>
      <c r="S210" s="22">
        <v>0</v>
      </c>
      <c r="T210" s="22">
        <v>0</v>
      </c>
      <c r="U210" s="22">
        <v>0</v>
      </c>
      <c r="V210" s="22">
        <v>700</v>
      </c>
      <c r="W210" s="22">
        <v>47890</v>
      </c>
      <c r="X210" s="22">
        <v>0</v>
      </c>
      <c r="Y210" s="22">
        <v>415174</v>
      </c>
      <c r="Z210" s="22">
        <v>1830</v>
      </c>
      <c r="AA210" s="22">
        <v>0</v>
      </c>
      <c r="AB210" s="22">
        <v>0</v>
      </c>
      <c r="AC210" s="22">
        <v>100</v>
      </c>
      <c r="AD210" s="22">
        <v>944974</v>
      </c>
      <c r="AE210" s="22">
        <v>163802</v>
      </c>
      <c r="AF210" s="22">
        <v>130831</v>
      </c>
      <c r="AG210" s="22">
        <v>0</v>
      </c>
      <c r="AH210" s="22">
        <v>192636</v>
      </c>
      <c r="AI210" s="22">
        <v>382</v>
      </c>
      <c r="AJ210" s="22">
        <v>28099</v>
      </c>
      <c r="AK210" s="22">
        <v>36246</v>
      </c>
      <c r="AL210" s="22">
        <v>0</v>
      </c>
      <c r="AM210" s="22">
        <v>46</v>
      </c>
      <c r="AN210" s="22">
        <v>0</v>
      </c>
      <c r="AO210" s="22">
        <v>0</v>
      </c>
      <c r="AP210" s="22">
        <v>117921</v>
      </c>
      <c r="AQ210" s="22">
        <v>8850</v>
      </c>
      <c r="AR210" s="22">
        <v>0</v>
      </c>
      <c r="AS210" s="22">
        <v>0</v>
      </c>
      <c r="AT210" s="22">
        <v>678813</v>
      </c>
      <c r="AU210" s="22">
        <v>266161</v>
      </c>
    </row>
    <row r="211" spans="1:47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150561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112945</v>
      </c>
      <c r="M211" s="22">
        <v>4402</v>
      </c>
      <c r="N211" s="22">
        <v>2278</v>
      </c>
      <c r="O211" s="22">
        <v>0</v>
      </c>
      <c r="P211" s="22">
        <v>6368</v>
      </c>
      <c r="Q211" s="22">
        <v>4328</v>
      </c>
      <c r="R211" s="22">
        <v>10350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27750</v>
      </c>
      <c r="Z211" s="22">
        <v>0</v>
      </c>
      <c r="AA211" s="22">
        <v>0</v>
      </c>
      <c r="AB211" s="22">
        <v>0</v>
      </c>
      <c r="AC211" s="22">
        <v>716</v>
      </c>
      <c r="AD211" s="22">
        <v>319698</v>
      </c>
      <c r="AE211" s="22">
        <v>104881</v>
      </c>
      <c r="AF211" s="22">
        <v>82936</v>
      </c>
      <c r="AG211" s="22">
        <v>57912</v>
      </c>
      <c r="AH211" s="22">
        <v>31599</v>
      </c>
      <c r="AI211" s="22">
        <v>0</v>
      </c>
      <c r="AJ211" s="22">
        <v>0</v>
      </c>
      <c r="AK211" s="22">
        <v>3011</v>
      </c>
      <c r="AL211" s="22">
        <v>0</v>
      </c>
      <c r="AM211" s="22">
        <v>169</v>
      </c>
      <c r="AN211" s="22">
        <v>0</v>
      </c>
      <c r="AO211" s="22">
        <v>680</v>
      </c>
      <c r="AP211" s="22">
        <v>185183</v>
      </c>
      <c r="AQ211" s="22">
        <v>0</v>
      </c>
      <c r="AR211" s="22">
        <v>0</v>
      </c>
      <c r="AS211" s="22">
        <v>1054</v>
      </c>
      <c r="AT211" s="22">
        <v>467425</v>
      </c>
      <c r="AU211" s="22">
        <v>-147727</v>
      </c>
    </row>
    <row r="212" spans="1:47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1163359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19200</v>
      </c>
      <c r="L212" s="22">
        <v>1640994</v>
      </c>
      <c r="M212" s="22">
        <v>28531</v>
      </c>
      <c r="N212" s="22">
        <v>104719</v>
      </c>
      <c r="O212" s="22">
        <v>22367</v>
      </c>
      <c r="P212" s="22">
        <v>34155</v>
      </c>
      <c r="Q212" s="22">
        <v>53096</v>
      </c>
      <c r="R212" s="22">
        <v>193290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376528</v>
      </c>
      <c r="Z212" s="22">
        <v>107206</v>
      </c>
      <c r="AA212" s="22">
        <v>520000</v>
      </c>
      <c r="AB212" s="22">
        <v>0</v>
      </c>
      <c r="AC212" s="22">
        <v>30708</v>
      </c>
      <c r="AD212" s="22">
        <v>4294153</v>
      </c>
      <c r="AE212" s="22">
        <v>936859</v>
      </c>
      <c r="AF212" s="22">
        <v>442783</v>
      </c>
      <c r="AG212" s="22">
        <v>832188</v>
      </c>
      <c r="AH212" s="22">
        <v>491366</v>
      </c>
      <c r="AI212" s="22">
        <v>11477</v>
      </c>
      <c r="AJ212" s="22">
        <v>0</v>
      </c>
      <c r="AK212" s="22">
        <v>146792</v>
      </c>
      <c r="AL212" s="22">
        <v>4420</v>
      </c>
      <c r="AM212" s="22">
        <v>0</v>
      </c>
      <c r="AN212" s="22">
        <v>0</v>
      </c>
      <c r="AO212" s="22">
        <v>60977</v>
      </c>
      <c r="AP212" s="22">
        <v>645114</v>
      </c>
      <c r="AQ212" s="22">
        <v>0</v>
      </c>
      <c r="AR212" s="22">
        <v>0</v>
      </c>
      <c r="AS212" s="22">
        <v>4668</v>
      </c>
      <c r="AT212" s="22">
        <v>3576644</v>
      </c>
      <c r="AU212" s="22">
        <v>717509</v>
      </c>
    </row>
    <row r="213" spans="1:47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504243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595649</v>
      </c>
      <c r="M213" s="22">
        <v>17588</v>
      </c>
      <c r="N213" s="22">
        <v>1576</v>
      </c>
      <c r="O213" s="22">
        <v>5360</v>
      </c>
      <c r="P213" s="22">
        <v>103868</v>
      </c>
      <c r="Q213" s="22">
        <v>9961</v>
      </c>
      <c r="R213" s="22">
        <v>14697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525447</v>
      </c>
      <c r="Z213" s="22">
        <v>241919</v>
      </c>
      <c r="AA213" s="22">
        <v>0</v>
      </c>
      <c r="AB213" s="22">
        <v>0</v>
      </c>
      <c r="AC213" s="22">
        <v>26179</v>
      </c>
      <c r="AD213" s="22">
        <v>2046487</v>
      </c>
      <c r="AE213" s="22">
        <v>550773</v>
      </c>
      <c r="AF213" s="22">
        <v>527706</v>
      </c>
      <c r="AG213" s="22">
        <v>0</v>
      </c>
      <c r="AH213" s="22">
        <v>323016</v>
      </c>
      <c r="AI213" s="22">
        <v>424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299845</v>
      </c>
      <c r="AQ213" s="22">
        <v>0</v>
      </c>
      <c r="AR213" s="22">
        <v>4878</v>
      </c>
      <c r="AS213" s="22">
        <v>0</v>
      </c>
      <c r="AT213" s="22">
        <v>1706642</v>
      </c>
      <c r="AU213" s="22">
        <v>339845</v>
      </c>
    </row>
    <row r="214" spans="1:47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111387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122183</v>
      </c>
      <c r="M214" s="22">
        <v>3485</v>
      </c>
      <c r="N214" s="22">
        <v>505</v>
      </c>
      <c r="O214" s="22">
        <v>77</v>
      </c>
      <c r="P214" s="22">
        <v>13164</v>
      </c>
      <c r="Q214" s="22">
        <v>-1037</v>
      </c>
      <c r="R214" s="22">
        <v>1980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130575</v>
      </c>
      <c r="Y214" s="22">
        <v>0</v>
      </c>
      <c r="Z214" s="22">
        <v>255</v>
      </c>
      <c r="AA214" s="22">
        <v>0</v>
      </c>
      <c r="AB214" s="22">
        <v>0</v>
      </c>
      <c r="AC214" s="22">
        <v>13579</v>
      </c>
      <c r="AD214" s="22">
        <v>396153</v>
      </c>
      <c r="AE214" s="22">
        <v>5124</v>
      </c>
      <c r="AF214" s="22">
        <v>163595</v>
      </c>
      <c r="AG214" s="22">
        <v>0</v>
      </c>
      <c r="AH214" s="22">
        <v>145321</v>
      </c>
      <c r="AI214" s="22">
        <v>730</v>
      </c>
      <c r="AJ214" s="22">
        <v>0</v>
      </c>
      <c r="AK214" s="22">
        <v>19031</v>
      </c>
      <c r="AL214" s="22">
        <v>0</v>
      </c>
      <c r="AM214" s="22">
        <v>79</v>
      </c>
      <c r="AN214" s="22">
        <v>3570</v>
      </c>
      <c r="AO214" s="22">
        <v>153</v>
      </c>
      <c r="AP214" s="22">
        <v>111999</v>
      </c>
      <c r="AQ214" s="22">
        <v>0</v>
      </c>
      <c r="AR214" s="22">
        <v>0</v>
      </c>
      <c r="AS214" s="22">
        <v>0</v>
      </c>
      <c r="AT214" s="22">
        <v>449602</v>
      </c>
      <c r="AU214" s="22">
        <v>-53449</v>
      </c>
    </row>
    <row r="215" spans="1:47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402046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385971</v>
      </c>
      <c r="M215" s="22">
        <v>22579</v>
      </c>
      <c r="N215" s="22">
        <v>2633</v>
      </c>
      <c r="O215" s="22">
        <v>653</v>
      </c>
      <c r="P215" s="22">
        <v>35130</v>
      </c>
      <c r="Q215" s="22">
        <v>9993</v>
      </c>
      <c r="R215" s="22">
        <v>3886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214730</v>
      </c>
      <c r="Z215" s="22">
        <v>29559</v>
      </c>
      <c r="AA215" s="22">
        <v>0</v>
      </c>
      <c r="AB215" s="22">
        <v>0</v>
      </c>
      <c r="AC215" s="22">
        <v>32332</v>
      </c>
      <c r="AD215" s="22">
        <v>1139512</v>
      </c>
      <c r="AE215" s="22">
        <v>286422</v>
      </c>
      <c r="AF215" s="22">
        <v>388177</v>
      </c>
      <c r="AG215" s="22">
        <v>0</v>
      </c>
      <c r="AH215" s="22">
        <v>238656</v>
      </c>
      <c r="AI215" s="22">
        <v>0</v>
      </c>
      <c r="AJ215" s="22">
        <v>0</v>
      </c>
      <c r="AK215" s="22">
        <v>45572</v>
      </c>
      <c r="AL215" s="22">
        <v>0</v>
      </c>
      <c r="AM215" s="22">
        <v>0</v>
      </c>
      <c r="AN215" s="22">
        <v>912</v>
      </c>
      <c r="AO215" s="22">
        <v>20040</v>
      </c>
      <c r="AP215" s="22">
        <v>206251</v>
      </c>
      <c r="AQ215" s="22">
        <v>0</v>
      </c>
      <c r="AR215" s="22">
        <v>0</v>
      </c>
      <c r="AS215" s="22">
        <v>10654</v>
      </c>
      <c r="AT215" s="22">
        <v>1196684</v>
      </c>
      <c r="AU215" s="22">
        <v>-57172</v>
      </c>
    </row>
    <row r="216" spans="1:47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221092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140624</v>
      </c>
      <c r="M216" s="22">
        <v>22154</v>
      </c>
      <c r="N216" s="22">
        <v>1250</v>
      </c>
      <c r="O216" s="22">
        <v>1183</v>
      </c>
      <c r="P216" s="22">
        <v>10266</v>
      </c>
      <c r="Q216" s="22">
        <v>4734</v>
      </c>
      <c r="R216" s="22">
        <v>8592</v>
      </c>
      <c r="S216" s="22">
        <v>0</v>
      </c>
      <c r="T216" s="22">
        <v>0</v>
      </c>
      <c r="U216" s="22">
        <v>11246</v>
      </c>
      <c r="V216" s="22">
        <v>0</v>
      </c>
      <c r="W216" s="22">
        <v>0</v>
      </c>
      <c r="X216" s="22">
        <v>0</v>
      </c>
      <c r="Y216" s="22">
        <v>143105</v>
      </c>
      <c r="Z216" s="22">
        <v>0</v>
      </c>
      <c r="AA216" s="22">
        <v>0</v>
      </c>
      <c r="AB216" s="22">
        <v>0</v>
      </c>
      <c r="AC216" s="22">
        <v>28445</v>
      </c>
      <c r="AD216" s="22">
        <v>592691</v>
      </c>
      <c r="AE216" s="22">
        <v>124618</v>
      </c>
      <c r="AF216" s="22">
        <v>172626</v>
      </c>
      <c r="AG216" s="22">
        <v>0</v>
      </c>
      <c r="AH216" s="22">
        <v>139753</v>
      </c>
      <c r="AI216" s="22">
        <v>0</v>
      </c>
      <c r="AJ216" s="22">
        <v>0</v>
      </c>
      <c r="AK216" s="22">
        <v>13711</v>
      </c>
      <c r="AL216" s="22">
        <v>0</v>
      </c>
      <c r="AM216" s="22">
        <v>1439</v>
      </c>
      <c r="AN216" s="22">
        <v>0</v>
      </c>
      <c r="AO216" s="22">
        <v>425</v>
      </c>
      <c r="AP216" s="22">
        <v>126995</v>
      </c>
      <c r="AQ216" s="22">
        <v>0</v>
      </c>
      <c r="AR216" s="22">
        <v>0</v>
      </c>
      <c r="AS216" s="22">
        <v>0</v>
      </c>
      <c r="AT216" s="22">
        <v>579567</v>
      </c>
      <c r="AU216" s="22">
        <v>13124</v>
      </c>
    </row>
    <row r="217" spans="1:47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426484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324746</v>
      </c>
      <c r="M217" s="22">
        <v>34568</v>
      </c>
      <c r="N217" s="22">
        <v>3631</v>
      </c>
      <c r="O217" s="22">
        <v>0</v>
      </c>
      <c r="P217" s="22">
        <v>56181</v>
      </c>
      <c r="Q217" s="22">
        <v>1798</v>
      </c>
      <c r="R217" s="22">
        <v>0</v>
      </c>
      <c r="S217" s="22">
        <v>0</v>
      </c>
      <c r="T217" s="22">
        <v>-800</v>
      </c>
      <c r="U217" s="22">
        <v>0</v>
      </c>
      <c r="V217" s="22">
        <v>0</v>
      </c>
      <c r="W217" s="22">
        <v>0</v>
      </c>
      <c r="X217" s="22">
        <v>770776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1617384</v>
      </c>
      <c r="AE217" s="22">
        <v>319261</v>
      </c>
      <c r="AF217" s="22">
        <v>323967</v>
      </c>
      <c r="AG217" s="22">
        <v>0</v>
      </c>
      <c r="AH217" s="22">
        <v>110763</v>
      </c>
      <c r="AI217" s="22">
        <v>0</v>
      </c>
      <c r="AJ217" s="22">
        <v>100808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530060</v>
      </c>
      <c r="AQ217" s="22">
        <v>0</v>
      </c>
      <c r="AR217" s="22">
        <v>0</v>
      </c>
      <c r="AS217" s="22">
        <v>0</v>
      </c>
      <c r="AT217" s="22">
        <v>1384859</v>
      </c>
      <c r="AU217" s="22">
        <v>232525</v>
      </c>
    </row>
    <row r="218" spans="1:47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327748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272315</v>
      </c>
      <c r="M218" s="22">
        <v>13860</v>
      </c>
      <c r="N218" s="22">
        <v>0</v>
      </c>
      <c r="O218" s="22">
        <v>0</v>
      </c>
      <c r="P218" s="22">
        <v>41162</v>
      </c>
      <c r="Q218" s="22">
        <v>0</v>
      </c>
      <c r="R218" s="22">
        <v>0</v>
      </c>
      <c r="S218" s="22">
        <v>0</v>
      </c>
      <c r="T218" s="22">
        <v>-32573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88692</v>
      </c>
      <c r="AD218" s="22">
        <v>711204</v>
      </c>
      <c r="AE218" s="22">
        <v>250770</v>
      </c>
      <c r="AF218" s="22">
        <v>348289</v>
      </c>
      <c r="AG218" s="22">
        <v>0</v>
      </c>
      <c r="AH218" s="22">
        <v>100335</v>
      </c>
      <c r="AI218" s="22">
        <v>8999</v>
      </c>
      <c r="AJ218" s="22">
        <v>0</v>
      </c>
      <c r="AK218" s="22">
        <v>12467</v>
      </c>
      <c r="AL218" s="22">
        <v>0</v>
      </c>
      <c r="AM218" s="22">
        <v>2493</v>
      </c>
      <c r="AN218" s="22">
        <v>0</v>
      </c>
      <c r="AO218" s="22">
        <v>0</v>
      </c>
      <c r="AP218" s="22">
        <v>136761</v>
      </c>
      <c r="AQ218" s="22">
        <v>0</v>
      </c>
      <c r="AR218" s="22">
        <v>0</v>
      </c>
      <c r="AS218" s="22">
        <v>0</v>
      </c>
      <c r="AT218" s="22">
        <v>860114</v>
      </c>
      <c r="AU218" s="22">
        <v>-148910</v>
      </c>
    </row>
    <row r="219" spans="1:47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382544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408275</v>
      </c>
      <c r="M219" s="22">
        <v>12435</v>
      </c>
      <c r="N219" s="22">
        <v>495</v>
      </c>
      <c r="O219" s="22">
        <v>0</v>
      </c>
      <c r="P219" s="22">
        <v>21943</v>
      </c>
      <c r="Q219" s="22">
        <v>8729</v>
      </c>
      <c r="R219" s="22">
        <v>10831</v>
      </c>
      <c r="S219" s="22">
        <v>0</v>
      </c>
      <c r="T219" s="22">
        <v>90887</v>
      </c>
      <c r="U219" s="22">
        <v>0</v>
      </c>
      <c r="V219" s="22">
        <v>0</v>
      </c>
      <c r="W219" s="22">
        <v>110877</v>
      </c>
      <c r="X219" s="22">
        <v>0</v>
      </c>
      <c r="Y219" s="22">
        <v>147372</v>
      </c>
      <c r="Z219" s="22">
        <v>317317</v>
      </c>
      <c r="AA219" s="22">
        <v>0</v>
      </c>
      <c r="AB219" s="22">
        <v>0</v>
      </c>
      <c r="AC219" s="22">
        <v>7994</v>
      </c>
      <c r="AD219" s="22">
        <v>1519699</v>
      </c>
      <c r="AE219" s="22">
        <v>302844</v>
      </c>
      <c r="AF219" s="22">
        <v>215481</v>
      </c>
      <c r="AG219" s="22">
        <v>0</v>
      </c>
      <c r="AH219" s="22">
        <v>278299</v>
      </c>
      <c r="AI219" s="22">
        <v>4606</v>
      </c>
      <c r="AJ219" s="22">
        <v>0</v>
      </c>
      <c r="AK219" s="22">
        <v>113001</v>
      </c>
      <c r="AL219" s="22">
        <v>0</v>
      </c>
      <c r="AM219" s="22">
        <v>0</v>
      </c>
      <c r="AN219" s="22">
        <v>0</v>
      </c>
      <c r="AO219" s="22">
        <v>1705</v>
      </c>
      <c r="AP219" s="22">
        <v>159986</v>
      </c>
      <c r="AQ219" s="22">
        <v>0</v>
      </c>
      <c r="AR219" s="22">
        <v>0</v>
      </c>
      <c r="AS219" s="22">
        <v>5122</v>
      </c>
      <c r="AT219" s="22">
        <v>1081044</v>
      </c>
      <c r="AU219" s="22">
        <v>438655</v>
      </c>
    </row>
    <row r="220" spans="1:47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322658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321728</v>
      </c>
      <c r="M220" s="22">
        <v>23180</v>
      </c>
      <c r="N220" s="22">
        <v>20398</v>
      </c>
      <c r="O220" s="22">
        <v>0</v>
      </c>
      <c r="P220" s="22">
        <v>0</v>
      </c>
      <c r="Q220" s="22">
        <v>8523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259848</v>
      </c>
      <c r="Y220" s="22">
        <v>0</v>
      </c>
      <c r="Z220" s="22">
        <v>0</v>
      </c>
      <c r="AA220" s="22">
        <v>0</v>
      </c>
      <c r="AB220" s="22">
        <v>0</v>
      </c>
      <c r="AC220" s="22">
        <v>15526</v>
      </c>
      <c r="AD220" s="22">
        <v>971861</v>
      </c>
      <c r="AE220" s="22">
        <v>168784</v>
      </c>
      <c r="AF220" s="22">
        <v>60253</v>
      </c>
      <c r="AG220" s="22">
        <v>0</v>
      </c>
      <c r="AH220" s="22">
        <v>267871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28576</v>
      </c>
      <c r="AP220" s="22">
        <v>176468</v>
      </c>
      <c r="AQ220" s="22">
        <v>0</v>
      </c>
      <c r="AR220" s="22">
        <v>60</v>
      </c>
      <c r="AS220" s="22">
        <v>0</v>
      </c>
      <c r="AT220" s="22">
        <v>702012</v>
      </c>
      <c r="AU220" s="22">
        <v>269849</v>
      </c>
    </row>
    <row r="221" spans="1:47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616467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321419</v>
      </c>
      <c r="M221" s="22">
        <v>27556</v>
      </c>
      <c r="N221" s="22">
        <v>0</v>
      </c>
      <c r="O221" s="22">
        <v>3368</v>
      </c>
      <c r="P221" s="22">
        <v>57216</v>
      </c>
      <c r="Q221" s="22">
        <v>1252</v>
      </c>
      <c r="R221" s="22">
        <v>0</v>
      </c>
      <c r="S221" s="22">
        <v>0</v>
      </c>
      <c r="T221" s="22">
        <v>45885</v>
      </c>
      <c r="U221" s="22">
        <v>0</v>
      </c>
      <c r="V221" s="22">
        <v>0</v>
      </c>
      <c r="W221" s="22">
        <v>0</v>
      </c>
      <c r="X221" s="22">
        <v>50863</v>
      </c>
      <c r="Y221" s="22">
        <v>638444</v>
      </c>
      <c r="Z221" s="22">
        <v>38317</v>
      </c>
      <c r="AA221" s="22">
        <v>0</v>
      </c>
      <c r="AB221" s="22">
        <v>0</v>
      </c>
      <c r="AC221" s="22">
        <v>0</v>
      </c>
      <c r="AD221" s="22">
        <v>1800787</v>
      </c>
      <c r="AE221" s="22">
        <v>397996</v>
      </c>
      <c r="AF221" s="22">
        <v>245996</v>
      </c>
      <c r="AG221" s="22">
        <v>103359</v>
      </c>
      <c r="AH221" s="22">
        <v>136712</v>
      </c>
      <c r="AI221" s="22">
        <v>0</v>
      </c>
      <c r="AJ221" s="22">
        <v>0</v>
      </c>
      <c r="AK221" s="22">
        <v>0</v>
      </c>
      <c r="AL221" s="22">
        <v>9251</v>
      </c>
      <c r="AM221" s="22">
        <v>1663</v>
      </c>
      <c r="AN221" s="22">
        <v>0</v>
      </c>
      <c r="AO221" s="22">
        <v>4313</v>
      </c>
      <c r="AP221" s="22">
        <v>292636</v>
      </c>
      <c r="AQ221" s="22">
        <v>0</v>
      </c>
      <c r="AR221" s="22">
        <v>0</v>
      </c>
      <c r="AS221" s="22">
        <v>0</v>
      </c>
      <c r="AT221" s="22">
        <v>1191926</v>
      </c>
      <c r="AU221" s="22">
        <v>608861</v>
      </c>
    </row>
    <row r="222" spans="1:47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318198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24000</v>
      </c>
      <c r="L222" s="22">
        <v>240099</v>
      </c>
      <c r="M222" s="22">
        <v>17746</v>
      </c>
      <c r="N222" s="22">
        <v>6199</v>
      </c>
      <c r="O222" s="22">
        <v>0</v>
      </c>
      <c r="P222" s="22">
        <v>38927</v>
      </c>
      <c r="Q222" s="22">
        <v>8440</v>
      </c>
      <c r="R222" s="22">
        <v>2975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213118</v>
      </c>
      <c r="Y222" s="22">
        <v>0</v>
      </c>
      <c r="Z222" s="22">
        <v>0</v>
      </c>
      <c r="AA222" s="22">
        <v>3000</v>
      </c>
      <c r="AB222" s="22">
        <v>0</v>
      </c>
      <c r="AC222" s="22">
        <v>7624</v>
      </c>
      <c r="AD222" s="22">
        <v>880326</v>
      </c>
      <c r="AE222" s="22">
        <v>159699</v>
      </c>
      <c r="AF222" s="22">
        <v>445978</v>
      </c>
      <c r="AG222" s="22">
        <v>80141</v>
      </c>
      <c r="AH222" s="22">
        <v>108264</v>
      </c>
      <c r="AI222" s="22">
        <v>0</v>
      </c>
      <c r="AJ222" s="22">
        <v>0</v>
      </c>
      <c r="AK222" s="22">
        <v>7596</v>
      </c>
      <c r="AL222" s="22">
        <v>0</v>
      </c>
      <c r="AM222" s="22">
        <v>0</v>
      </c>
      <c r="AN222" s="22">
        <v>0</v>
      </c>
      <c r="AO222" s="22">
        <v>0</v>
      </c>
      <c r="AP222" s="22">
        <v>133912</v>
      </c>
      <c r="AQ222" s="22">
        <v>2648</v>
      </c>
      <c r="AR222" s="22">
        <v>0</v>
      </c>
      <c r="AS222" s="22">
        <v>0</v>
      </c>
      <c r="AT222" s="22">
        <v>938238</v>
      </c>
      <c r="AU222" s="22">
        <v>-57912</v>
      </c>
    </row>
    <row r="223" spans="1:47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950725</v>
      </c>
      <c r="F223" s="22">
        <v>0</v>
      </c>
      <c r="G223" s="22">
        <v>0</v>
      </c>
      <c r="H223" s="22">
        <v>27712</v>
      </c>
      <c r="I223" s="22">
        <v>0</v>
      </c>
      <c r="J223" s="22">
        <v>0</v>
      </c>
      <c r="K223" s="22">
        <v>0</v>
      </c>
      <c r="L223" s="22">
        <v>727511</v>
      </c>
      <c r="M223" s="22">
        <v>24985</v>
      </c>
      <c r="N223" s="22">
        <v>2250</v>
      </c>
      <c r="O223" s="22">
        <v>8392</v>
      </c>
      <c r="P223" s="22">
        <v>74034</v>
      </c>
      <c r="Q223" s="22">
        <v>1468</v>
      </c>
      <c r="R223" s="22">
        <v>56682</v>
      </c>
      <c r="S223" s="22">
        <v>0</v>
      </c>
      <c r="T223" s="22">
        <v>9378</v>
      </c>
      <c r="U223" s="22">
        <v>0</v>
      </c>
      <c r="V223" s="22">
        <v>0</v>
      </c>
      <c r="W223" s="22">
        <v>50000</v>
      </c>
      <c r="X223" s="22">
        <v>0</v>
      </c>
      <c r="Y223" s="22">
        <v>358610</v>
      </c>
      <c r="Z223" s="22">
        <v>263463</v>
      </c>
      <c r="AA223" s="22">
        <v>0</v>
      </c>
      <c r="AB223" s="22">
        <v>0</v>
      </c>
      <c r="AC223" s="22">
        <v>181906</v>
      </c>
      <c r="AD223" s="22">
        <v>2737116</v>
      </c>
      <c r="AE223" s="22">
        <v>781178</v>
      </c>
      <c r="AF223" s="22">
        <v>532766</v>
      </c>
      <c r="AG223" s="22">
        <v>0</v>
      </c>
      <c r="AH223" s="22">
        <v>634067</v>
      </c>
      <c r="AI223" s="22">
        <v>0</v>
      </c>
      <c r="AJ223" s="22">
        <v>0</v>
      </c>
      <c r="AK223" s="22">
        <v>109342</v>
      </c>
      <c r="AL223" s="22">
        <v>0</v>
      </c>
      <c r="AM223" s="22">
        <v>8548</v>
      </c>
      <c r="AN223" s="22">
        <v>0</v>
      </c>
      <c r="AO223" s="22">
        <v>52328</v>
      </c>
      <c r="AP223" s="22">
        <v>399450</v>
      </c>
      <c r="AQ223" s="22">
        <v>0</v>
      </c>
      <c r="AR223" s="22">
        <v>0</v>
      </c>
      <c r="AS223" s="22">
        <v>77674</v>
      </c>
      <c r="AT223" s="22">
        <v>2595353</v>
      </c>
      <c r="AU223" s="22">
        <v>141763</v>
      </c>
    </row>
    <row r="224" spans="1:47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339820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138060</v>
      </c>
      <c r="M224" s="22">
        <v>12684</v>
      </c>
      <c r="N224" s="22">
        <v>0</v>
      </c>
      <c r="O224" s="22">
        <v>2163</v>
      </c>
      <c r="P224" s="22">
        <v>25726</v>
      </c>
      <c r="Q224" s="22">
        <v>5185</v>
      </c>
      <c r="R224" s="22">
        <v>14401</v>
      </c>
      <c r="S224" s="22">
        <v>0</v>
      </c>
      <c r="T224" s="22">
        <v>0</v>
      </c>
      <c r="U224" s="22">
        <v>4632501</v>
      </c>
      <c r="V224" s="22">
        <v>360</v>
      </c>
      <c r="W224" s="22">
        <v>0</v>
      </c>
      <c r="X224" s="22">
        <v>30950</v>
      </c>
      <c r="Y224" s="22">
        <v>359438</v>
      </c>
      <c r="Z224" s="22">
        <v>24161</v>
      </c>
      <c r="AA224" s="22">
        <v>0</v>
      </c>
      <c r="AB224" s="22">
        <v>0</v>
      </c>
      <c r="AC224" s="22">
        <v>6110</v>
      </c>
      <c r="AD224" s="22">
        <v>5591559</v>
      </c>
      <c r="AE224" s="22">
        <v>209696</v>
      </c>
      <c r="AF224" s="22">
        <v>78407</v>
      </c>
      <c r="AG224" s="22">
        <v>104535</v>
      </c>
      <c r="AH224" s="22">
        <v>189787</v>
      </c>
      <c r="AI224" s="22">
        <v>0</v>
      </c>
      <c r="AJ224" s="22">
        <v>0</v>
      </c>
      <c r="AK224" s="22">
        <v>37069</v>
      </c>
      <c r="AL224" s="22">
        <v>0</v>
      </c>
      <c r="AM224" s="22">
        <v>0</v>
      </c>
      <c r="AN224" s="22">
        <v>0</v>
      </c>
      <c r="AO224" s="22">
        <v>0</v>
      </c>
      <c r="AP224" s="22">
        <v>304350</v>
      </c>
      <c r="AQ224" s="22">
        <v>0</v>
      </c>
      <c r="AR224" s="22">
        <v>0</v>
      </c>
      <c r="AS224" s="22">
        <v>0</v>
      </c>
      <c r="AT224" s="22">
        <v>923844</v>
      </c>
      <c r="AU224" s="22">
        <v>4667715</v>
      </c>
    </row>
    <row r="225" spans="1:47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137229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101030</v>
      </c>
      <c r="M225" s="22">
        <v>4973</v>
      </c>
      <c r="N225" s="22">
        <v>3857</v>
      </c>
      <c r="O225" s="22">
        <v>0</v>
      </c>
      <c r="P225" s="22">
        <v>14470</v>
      </c>
      <c r="Q225" s="22">
        <v>35583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112631</v>
      </c>
      <c r="Y225" s="22">
        <v>112224</v>
      </c>
      <c r="Z225" s="22">
        <v>0</v>
      </c>
      <c r="AA225" s="22">
        <v>0</v>
      </c>
      <c r="AB225" s="22">
        <v>0</v>
      </c>
      <c r="AC225" s="22">
        <v>2404</v>
      </c>
      <c r="AD225" s="22">
        <v>524401</v>
      </c>
      <c r="AE225" s="22">
        <v>156823</v>
      </c>
      <c r="AF225" s="22">
        <v>33250</v>
      </c>
      <c r="AG225" s="22">
        <v>0</v>
      </c>
      <c r="AH225" s="22">
        <v>143348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122980</v>
      </c>
      <c r="AQ225" s="22">
        <v>0</v>
      </c>
      <c r="AR225" s="22">
        <v>0</v>
      </c>
      <c r="AS225" s="22">
        <v>2196</v>
      </c>
      <c r="AT225" s="22">
        <v>458597</v>
      </c>
      <c r="AU225" s="22">
        <v>65804</v>
      </c>
    </row>
    <row r="226" spans="1:47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374766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224672</v>
      </c>
      <c r="M226" s="22">
        <v>5043</v>
      </c>
      <c r="N226" s="22">
        <v>4963</v>
      </c>
      <c r="O226" s="22">
        <v>255</v>
      </c>
      <c r="P226" s="22">
        <v>52994</v>
      </c>
      <c r="Q226" s="22">
        <v>15098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1309832</v>
      </c>
      <c r="Z226" s="22">
        <v>46802</v>
      </c>
      <c r="AA226" s="22">
        <v>0</v>
      </c>
      <c r="AB226" s="22">
        <v>0</v>
      </c>
      <c r="AC226" s="22">
        <v>18665</v>
      </c>
      <c r="AD226" s="22">
        <v>2053090</v>
      </c>
      <c r="AE226" s="22">
        <v>334673</v>
      </c>
      <c r="AF226" s="22">
        <v>353370</v>
      </c>
      <c r="AG226" s="22">
        <v>0</v>
      </c>
      <c r="AH226" s="22">
        <v>152610</v>
      </c>
      <c r="AI226" s="22">
        <v>3888</v>
      </c>
      <c r="AJ226" s="22">
        <v>0</v>
      </c>
      <c r="AK226" s="22">
        <v>87777</v>
      </c>
      <c r="AL226" s="22">
        <v>0</v>
      </c>
      <c r="AM226" s="22">
        <v>1527</v>
      </c>
      <c r="AN226" s="22">
        <v>0</v>
      </c>
      <c r="AO226" s="22">
        <v>0</v>
      </c>
      <c r="AP226" s="22">
        <v>135783</v>
      </c>
      <c r="AQ226" s="22">
        <v>0</v>
      </c>
      <c r="AR226" s="22">
        <v>0</v>
      </c>
      <c r="AS226" s="22">
        <v>0</v>
      </c>
      <c r="AT226" s="22">
        <v>1069628</v>
      </c>
      <c r="AU226" s="22">
        <v>983462</v>
      </c>
    </row>
    <row r="227" spans="1:47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113809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20485</v>
      </c>
      <c r="M227" s="22">
        <v>3338</v>
      </c>
      <c r="N227" s="22">
        <v>130</v>
      </c>
      <c r="O227" s="22">
        <v>0</v>
      </c>
      <c r="P227" s="22">
        <v>14044</v>
      </c>
      <c r="Q227" s="22">
        <v>109</v>
      </c>
      <c r="R227" s="22">
        <v>6635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375404</v>
      </c>
      <c r="Z227" s="22">
        <v>0</v>
      </c>
      <c r="AA227" s="22">
        <v>0</v>
      </c>
      <c r="AB227" s="22">
        <v>0</v>
      </c>
      <c r="AC227" s="22">
        <v>2258</v>
      </c>
      <c r="AD227" s="22">
        <v>536212</v>
      </c>
      <c r="AE227" s="22">
        <v>54526</v>
      </c>
      <c r="AF227" s="22">
        <v>51625</v>
      </c>
      <c r="AG227" s="22">
        <v>0</v>
      </c>
      <c r="AH227" s="22">
        <v>40493</v>
      </c>
      <c r="AI227" s="22">
        <v>4882</v>
      </c>
      <c r="AJ227" s="22">
        <v>4175</v>
      </c>
      <c r="AK227" s="22">
        <v>14784</v>
      </c>
      <c r="AL227" s="22">
        <v>0</v>
      </c>
      <c r="AM227" s="22">
        <v>0</v>
      </c>
      <c r="AN227" s="22">
        <v>0</v>
      </c>
      <c r="AO227" s="22">
        <v>0</v>
      </c>
      <c r="AP227" s="22">
        <v>121748</v>
      </c>
      <c r="AQ227" s="22">
        <v>0</v>
      </c>
      <c r="AR227" s="22">
        <v>0</v>
      </c>
      <c r="AS227" s="22">
        <v>1982</v>
      </c>
      <c r="AT227" s="22">
        <v>294215</v>
      </c>
      <c r="AU227" s="22">
        <v>241997</v>
      </c>
    </row>
    <row r="228" spans="1:47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124135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75693</v>
      </c>
      <c r="M228" s="22">
        <v>3238</v>
      </c>
      <c r="N228" s="22">
        <v>2330</v>
      </c>
      <c r="O228" s="22">
        <v>0</v>
      </c>
      <c r="P228" s="22">
        <v>1503</v>
      </c>
      <c r="Q228" s="22">
        <v>170</v>
      </c>
      <c r="R228" s="22">
        <v>3340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35152</v>
      </c>
      <c r="Z228" s="22">
        <v>65130</v>
      </c>
      <c r="AA228" s="22">
        <v>0</v>
      </c>
      <c r="AB228" s="22">
        <v>0</v>
      </c>
      <c r="AC228" s="22">
        <v>5061</v>
      </c>
      <c r="AD228" s="22">
        <v>315752</v>
      </c>
      <c r="AE228" s="22">
        <v>128866</v>
      </c>
      <c r="AF228" s="22">
        <v>130656</v>
      </c>
      <c r="AG228" s="22">
        <v>51828</v>
      </c>
      <c r="AH228" s="22">
        <v>66372</v>
      </c>
      <c r="AI228" s="22">
        <v>1843</v>
      </c>
      <c r="AJ228" s="22">
        <v>0</v>
      </c>
      <c r="AK228" s="22">
        <v>0</v>
      </c>
      <c r="AL228" s="22">
        <v>7030</v>
      </c>
      <c r="AM228" s="22">
        <v>0</v>
      </c>
      <c r="AN228" s="22">
        <v>0</v>
      </c>
      <c r="AO228" s="22">
        <v>0</v>
      </c>
      <c r="AP228" s="22">
        <v>105799</v>
      </c>
      <c r="AQ228" s="22">
        <v>0</v>
      </c>
      <c r="AR228" s="22">
        <v>0</v>
      </c>
      <c r="AS228" s="22">
        <v>0</v>
      </c>
      <c r="AT228" s="22">
        <v>492394</v>
      </c>
      <c r="AU228" s="22">
        <v>-176642</v>
      </c>
    </row>
    <row r="229" spans="1:47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667973</v>
      </c>
      <c r="F229" s="22">
        <v>0</v>
      </c>
      <c r="G229" s="22">
        <v>0</v>
      </c>
      <c r="H229" s="22">
        <v>40416</v>
      </c>
      <c r="I229" s="22">
        <v>0</v>
      </c>
      <c r="J229" s="22">
        <v>0</v>
      </c>
      <c r="K229" s="22">
        <v>43888</v>
      </c>
      <c r="L229" s="22">
        <v>483888</v>
      </c>
      <c r="M229" s="22">
        <v>21201</v>
      </c>
      <c r="N229" s="22">
        <v>11988</v>
      </c>
      <c r="O229" s="22">
        <v>3717</v>
      </c>
      <c r="P229" s="22">
        <v>46342</v>
      </c>
      <c r="Q229" s="22">
        <v>7292</v>
      </c>
      <c r="R229" s="22">
        <v>20550</v>
      </c>
      <c r="S229" s="22">
        <v>0</v>
      </c>
      <c r="T229" s="22">
        <v>10210</v>
      </c>
      <c r="U229" s="22">
        <v>55490</v>
      </c>
      <c r="V229" s="22">
        <v>0</v>
      </c>
      <c r="W229" s="22">
        <v>6391</v>
      </c>
      <c r="X229" s="22">
        <v>0</v>
      </c>
      <c r="Y229" s="22">
        <v>60556</v>
      </c>
      <c r="Z229" s="22">
        <v>99050</v>
      </c>
      <c r="AA229" s="22">
        <v>0</v>
      </c>
      <c r="AB229" s="22">
        <v>0</v>
      </c>
      <c r="AC229" s="22">
        <v>400156</v>
      </c>
      <c r="AD229" s="22">
        <v>1979108</v>
      </c>
      <c r="AE229" s="22">
        <v>564470</v>
      </c>
      <c r="AF229" s="22">
        <v>441155</v>
      </c>
      <c r="AG229" s="22">
        <v>0</v>
      </c>
      <c r="AH229" s="22">
        <v>272297</v>
      </c>
      <c r="AI229" s="22">
        <v>0</v>
      </c>
      <c r="AJ229" s="22">
        <v>40534</v>
      </c>
      <c r="AK229" s="22">
        <v>106663</v>
      </c>
      <c r="AL229" s="22">
        <v>0</v>
      </c>
      <c r="AM229" s="22">
        <v>507</v>
      </c>
      <c r="AN229" s="22">
        <v>0</v>
      </c>
      <c r="AO229" s="22">
        <v>187</v>
      </c>
      <c r="AP229" s="22">
        <v>315853</v>
      </c>
      <c r="AQ229" s="22">
        <v>5480</v>
      </c>
      <c r="AR229" s="22">
        <v>0</v>
      </c>
      <c r="AS229" s="22">
        <v>18495</v>
      </c>
      <c r="AT229" s="22">
        <v>1765641</v>
      </c>
      <c r="AU229" s="22">
        <v>213467</v>
      </c>
    </row>
    <row r="230" spans="1:47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226651</v>
      </c>
      <c r="F230" s="22">
        <v>0</v>
      </c>
      <c r="G230" s="22">
        <v>0</v>
      </c>
      <c r="H230" s="22">
        <v>0</v>
      </c>
      <c r="I230" s="22">
        <v>0</v>
      </c>
      <c r="J230" s="22">
        <v>418</v>
      </c>
      <c r="K230" s="22">
        <v>0</v>
      </c>
      <c r="L230" s="22">
        <v>154652</v>
      </c>
      <c r="M230" s="22">
        <v>5754</v>
      </c>
      <c r="N230" s="22">
        <v>1395</v>
      </c>
      <c r="O230" s="22">
        <v>218</v>
      </c>
      <c r="P230" s="22">
        <v>22876</v>
      </c>
      <c r="Q230" s="22">
        <v>2248</v>
      </c>
      <c r="R230" s="22">
        <v>5714</v>
      </c>
      <c r="S230" s="22">
        <v>0</v>
      </c>
      <c r="T230" s="22">
        <v>0</v>
      </c>
      <c r="U230" s="22">
        <v>0</v>
      </c>
      <c r="V230" s="22">
        <v>0</v>
      </c>
      <c r="W230" s="22">
        <v>1374</v>
      </c>
      <c r="X230" s="22">
        <v>0</v>
      </c>
      <c r="Y230" s="22">
        <v>213547</v>
      </c>
      <c r="Z230" s="22">
        <v>9800</v>
      </c>
      <c r="AA230" s="22">
        <v>0</v>
      </c>
      <c r="AB230" s="22">
        <v>0</v>
      </c>
      <c r="AC230" s="22">
        <v>1067</v>
      </c>
      <c r="AD230" s="22">
        <v>645714</v>
      </c>
      <c r="AE230" s="22">
        <v>163508</v>
      </c>
      <c r="AF230" s="22">
        <v>179232</v>
      </c>
      <c r="AG230" s="22">
        <v>0</v>
      </c>
      <c r="AH230" s="22">
        <v>179142</v>
      </c>
      <c r="AI230" s="22">
        <v>535</v>
      </c>
      <c r="AJ230" s="22">
        <v>0</v>
      </c>
      <c r="AK230" s="22">
        <v>0</v>
      </c>
      <c r="AL230" s="22">
        <v>4430</v>
      </c>
      <c r="AM230" s="22">
        <v>0</v>
      </c>
      <c r="AN230" s="22">
        <v>0</v>
      </c>
      <c r="AO230" s="22">
        <v>7702</v>
      </c>
      <c r="AP230" s="22">
        <v>125284</v>
      </c>
      <c r="AQ230" s="22">
        <v>769</v>
      </c>
      <c r="AR230" s="22">
        <v>0</v>
      </c>
      <c r="AS230" s="22">
        <v>399</v>
      </c>
      <c r="AT230" s="22">
        <v>661001</v>
      </c>
      <c r="AU230" s="22">
        <v>-15287</v>
      </c>
    </row>
    <row r="231" spans="1:47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155188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142222</v>
      </c>
      <c r="M231" s="22">
        <v>10792</v>
      </c>
      <c r="N231" s="22">
        <v>1443</v>
      </c>
      <c r="O231" s="22">
        <v>0</v>
      </c>
      <c r="P231" s="22">
        <v>17384</v>
      </c>
      <c r="Q231" s="22">
        <v>643</v>
      </c>
      <c r="R231" s="22">
        <v>10252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176096</v>
      </c>
      <c r="Z231" s="22">
        <v>0</v>
      </c>
      <c r="AA231" s="22">
        <v>0</v>
      </c>
      <c r="AB231" s="22">
        <v>0</v>
      </c>
      <c r="AC231" s="22">
        <v>2145</v>
      </c>
      <c r="AD231" s="22">
        <v>516165</v>
      </c>
      <c r="AE231" s="22">
        <v>115170</v>
      </c>
      <c r="AF231" s="22">
        <v>147683</v>
      </c>
      <c r="AG231" s="22">
        <v>0</v>
      </c>
      <c r="AH231" s="22">
        <v>111903</v>
      </c>
      <c r="AI231" s="22">
        <v>0</v>
      </c>
      <c r="AJ231" s="22">
        <v>28885</v>
      </c>
      <c r="AK231" s="22">
        <v>37206</v>
      </c>
      <c r="AL231" s="22">
        <v>0</v>
      </c>
      <c r="AM231" s="22">
        <v>2010</v>
      </c>
      <c r="AN231" s="22">
        <v>0</v>
      </c>
      <c r="AO231" s="22">
        <v>75</v>
      </c>
      <c r="AP231" s="22">
        <v>98448</v>
      </c>
      <c r="AQ231" s="22">
        <v>0</v>
      </c>
      <c r="AR231" s="22">
        <v>0</v>
      </c>
      <c r="AS231" s="22">
        <v>386</v>
      </c>
      <c r="AT231" s="22">
        <v>541766</v>
      </c>
      <c r="AU231" s="22">
        <v>-25601</v>
      </c>
    </row>
    <row r="232" spans="1:47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316381</v>
      </c>
      <c r="F232" s="22">
        <v>0</v>
      </c>
      <c r="G232" s="22">
        <v>0</v>
      </c>
      <c r="H232" s="22">
        <v>0</v>
      </c>
      <c r="I232" s="22">
        <v>0</v>
      </c>
      <c r="J232" s="22">
        <v>16441</v>
      </c>
      <c r="K232" s="22">
        <v>0</v>
      </c>
      <c r="L232" s="22">
        <v>260411</v>
      </c>
      <c r="M232" s="22">
        <v>9750</v>
      </c>
      <c r="N232" s="22">
        <v>535</v>
      </c>
      <c r="O232" s="22">
        <v>1278</v>
      </c>
      <c r="P232" s="22">
        <v>27728</v>
      </c>
      <c r="Q232" s="22">
        <v>8231</v>
      </c>
      <c r="R232" s="22">
        <v>20278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312125</v>
      </c>
      <c r="Z232" s="22">
        <v>0</v>
      </c>
      <c r="AA232" s="22">
        <v>0</v>
      </c>
      <c r="AB232" s="22">
        <v>0</v>
      </c>
      <c r="AC232" s="22">
        <v>2513</v>
      </c>
      <c r="AD232" s="22">
        <v>975671</v>
      </c>
      <c r="AE232" s="22">
        <v>208532</v>
      </c>
      <c r="AF232" s="22">
        <v>165057</v>
      </c>
      <c r="AG232" s="22">
        <v>167497</v>
      </c>
      <c r="AH232" s="22">
        <v>53773</v>
      </c>
      <c r="AI232" s="22">
        <v>-4070</v>
      </c>
      <c r="AJ232" s="22">
        <v>0</v>
      </c>
      <c r="AK232" s="22">
        <v>12307</v>
      </c>
      <c r="AL232" s="22">
        <v>51283</v>
      </c>
      <c r="AM232" s="22">
        <v>799</v>
      </c>
      <c r="AN232" s="22">
        <v>16456</v>
      </c>
      <c r="AO232" s="22">
        <v>0</v>
      </c>
      <c r="AP232" s="22">
        <v>205088</v>
      </c>
      <c r="AQ232" s="22">
        <v>8774</v>
      </c>
      <c r="AR232" s="22">
        <v>0</v>
      </c>
      <c r="AS232" s="22">
        <v>1578</v>
      </c>
      <c r="AT232" s="22">
        <v>887074</v>
      </c>
      <c r="AU232" s="22">
        <v>88597</v>
      </c>
    </row>
    <row r="233" spans="1:47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814730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73000</v>
      </c>
      <c r="L233" s="22">
        <v>471349</v>
      </c>
      <c r="M233" s="22">
        <v>18187</v>
      </c>
      <c r="N233" s="22">
        <v>13148</v>
      </c>
      <c r="O233" s="22">
        <v>4041</v>
      </c>
      <c r="P233" s="22">
        <v>84908</v>
      </c>
      <c r="Q233" s="22">
        <v>18154</v>
      </c>
      <c r="R233" s="22">
        <v>0</v>
      </c>
      <c r="S233" s="22">
        <v>0</v>
      </c>
      <c r="T233" s="22">
        <v>0</v>
      </c>
      <c r="U233" s="22">
        <v>50100</v>
      </c>
      <c r="V233" s="22">
        <v>0</v>
      </c>
      <c r="W233" s="22">
        <v>0</v>
      </c>
      <c r="X233" s="22">
        <v>0</v>
      </c>
      <c r="Y233" s="22">
        <v>502737</v>
      </c>
      <c r="Z233" s="22">
        <v>1581089</v>
      </c>
      <c r="AA233" s="22">
        <v>5187</v>
      </c>
      <c r="AB233" s="22">
        <v>5041</v>
      </c>
      <c r="AC233" s="22">
        <v>720</v>
      </c>
      <c r="AD233" s="22">
        <v>3642391</v>
      </c>
      <c r="AE233" s="22">
        <v>474691</v>
      </c>
      <c r="AF233" s="22">
        <v>125238</v>
      </c>
      <c r="AG233" s="22">
        <v>36345</v>
      </c>
      <c r="AH233" s="22">
        <v>616511</v>
      </c>
      <c r="AI233" s="22">
        <v>0</v>
      </c>
      <c r="AJ233" s="22">
        <v>0</v>
      </c>
      <c r="AK233" s="22">
        <v>38861</v>
      </c>
      <c r="AL233" s="22">
        <v>58013</v>
      </c>
      <c r="AM233" s="22">
        <v>1712</v>
      </c>
      <c r="AN233" s="22">
        <v>0</v>
      </c>
      <c r="AO233" s="22">
        <v>0</v>
      </c>
      <c r="AP233" s="22">
        <v>509334</v>
      </c>
      <c r="AQ233" s="22">
        <v>56430</v>
      </c>
      <c r="AR233" s="22">
        <v>677778</v>
      </c>
      <c r="AS233" s="22">
        <v>0</v>
      </c>
      <c r="AT233" s="22">
        <v>2594913</v>
      </c>
      <c r="AU233" s="22">
        <v>1047478</v>
      </c>
    </row>
    <row r="234" spans="1:47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157525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194118</v>
      </c>
      <c r="M234" s="22">
        <v>8562</v>
      </c>
      <c r="N234" s="22">
        <v>0</v>
      </c>
      <c r="O234" s="22">
        <v>0</v>
      </c>
      <c r="P234" s="22">
        <v>0</v>
      </c>
      <c r="Q234" s="22">
        <v>589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56405</v>
      </c>
      <c r="Y234" s="22">
        <v>217384</v>
      </c>
      <c r="Z234" s="22">
        <v>0</v>
      </c>
      <c r="AA234" s="22">
        <v>0</v>
      </c>
      <c r="AB234" s="22">
        <v>0</v>
      </c>
      <c r="AC234" s="22">
        <v>28678</v>
      </c>
      <c r="AD234" s="22">
        <v>663261</v>
      </c>
      <c r="AE234" s="22">
        <v>115371</v>
      </c>
      <c r="AF234" s="22">
        <v>83922</v>
      </c>
      <c r="AG234" s="22">
        <v>0</v>
      </c>
      <c r="AH234" s="22">
        <v>156063</v>
      </c>
      <c r="AI234" s="22">
        <v>32</v>
      </c>
      <c r="AJ234" s="22">
        <v>0</v>
      </c>
      <c r="AK234" s="22">
        <v>30120</v>
      </c>
      <c r="AL234" s="22">
        <v>0</v>
      </c>
      <c r="AM234" s="22">
        <v>2369</v>
      </c>
      <c r="AN234" s="22">
        <v>0</v>
      </c>
      <c r="AO234" s="22">
        <v>0</v>
      </c>
      <c r="AP234" s="22">
        <v>148967</v>
      </c>
      <c r="AQ234" s="22">
        <v>0</v>
      </c>
      <c r="AR234" s="22">
        <v>0</v>
      </c>
      <c r="AS234" s="22">
        <v>0</v>
      </c>
      <c r="AT234" s="22">
        <v>536844</v>
      </c>
      <c r="AU234" s="22">
        <v>126417</v>
      </c>
    </row>
    <row r="235" spans="1:47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83182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77184</v>
      </c>
      <c r="M235" s="22">
        <v>3555</v>
      </c>
      <c r="N235" s="22">
        <v>515</v>
      </c>
      <c r="O235" s="22">
        <v>107</v>
      </c>
      <c r="P235" s="22">
        <v>5819</v>
      </c>
      <c r="Q235" s="22">
        <v>1753</v>
      </c>
      <c r="R235" s="22">
        <v>2912</v>
      </c>
      <c r="S235" s="22">
        <v>0</v>
      </c>
      <c r="T235" s="22">
        <v>30029</v>
      </c>
      <c r="U235" s="22">
        <v>0</v>
      </c>
      <c r="V235" s="22">
        <v>0</v>
      </c>
      <c r="W235" s="22">
        <v>4556</v>
      </c>
      <c r="X235" s="22">
        <v>0</v>
      </c>
      <c r="Y235" s="22">
        <v>88704</v>
      </c>
      <c r="Z235" s="22">
        <v>19658</v>
      </c>
      <c r="AA235" s="22">
        <v>0</v>
      </c>
      <c r="AB235" s="22">
        <v>0</v>
      </c>
      <c r="AC235" s="22">
        <v>12749</v>
      </c>
      <c r="AD235" s="22">
        <v>330723</v>
      </c>
      <c r="AE235" s="22">
        <v>50031</v>
      </c>
      <c r="AF235" s="22">
        <v>104906</v>
      </c>
      <c r="AG235" s="22">
        <v>0</v>
      </c>
      <c r="AH235" s="22">
        <v>48094</v>
      </c>
      <c r="AI235" s="22">
        <v>310</v>
      </c>
      <c r="AJ235" s="22">
        <v>0</v>
      </c>
      <c r="AK235" s="22">
        <v>3090</v>
      </c>
      <c r="AL235" s="22">
        <v>0</v>
      </c>
      <c r="AM235" s="22">
        <v>632</v>
      </c>
      <c r="AN235" s="22">
        <v>0</v>
      </c>
      <c r="AO235" s="22">
        <v>0</v>
      </c>
      <c r="AP235" s="22">
        <v>75851</v>
      </c>
      <c r="AQ235" s="22">
        <v>0</v>
      </c>
      <c r="AR235" s="22">
        <v>0</v>
      </c>
      <c r="AS235" s="22">
        <v>0</v>
      </c>
      <c r="AT235" s="22">
        <v>282914</v>
      </c>
      <c r="AU235" s="22">
        <v>47809</v>
      </c>
    </row>
    <row r="236" spans="1:47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344223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268297</v>
      </c>
      <c r="M236" s="22">
        <v>9264</v>
      </c>
      <c r="N236" s="22">
        <v>350</v>
      </c>
      <c r="O236" s="22">
        <v>601</v>
      </c>
      <c r="P236" s="22">
        <v>64819</v>
      </c>
      <c r="Q236" s="22">
        <v>9127</v>
      </c>
      <c r="R236" s="22">
        <v>4914</v>
      </c>
      <c r="S236" s="22">
        <v>33660</v>
      </c>
      <c r="T236" s="22">
        <v>0</v>
      </c>
      <c r="U236" s="22">
        <v>0</v>
      </c>
      <c r="V236" s="22">
        <v>0</v>
      </c>
      <c r="W236" s="22">
        <v>112345</v>
      </c>
      <c r="X236" s="22">
        <v>0</v>
      </c>
      <c r="Y236" s="22">
        <v>458344</v>
      </c>
      <c r="Z236" s="22">
        <v>327185</v>
      </c>
      <c r="AA236" s="22">
        <v>0</v>
      </c>
      <c r="AB236" s="22">
        <v>0</v>
      </c>
      <c r="AC236" s="22">
        <v>118504</v>
      </c>
      <c r="AD236" s="22">
        <v>1751633</v>
      </c>
      <c r="AE236" s="22">
        <v>313656</v>
      </c>
      <c r="AF236" s="22">
        <v>263748</v>
      </c>
      <c r="AG236" s="22">
        <v>0</v>
      </c>
      <c r="AH236" s="22">
        <v>125369</v>
      </c>
      <c r="AI236" s="22">
        <v>105</v>
      </c>
      <c r="AJ236" s="22">
        <v>0</v>
      </c>
      <c r="AK236" s="22">
        <v>106336</v>
      </c>
      <c r="AL236" s="22">
        <v>0</v>
      </c>
      <c r="AM236" s="22">
        <v>0</v>
      </c>
      <c r="AN236" s="22">
        <v>0</v>
      </c>
      <c r="AO236" s="22">
        <v>2383</v>
      </c>
      <c r="AP236" s="22">
        <v>150753</v>
      </c>
      <c r="AQ236" s="22">
        <v>0</v>
      </c>
      <c r="AR236" s="22">
        <v>0</v>
      </c>
      <c r="AS236" s="22">
        <v>9762</v>
      </c>
      <c r="AT236" s="22">
        <v>972112</v>
      </c>
      <c r="AU236" s="22">
        <v>779521</v>
      </c>
    </row>
    <row r="237" spans="1:47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208132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164606</v>
      </c>
      <c r="M237" s="22">
        <v>7019</v>
      </c>
      <c r="N237" s="22">
        <v>2044</v>
      </c>
      <c r="O237" s="22">
        <v>1542</v>
      </c>
      <c r="P237" s="22">
        <v>15962</v>
      </c>
      <c r="Q237" s="22">
        <v>1324</v>
      </c>
      <c r="R237" s="22">
        <v>9788</v>
      </c>
      <c r="S237" s="22">
        <v>0</v>
      </c>
      <c r="T237" s="22">
        <v>1726</v>
      </c>
      <c r="U237" s="22">
        <v>0</v>
      </c>
      <c r="V237" s="22">
        <v>0</v>
      </c>
      <c r="W237" s="22">
        <v>101906</v>
      </c>
      <c r="X237" s="22">
        <v>0</v>
      </c>
      <c r="Y237" s="22">
        <v>198318</v>
      </c>
      <c r="Z237" s="22">
        <v>106240</v>
      </c>
      <c r="AA237" s="22">
        <v>0</v>
      </c>
      <c r="AB237" s="22">
        <v>0</v>
      </c>
      <c r="AC237" s="22">
        <v>610</v>
      </c>
      <c r="AD237" s="22">
        <v>819217</v>
      </c>
      <c r="AE237" s="22">
        <v>217225</v>
      </c>
      <c r="AF237" s="22">
        <v>188583</v>
      </c>
      <c r="AG237" s="22">
        <v>0</v>
      </c>
      <c r="AH237" s="22">
        <v>121589</v>
      </c>
      <c r="AI237" s="22">
        <v>0</v>
      </c>
      <c r="AJ237" s="22">
        <v>11061</v>
      </c>
      <c r="AK237" s="22">
        <v>0</v>
      </c>
      <c r="AL237" s="22">
        <v>15980</v>
      </c>
      <c r="AM237" s="22">
        <v>0</v>
      </c>
      <c r="AN237" s="22">
        <v>0</v>
      </c>
      <c r="AO237" s="22">
        <v>0</v>
      </c>
      <c r="AP237" s="22">
        <v>107813</v>
      </c>
      <c r="AQ237" s="22">
        <v>0</v>
      </c>
      <c r="AR237" s="22">
        <v>0</v>
      </c>
      <c r="AS237" s="22">
        <v>27690</v>
      </c>
      <c r="AT237" s="22">
        <v>689941</v>
      </c>
      <c r="AU237" s="22">
        <v>129276</v>
      </c>
    </row>
    <row r="238" spans="1:47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150462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98932</v>
      </c>
      <c r="M238" s="22">
        <v>8863</v>
      </c>
      <c r="N238" s="22">
        <v>0</v>
      </c>
      <c r="O238" s="22">
        <v>0</v>
      </c>
      <c r="P238" s="22">
        <v>2996</v>
      </c>
      <c r="Q238" s="22">
        <v>964</v>
      </c>
      <c r="R238" s="22">
        <v>0</v>
      </c>
      <c r="S238" s="22">
        <v>0</v>
      </c>
      <c r="T238" s="22">
        <v>0</v>
      </c>
      <c r="U238" s="22">
        <v>0</v>
      </c>
      <c r="V238" s="22">
        <v>1591</v>
      </c>
      <c r="W238" s="22">
        <v>10805</v>
      </c>
      <c r="X238" s="22">
        <v>0</v>
      </c>
      <c r="Y238" s="22">
        <v>116744</v>
      </c>
      <c r="Z238" s="22">
        <v>468890</v>
      </c>
      <c r="AA238" s="22">
        <v>0</v>
      </c>
      <c r="AB238" s="22">
        <v>0</v>
      </c>
      <c r="AC238" s="22">
        <v>33653</v>
      </c>
      <c r="AD238" s="22">
        <v>893900</v>
      </c>
      <c r="AE238" s="22">
        <v>199886</v>
      </c>
      <c r="AF238" s="22">
        <v>59985</v>
      </c>
      <c r="AG238" s="22">
        <v>0</v>
      </c>
      <c r="AH238" s="22">
        <v>114476</v>
      </c>
      <c r="AI238" s="22">
        <v>0</v>
      </c>
      <c r="AJ238" s="22">
        <v>0</v>
      </c>
      <c r="AK238" s="22">
        <v>25399</v>
      </c>
      <c r="AL238" s="22">
        <v>0</v>
      </c>
      <c r="AM238" s="22">
        <v>1835</v>
      </c>
      <c r="AN238" s="22">
        <v>0</v>
      </c>
      <c r="AO238" s="22">
        <v>0</v>
      </c>
      <c r="AP238" s="22">
        <v>130049</v>
      </c>
      <c r="AQ238" s="22">
        <v>14772</v>
      </c>
      <c r="AR238" s="22">
        <v>0</v>
      </c>
      <c r="AS238" s="22">
        <v>0</v>
      </c>
      <c r="AT238" s="22">
        <v>546402</v>
      </c>
      <c r="AU238" s="22">
        <v>347498</v>
      </c>
    </row>
    <row r="239" spans="1:47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455255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337178</v>
      </c>
      <c r="M239" s="22">
        <v>2838</v>
      </c>
      <c r="N239" s="22">
        <v>3505</v>
      </c>
      <c r="O239" s="22">
        <v>761</v>
      </c>
      <c r="P239" s="22">
        <v>54045</v>
      </c>
      <c r="Q239" s="22">
        <v>13468</v>
      </c>
      <c r="R239" s="22">
        <v>44047</v>
      </c>
      <c r="S239" s="22">
        <v>0</v>
      </c>
      <c r="T239" s="22">
        <v>0</v>
      </c>
      <c r="U239" s="22">
        <v>465000</v>
      </c>
      <c r="V239" s="22">
        <v>0</v>
      </c>
      <c r="W239" s="22">
        <v>5712</v>
      </c>
      <c r="X239" s="22">
        <v>292</v>
      </c>
      <c r="Y239" s="22">
        <v>537694</v>
      </c>
      <c r="Z239" s="22">
        <v>63633</v>
      </c>
      <c r="AA239" s="22">
        <v>0</v>
      </c>
      <c r="AB239" s="22">
        <v>0</v>
      </c>
      <c r="AC239" s="22">
        <v>107526</v>
      </c>
      <c r="AD239" s="22">
        <v>2090954</v>
      </c>
      <c r="AE239" s="22">
        <v>453356</v>
      </c>
      <c r="AF239" s="22">
        <v>218218</v>
      </c>
      <c r="AG239" s="22">
        <v>0</v>
      </c>
      <c r="AH239" s="22">
        <v>275233</v>
      </c>
      <c r="AI239" s="22">
        <v>0</v>
      </c>
      <c r="AJ239" s="22">
        <v>0</v>
      </c>
      <c r="AK239" s="22">
        <v>118130</v>
      </c>
      <c r="AL239" s="22">
        <v>0</v>
      </c>
      <c r="AM239" s="22">
        <v>0</v>
      </c>
      <c r="AN239" s="22">
        <v>0</v>
      </c>
      <c r="AO239" s="22">
        <v>10102</v>
      </c>
      <c r="AP239" s="22">
        <v>207331</v>
      </c>
      <c r="AQ239" s="22">
        <v>0</v>
      </c>
      <c r="AR239" s="22">
        <v>0</v>
      </c>
      <c r="AS239" s="22">
        <v>0</v>
      </c>
      <c r="AT239" s="22">
        <v>1282370</v>
      </c>
      <c r="AU239" s="22">
        <v>808584</v>
      </c>
    </row>
    <row r="240" spans="1:47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821205</v>
      </c>
      <c r="F240" s="22">
        <v>0</v>
      </c>
      <c r="G240" s="22">
        <v>0</v>
      </c>
      <c r="H240" s="22">
        <v>96390</v>
      </c>
      <c r="I240" s="22">
        <v>0</v>
      </c>
      <c r="J240" s="22">
        <v>0</v>
      </c>
      <c r="K240" s="22">
        <v>0</v>
      </c>
      <c r="L240" s="22">
        <v>1057741</v>
      </c>
      <c r="M240" s="22">
        <v>22820</v>
      </c>
      <c r="N240" s="22">
        <v>37483</v>
      </c>
      <c r="O240" s="22">
        <v>549</v>
      </c>
      <c r="P240" s="22">
        <v>76947</v>
      </c>
      <c r="Q240" s="22">
        <v>19318</v>
      </c>
      <c r="R240" s="22">
        <v>104473</v>
      </c>
      <c r="S240" s="22">
        <v>0</v>
      </c>
      <c r="T240" s="22">
        <v>0</v>
      </c>
      <c r="U240" s="22">
        <v>5680</v>
      </c>
      <c r="V240" s="22">
        <v>0</v>
      </c>
      <c r="W240" s="22">
        <v>0</v>
      </c>
      <c r="X240" s="22">
        <v>0</v>
      </c>
      <c r="Y240" s="22">
        <v>1166473</v>
      </c>
      <c r="Z240" s="22">
        <v>16688</v>
      </c>
      <c r="AA240" s="22">
        <v>0</v>
      </c>
      <c r="AB240" s="22">
        <v>0</v>
      </c>
      <c r="AC240" s="22">
        <v>18895</v>
      </c>
      <c r="AD240" s="22">
        <v>3444662</v>
      </c>
      <c r="AE240" s="22">
        <v>646107</v>
      </c>
      <c r="AF240" s="22">
        <v>451347</v>
      </c>
      <c r="AG240" s="22">
        <v>0</v>
      </c>
      <c r="AH240" s="22">
        <v>516395</v>
      </c>
      <c r="AI240" s="22">
        <v>7860</v>
      </c>
      <c r="AJ240" s="22">
        <v>0</v>
      </c>
      <c r="AK240" s="22">
        <v>262449</v>
      </c>
      <c r="AL240" s="22">
        <v>0</v>
      </c>
      <c r="AM240" s="22">
        <v>2114</v>
      </c>
      <c r="AN240" s="22">
        <v>0</v>
      </c>
      <c r="AO240" s="22">
        <v>48619</v>
      </c>
      <c r="AP240" s="22">
        <v>479409</v>
      </c>
      <c r="AQ240" s="22">
        <v>0</v>
      </c>
      <c r="AR240" s="22">
        <v>0</v>
      </c>
      <c r="AS240" s="22">
        <v>18323</v>
      </c>
      <c r="AT240" s="22">
        <v>2432623</v>
      </c>
      <c r="AU240" s="22">
        <v>1012039</v>
      </c>
    </row>
    <row r="241" spans="1:47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125678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154965</v>
      </c>
      <c r="M241" s="22">
        <v>8288</v>
      </c>
      <c r="N241" s="22">
        <v>1870</v>
      </c>
      <c r="O241" s="22">
        <v>80</v>
      </c>
      <c r="P241" s="22">
        <v>8025</v>
      </c>
      <c r="Q241" s="22">
        <v>3327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96498</v>
      </c>
      <c r="X241" s="22">
        <v>0</v>
      </c>
      <c r="Y241" s="22">
        <v>291330</v>
      </c>
      <c r="Z241" s="22">
        <v>14970</v>
      </c>
      <c r="AA241" s="22">
        <v>0</v>
      </c>
      <c r="AB241" s="22">
        <v>0</v>
      </c>
      <c r="AC241" s="22">
        <v>14344</v>
      </c>
      <c r="AD241" s="22">
        <v>719375</v>
      </c>
      <c r="AE241" s="22">
        <v>124219</v>
      </c>
      <c r="AF241" s="22">
        <v>113262</v>
      </c>
      <c r="AG241" s="22">
        <v>0</v>
      </c>
      <c r="AH241" s="22">
        <v>88926</v>
      </c>
      <c r="AI241" s="22">
        <v>0</v>
      </c>
      <c r="AJ241" s="22">
        <v>0</v>
      </c>
      <c r="AK241" s="22">
        <v>4300</v>
      </c>
      <c r="AL241" s="22">
        <v>0</v>
      </c>
      <c r="AM241" s="22">
        <v>800</v>
      </c>
      <c r="AN241" s="22">
        <v>0</v>
      </c>
      <c r="AO241" s="22">
        <v>0</v>
      </c>
      <c r="AP241" s="22">
        <v>115215</v>
      </c>
      <c r="AQ241" s="22">
        <v>0</v>
      </c>
      <c r="AR241" s="22">
        <v>0</v>
      </c>
      <c r="AS241" s="22">
        <v>0</v>
      </c>
      <c r="AT241" s="22">
        <v>446722</v>
      </c>
      <c r="AU241" s="22">
        <v>272653</v>
      </c>
    </row>
    <row r="242" spans="1:47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253722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270499</v>
      </c>
      <c r="M242" s="22">
        <v>7822</v>
      </c>
      <c r="N242" s="22">
        <v>100</v>
      </c>
      <c r="O242" s="22">
        <v>0</v>
      </c>
      <c r="P242" s="22">
        <v>29145</v>
      </c>
      <c r="Q242" s="22">
        <v>3343</v>
      </c>
      <c r="R242" s="22">
        <v>4111</v>
      </c>
      <c r="S242" s="22">
        <v>0</v>
      </c>
      <c r="T242" s="22">
        <v>0</v>
      </c>
      <c r="U242" s="22">
        <v>0</v>
      </c>
      <c r="V242" s="22">
        <v>0</v>
      </c>
      <c r="W242" s="22">
        <v>2285</v>
      </c>
      <c r="X242" s="22">
        <v>0</v>
      </c>
      <c r="Y242" s="22">
        <v>536822</v>
      </c>
      <c r="Z242" s="22">
        <v>0</v>
      </c>
      <c r="AA242" s="22">
        <v>0</v>
      </c>
      <c r="AB242" s="22">
        <v>0</v>
      </c>
      <c r="AC242" s="22">
        <v>30127</v>
      </c>
      <c r="AD242" s="22">
        <v>1137976</v>
      </c>
      <c r="AE242" s="22">
        <v>138341</v>
      </c>
      <c r="AF242" s="22">
        <v>183744</v>
      </c>
      <c r="AG242" s="22">
        <v>0</v>
      </c>
      <c r="AH242" s="22">
        <v>239869</v>
      </c>
      <c r="AI242" s="22">
        <v>0</v>
      </c>
      <c r="AJ242" s="22">
        <v>0</v>
      </c>
      <c r="AK242" s="22">
        <v>12779</v>
      </c>
      <c r="AL242" s="22">
        <v>1380</v>
      </c>
      <c r="AM242" s="22">
        <v>305</v>
      </c>
      <c r="AN242" s="22">
        <v>0</v>
      </c>
      <c r="AO242" s="22">
        <v>21599</v>
      </c>
      <c r="AP242" s="22">
        <v>212475</v>
      </c>
      <c r="AQ242" s="22">
        <v>1550</v>
      </c>
      <c r="AR242" s="22">
        <v>0</v>
      </c>
      <c r="AS242" s="22">
        <v>917</v>
      </c>
      <c r="AT242" s="22">
        <v>812959</v>
      </c>
      <c r="AU242" s="22">
        <v>325017</v>
      </c>
    </row>
    <row r="243" spans="1:47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413885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189683</v>
      </c>
      <c r="M243" s="22">
        <v>18319</v>
      </c>
      <c r="N243" s="22">
        <v>3369</v>
      </c>
      <c r="O243" s="22">
        <v>0</v>
      </c>
      <c r="P243" s="22">
        <v>15945</v>
      </c>
      <c r="Q243" s="22">
        <v>15457</v>
      </c>
      <c r="R243" s="22">
        <v>8570</v>
      </c>
      <c r="S243" s="22">
        <v>0</v>
      </c>
      <c r="T243" s="22">
        <v>2000</v>
      </c>
      <c r="U243" s="22">
        <v>0</v>
      </c>
      <c r="V243" s="22">
        <v>0</v>
      </c>
      <c r="W243" s="22">
        <v>0</v>
      </c>
      <c r="X243" s="22">
        <v>0</v>
      </c>
      <c r="Y243" s="22">
        <v>470293</v>
      </c>
      <c r="Z243" s="22">
        <v>240455</v>
      </c>
      <c r="AA243" s="22">
        <v>0</v>
      </c>
      <c r="AB243" s="22">
        <v>0</v>
      </c>
      <c r="AC243" s="22">
        <v>2058</v>
      </c>
      <c r="AD243" s="22">
        <v>1380034</v>
      </c>
      <c r="AE243" s="22">
        <v>261383</v>
      </c>
      <c r="AF243" s="22">
        <v>218226</v>
      </c>
      <c r="AG243" s="22">
        <v>0</v>
      </c>
      <c r="AH243" s="22">
        <v>142670</v>
      </c>
      <c r="AI243" s="22">
        <v>8000</v>
      </c>
      <c r="AJ243" s="22">
        <v>0</v>
      </c>
      <c r="AK243" s="22">
        <v>1458</v>
      </c>
      <c r="AL243" s="22">
        <v>23700</v>
      </c>
      <c r="AM243" s="22">
        <v>656</v>
      </c>
      <c r="AN243" s="22">
        <v>0</v>
      </c>
      <c r="AO243" s="22">
        <v>0</v>
      </c>
      <c r="AP243" s="22">
        <v>235125</v>
      </c>
      <c r="AQ243" s="22">
        <v>0</v>
      </c>
      <c r="AR243" s="22">
        <v>0</v>
      </c>
      <c r="AS243" s="22">
        <v>3431</v>
      </c>
      <c r="AT243" s="22">
        <v>894649</v>
      </c>
      <c r="AU243" s="22">
        <v>485385</v>
      </c>
    </row>
    <row r="244" spans="1:47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204446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164441</v>
      </c>
      <c r="M244" s="22">
        <v>1246</v>
      </c>
      <c r="N244" s="22">
        <v>0</v>
      </c>
      <c r="O244" s="22">
        <v>0</v>
      </c>
      <c r="P244" s="22">
        <v>11254</v>
      </c>
      <c r="Q244" s="22">
        <v>3238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120448</v>
      </c>
      <c r="Y244" s="22">
        <v>428061</v>
      </c>
      <c r="Z244" s="22">
        <v>0</v>
      </c>
      <c r="AA244" s="22">
        <v>0</v>
      </c>
      <c r="AB244" s="22">
        <v>0</v>
      </c>
      <c r="AC244" s="22">
        <v>56581</v>
      </c>
      <c r="AD244" s="22">
        <v>989715</v>
      </c>
      <c r="AE244" s="22">
        <v>171977</v>
      </c>
      <c r="AF244" s="22">
        <v>139851</v>
      </c>
      <c r="AG244" s="22">
        <v>0</v>
      </c>
      <c r="AH244" s="22">
        <v>65806</v>
      </c>
      <c r="AI244" s="22">
        <v>0</v>
      </c>
      <c r="AJ244" s="22">
        <v>0</v>
      </c>
      <c r="AK244" s="22">
        <v>21453</v>
      </c>
      <c r="AL244" s="22">
        <v>0</v>
      </c>
      <c r="AM244" s="22">
        <v>1312</v>
      </c>
      <c r="AN244" s="22">
        <v>0</v>
      </c>
      <c r="AO244" s="22">
        <v>0</v>
      </c>
      <c r="AP244" s="22">
        <v>189531</v>
      </c>
      <c r="AQ244" s="22">
        <v>0</v>
      </c>
      <c r="AR244" s="22">
        <v>0</v>
      </c>
      <c r="AS244" s="22">
        <v>0</v>
      </c>
      <c r="AT244" s="22">
        <v>589930</v>
      </c>
      <c r="AU244" s="22">
        <v>399785</v>
      </c>
    </row>
    <row r="245" spans="1:47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33436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50828</v>
      </c>
      <c r="M245" s="22">
        <v>1880</v>
      </c>
      <c r="N245" s="22">
        <v>0</v>
      </c>
      <c r="O245" s="22">
        <v>0</v>
      </c>
      <c r="P245" s="22">
        <v>5056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216569</v>
      </c>
      <c r="Z245" s="22">
        <v>0</v>
      </c>
      <c r="AA245" s="22">
        <v>0</v>
      </c>
      <c r="AB245" s="22">
        <v>0</v>
      </c>
      <c r="AC245" s="22">
        <v>0</v>
      </c>
      <c r="AD245" s="22">
        <v>307769</v>
      </c>
      <c r="AE245" s="22">
        <v>34237</v>
      </c>
      <c r="AF245" s="22">
        <v>38801</v>
      </c>
      <c r="AG245" s="22">
        <v>0</v>
      </c>
      <c r="AH245" s="22">
        <v>26553</v>
      </c>
      <c r="AI245" s="22">
        <v>0</v>
      </c>
      <c r="AJ245" s="22">
        <v>0</v>
      </c>
      <c r="AK245" s="22">
        <v>375</v>
      </c>
      <c r="AL245" s="22">
        <v>0</v>
      </c>
      <c r="AM245" s="22">
        <v>0</v>
      </c>
      <c r="AN245" s="22">
        <v>0</v>
      </c>
      <c r="AO245" s="22">
        <v>0</v>
      </c>
      <c r="AP245" s="22">
        <v>49252</v>
      </c>
      <c r="AQ245" s="22">
        <v>0</v>
      </c>
      <c r="AR245" s="22">
        <v>0</v>
      </c>
      <c r="AS245" s="22">
        <v>0</v>
      </c>
      <c r="AT245" s="22">
        <v>149218</v>
      </c>
      <c r="AU245" s="22">
        <v>158551</v>
      </c>
    </row>
    <row r="246" spans="1:47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109294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200228</v>
      </c>
      <c r="M246" s="22">
        <v>6292</v>
      </c>
      <c r="N246" s="22">
        <v>1157</v>
      </c>
      <c r="O246" s="22">
        <v>0</v>
      </c>
      <c r="P246" s="22">
        <v>4726</v>
      </c>
      <c r="Q246" s="22">
        <v>0</v>
      </c>
      <c r="R246" s="22">
        <v>6966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78098</v>
      </c>
      <c r="Z246" s="22">
        <v>13604</v>
      </c>
      <c r="AA246" s="22">
        <v>0</v>
      </c>
      <c r="AB246" s="22">
        <v>0</v>
      </c>
      <c r="AC246" s="22">
        <v>14779</v>
      </c>
      <c r="AD246" s="22">
        <v>435144</v>
      </c>
      <c r="AE246" s="22">
        <v>17551</v>
      </c>
      <c r="AF246" s="22">
        <v>150018</v>
      </c>
      <c r="AG246" s="22">
        <v>172955</v>
      </c>
      <c r="AH246" s="22">
        <v>130464</v>
      </c>
      <c r="AI246" s="22">
        <v>0</v>
      </c>
      <c r="AJ246" s="22">
        <v>0</v>
      </c>
      <c r="AK246" s="22">
        <v>1812</v>
      </c>
      <c r="AL246" s="22">
        <v>0</v>
      </c>
      <c r="AM246" s="22">
        <v>843</v>
      </c>
      <c r="AN246" s="22">
        <v>0</v>
      </c>
      <c r="AO246" s="22">
        <v>0</v>
      </c>
      <c r="AP246" s="22">
        <v>90801</v>
      </c>
      <c r="AQ246" s="22">
        <v>20059</v>
      </c>
      <c r="AR246" s="22">
        <v>0</v>
      </c>
      <c r="AS246" s="22">
        <v>0</v>
      </c>
      <c r="AT246" s="22">
        <v>584503</v>
      </c>
      <c r="AU246" s="22">
        <v>-149359</v>
      </c>
    </row>
    <row r="247" spans="1:47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85204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180384</v>
      </c>
      <c r="M247" s="22">
        <v>7738</v>
      </c>
      <c r="N247" s="22">
        <v>0</v>
      </c>
      <c r="O247" s="22">
        <v>0</v>
      </c>
      <c r="P247" s="22">
        <v>1386</v>
      </c>
      <c r="Q247" s="22">
        <v>761</v>
      </c>
      <c r="R247" s="22">
        <v>11256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32341</v>
      </c>
      <c r="Y247" s="22">
        <v>34540</v>
      </c>
      <c r="Z247" s="22">
        <v>35800</v>
      </c>
      <c r="AA247" s="22">
        <v>0</v>
      </c>
      <c r="AB247" s="22">
        <v>0</v>
      </c>
      <c r="AC247" s="22">
        <v>0</v>
      </c>
      <c r="AD247" s="22">
        <v>389410</v>
      </c>
      <c r="AE247" s="22">
        <v>67810</v>
      </c>
      <c r="AF247" s="22">
        <v>102613</v>
      </c>
      <c r="AG247" s="22">
        <v>0</v>
      </c>
      <c r="AH247" s="22">
        <v>127501</v>
      </c>
      <c r="AI247" s="22">
        <v>0</v>
      </c>
      <c r="AJ247" s="22">
        <v>0</v>
      </c>
      <c r="AK247" s="22">
        <v>10008</v>
      </c>
      <c r="AL247" s="22">
        <v>0</v>
      </c>
      <c r="AM247" s="22">
        <v>533</v>
      </c>
      <c r="AN247" s="22">
        <v>0</v>
      </c>
      <c r="AO247" s="22">
        <v>0</v>
      </c>
      <c r="AP247" s="22">
        <v>127469</v>
      </c>
      <c r="AQ247" s="22">
        <v>200</v>
      </c>
      <c r="AR247" s="22">
        <v>0</v>
      </c>
      <c r="AS247" s="22">
        <v>0</v>
      </c>
      <c r="AT247" s="22">
        <v>436134</v>
      </c>
      <c r="AU247" s="22">
        <v>-46724</v>
      </c>
    </row>
    <row r="248" spans="1:47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350081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436886</v>
      </c>
      <c r="M248" s="22">
        <v>10193</v>
      </c>
      <c r="N248" s="22">
        <v>2596</v>
      </c>
      <c r="O248" s="22">
        <v>0</v>
      </c>
      <c r="P248" s="22">
        <v>13388</v>
      </c>
      <c r="Q248" s="22">
        <v>13819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21909</v>
      </c>
      <c r="AA248" s="22">
        <v>0</v>
      </c>
      <c r="AB248" s="22">
        <v>0</v>
      </c>
      <c r="AC248" s="22">
        <v>14222</v>
      </c>
      <c r="AD248" s="22">
        <v>863094</v>
      </c>
      <c r="AE248" s="22">
        <v>242743</v>
      </c>
      <c r="AF248" s="22">
        <v>145429</v>
      </c>
      <c r="AG248" s="22">
        <v>0</v>
      </c>
      <c r="AH248" s="22">
        <v>224703</v>
      </c>
      <c r="AI248" s="22">
        <v>913</v>
      </c>
      <c r="AJ248" s="22">
        <v>0</v>
      </c>
      <c r="AK248" s="22">
        <v>47481</v>
      </c>
      <c r="AL248" s="22">
        <v>0</v>
      </c>
      <c r="AM248" s="22">
        <v>1377</v>
      </c>
      <c r="AN248" s="22">
        <v>0</v>
      </c>
      <c r="AO248" s="22">
        <v>5068</v>
      </c>
      <c r="AP248" s="22">
        <v>137847</v>
      </c>
      <c r="AQ248" s="22">
        <v>0</v>
      </c>
      <c r="AR248" s="22">
        <v>0</v>
      </c>
      <c r="AS248" s="22">
        <v>0</v>
      </c>
      <c r="AT248" s="22">
        <v>805561</v>
      </c>
      <c r="AU248" s="22">
        <v>57533</v>
      </c>
    </row>
    <row r="249" spans="1:47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174342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105242</v>
      </c>
      <c r="M249" s="22">
        <v>5070</v>
      </c>
      <c r="N249" s="22">
        <v>1105</v>
      </c>
      <c r="O249" s="22">
        <v>379</v>
      </c>
      <c r="P249" s="22">
        <v>11746</v>
      </c>
      <c r="Q249" s="22">
        <v>1351</v>
      </c>
      <c r="R249" s="22">
        <v>2529</v>
      </c>
      <c r="S249" s="22">
        <v>0</v>
      </c>
      <c r="T249" s="22">
        <v>0</v>
      </c>
      <c r="U249" s="22">
        <v>0</v>
      </c>
      <c r="V249" s="22">
        <v>0</v>
      </c>
      <c r="W249" s="22">
        <v>990</v>
      </c>
      <c r="X249" s="22">
        <v>0</v>
      </c>
      <c r="Y249" s="22">
        <v>64651</v>
      </c>
      <c r="Z249" s="22">
        <v>15195</v>
      </c>
      <c r="AA249" s="22">
        <v>0</v>
      </c>
      <c r="AB249" s="22">
        <v>0</v>
      </c>
      <c r="AC249" s="22">
        <v>1219</v>
      </c>
      <c r="AD249" s="22">
        <v>383819</v>
      </c>
      <c r="AE249" s="22">
        <v>124359</v>
      </c>
      <c r="AF249" s="22">
        <v>96208</v>
      </c>
      <c r="AG249" s="22">
        <v>0</v>
      </c>
      <c r="AH249" s="22">
        <v>95580</v>
      </c>
      <c r="AI249" s="22">
        <v>322</v>
      </c>
      <c r="AJ249" s="22">
        <v>0</v>
      </c>
      <c r="AK249" s="22">
        <v>5806</v>
      </c>
      <c r="AL249" s="22">
        <v>0</v>
      </c>
      <c r="AM249" s="22">
        <v>101</v>
      </c>
      <c r="AN249" s="22">
        <v>0</v>
      </c>
      <c r="AO249" s="22">
        <v>0</v>
      </c>
      <c r="AP249" s="22">
        <v>78206</v>
      </c>
      <c r="AQ249" s="22">
        <v>0</v>
      </c>
      <c r="AR249" s="22">
        <v>0</v>
      </c>
      <c r="AS249" s="22">
        <v>569</v>
      </c>
      <c r="AT249" s="22">
        <v>401151</v>
      </c>
      <c r="AU249" s="22">
        <v>-17332</v>
      </c>
    </row>
    <row r="250" spans="1:47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137009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93500</v>
      </c>
      <c r="M250" s="22">
        <v>8717</v>
      </c>
      <c r="N250" s="22">
        <v>0</v>
      </c>
      <c r="O250" s="22">
        <v>0</v>
      </c>
      <c r="P250" s="22">
        <v>6712</v>
      </c>
      <c r="Q250" s="22">
        <v>1171</v>
      </c>
      <c r="R250" s="22">
        <v>2020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50449</v>
      </c>
      <c r="Y250" s="22">
        <v>267240</v>
      </c>
      <c r="Z250" s="22">
        <v>0</v>
      </c>
      <c r="AA250" s="22">
        <v>10000</v>
      </c>
      <c r="AB250" s="22">
        <v>0</v>
      </c>
      <c r="AC250" s="22">
        <v>2274</v>
      </c>
      <c r="AD250" s="22">
        <v>579092</v>
      </c>
      <c r="AE250" s="22">
        <v>70504</v>
      </c>
      <c r="AF250" s="22">
        <v>133141</v>
      </c>
      <c r="AG250" s="22">
        <v>0</v>
      </c>
      <c r="AH250" s="22">
        <v>30019</v>
      </c>
      <c r="AI250" s="22">
        <v>0</v>
      </c>
      <c r="AJ250" s="22">
        <v>0</v>
      </c>
      <c r="AK250" s="22">
        <v>3211</v>
      </c>
      <c r="AL250" s="22">
        <v>0</v>
      </c>
      <c r="AM250" s="22">
        <v>1728</v>
      </c>
      <c r="AN250" s="22">
        <v>0</v>
      </c>
      <c r="AO250" s="22">
        <v>0</v>
      </c>
      <c r="AP250" s="22">
        <v>89860</v>
      </c>
      <c r="AQ250" s="22">
        <v>0</v>
      </c>
      <c r="AR250" s="22">
        <v>0</v>
      </c>
      <c r="AS250" s="22">
        <v>0</v>
      </c>
      <c r="AT250" s="22">
        <v>328463</v>
      </c>
      <c r="AU250" s="22">
        <v>250629</v>
      </c>
    </row>
    <row r="251" spans="1:47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436129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356303</v>
      </c>
      <c r="M251" s="22">
        <v>23449</v>
      </c>
      <c r="N251" s="22">
        <v>0</v>
      </c>
      <c r="O251" s="22">
        <v>1423</v>
      </c>
      <c r="P251" s="22">
        <v>0</v>
      </c>
      <c r="Q251" s="22">
        <v>5170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101902</v>
      </c>
      <c r="Y251" s="22">
        <v>505830</v>
      </c>
      <c r="Z251" s="22">
        <v>63692</v>
      </c>
      <c r="AA251" s="22">
        <v>0</v>
      </c>
      <c r="AB251" s="22">
        <v>0</v>
      </c>
      <c r="AC251" s="22">
        <v>0</v>
      </c>
      <c r="AD251" s="22">
        <v>1493898</v>
      </c>
      <c r="AE251" s="22">
        <v>327717</v>
      </c>
      <c r="AF251" s="22">
        <v>333679</v>
      </c>
      <c r="AG251" s="22">
        <v>0</v>
      </c>
      <c r="AH251" s="22">
        <v>147310</v>
      </c>
      <c r="AI251" s="22">
        <v>0</v>
      </c>
      <c r="AJ251" s="22">
        <v>34044</v>
      </c>
      <c r="AK251" s="22">
        <v>0</v>
      </c>
      <c r="AL251" s="22">
        <v>0</v>
      </c>
      <c r="AM251" s="22">
        <v>809</v>
      </c>
      <c r="AN251" s="22">
        <v>2842</v>
      </c>
      <c r="AO251" s="22">
        <v>0</v>
      </c>
      <c r="AP251" s="22">
        <v>313104</v>
      </c>
      <c r="AQ251" s="22">
        <v>0</v>
      </c>
      <c r="AR251" s="22">
        <v>0</v>
      </c>
      <c r="AS251" s="22">
        <v>0</v>
      </c>
      <c r="AT251" s="22">
        <v>1159505</v>
      </c>
      <c r="AU251" s="22">
        <v>334393</v>
      </c>
    </row>
    <row r="252" spans="1:47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318366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110361</v>
      </c>
      <c r="M252" s="22">
        <v>10800</v>
      </c>
      <c r="N252" s="22">
        <v>1525</v>
      </c>
      <c r="O252" s="22">
        <v>1150</v>
      </c>
      <c r="P252" s="22">
        <v>12728</v>
      </c>
      <c r="Q252" s="22">
        <v>329299</v>
      </c>
      <c r="R252" s="22">
        <v>9641</v>
      </c>
      <c r="S252" s="22">
        <v>0</v>
      </c>
      <c r="T252" s="22">
        <v>0</v>
      </c>
      <c r="U252" s="22">
        <v>0</v>
      </c>
      <c r="V252" s="22">
        <v>0</v>
      </c>
      <c r="W252" s="22">
        <v>100000</v>
      </c>
      <c r="X252" s="22">
        <v>0</v>
      </c>
      <c r="Y252" s="22">
        <v>135166</v>
      </c>
      <c r="Z252" s="22">
        <v>25685</v>
      </c>
      <c r="AA252" s="22">
        <v>0</v>
      </c>
      <c r="AB252" s="22">
        <v>0</v>
      </c>
      <c r="AC252" s="22">
        <v>18473</v>
      </c>
      <c r="AD252" s="22">
        <v>1073194</v>
      </c>
      <c r="AE252" s="22">
        <v>216428</v>
      </c>
      <c r="AF252" s="22">
        <v>149731</v>
      </c>
      <c r="AG252" s="22">
        <v>7320</v>
      </c>
      <c r="AH252" s="22">
        <v>128927</v>
      </c>
      <c r="AI252" s="22">
        <v>5759</v>
      </c>
      <c r="AJ252" s="22">
        <v>0</v>
      </c>
      <c r="AK252" s="22">
        <v>52371</v>
      </c>
      <c r="AL252" s="22">
        <v>1793</v>
      </c>
      <c r="AM252" s="22">
        <v>244</v>
      </c>
      <c r="AN252" s="22">
        <v>0</v>
      </c>
      <c r="AO252" s="22">
        <v>42546</v>
      </c>
      <c r="AP252" s="22">
        <v>161234</v>
      </c>
      <c r="AQ252" s="22">
        <v>0</v>
      </c>
      <c r="AR252" s="22">
        <v>0</v>
      </c>
      <c r="AS252" s="22">
        <v>1345</v>
      </c>
      <c r="AT252" s="22">
        <v>767698</v>
      </c>
      <c r="AU252" s="22">
        <v>305496</v>
      </c>
    </row>
    <row r="253" spans="1:47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140587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134299</v>
      </c>
      <c r="M253" s="22">
        <v>6364</v>
      </c>
      <c r="N253" s="22">
        <v>170</v>
      </c>
      <c r="O253" s="22">
        <v>199</v>
      </c>
      <c r="P253" s="22">
        <v>8582</v>
      </c>
      <c r="Q253" s="22">
        <v>1081</v>
      </c>
      <c r="R253" s="22">
        <v>1500</v>
      </c>
      <c r="S253" s="22">
        <v>0</v>
      </c>
      <c r="T253" s="22">
        <v>0</v>
      </c>
      <c r="U253" s="22">
        <v>0</v>
      </c>
      <c r="V253" s="22">
        <v>0</v>
      </c>
      <c r="W253" s="22">
        <v>106867</v>
      </c>
      <c r="X253" s="22">
        <v>0</v>
      </c>
      <c r="Y253" s="22">
        <v>108335</v>
      </c>
      <c r="Z253" s="22">
        <v>0</v>
      </c>
      <c r="AA253" s="22">
        <v>0</v>
      </c>
      <c r="AB253" s="22">
        <v>0</v>
      </c>
      <c r="AC253" s="22">
        <v>2859</v>
      </c>
      <c r="AD253" s="22">
        <v>510843</v>
      </c>
      <c r="AE253" s="22">
        <v>170137</v>
      </c>
      <c r="AF253" s="22">
        <v>155793</v>
      </c>
      <c r="AG253" s="22">
        <v>5808</v>
      </c>
      <c r="AH253" s="22">
        <v>118652</v>
      </c>
      <c r="AI253" s="22">
        <v>2600</v>
      </c>
      <c r="AJ253" s="22">
        <v>6450</v>
      </c>
      <c r="AK253" s="22">
        <v>19041</v>
      </c>
      <c r="AL253" s="22">
        <v>0</v>
      </c>
      <c r="AM253" s="22">
        <v>304</v>
      </c>
      <c r="AN253" s="22">
        <v>0</v>
      </c>
      <c r="AO253" s="22">
        <v>3969</v>
      </c>
      <c r="AP253" s="22">
        <v>133084</v>
      </c>
      <c r="AQ253" s="22">
        <v>0</v>
      </c>
      <c r="AR253" s="22">
        <v>0</v>
      </c>
      <c r="AS253" s="22">
        <v>0</v>
      </c>
      <c r="AT253" s="22">
        <v>615838</v>
      </c>
      <c r="AU253" s="22">
        <v>-104995</v>
      </c>
    </row>
    <row r="254" spans="1:47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138092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177527</v>
      </c>
      <c r="M254" s="22">
        <v>3279</v>
      </c>
      <c r="N254" s="22">
        <v>540</v>
      </c>
      <c r="O254" s="22">
        <v>0</v>
      </c>
      <c r="P254" s="22">
        <v>29559</v>
      </c>
      <c r="Q254" s="22">
        <v>330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81024</v>
      </c>
      <c r="Y254" s="22">
        <v>51021</v>
      </c>
      <c r="Z254" s="22">
        <v>0</v>
      </c>
      <c r="AA254" s="22">
        <v>0</v>
      </c>
      <c r="AB254" s="22">
        <v>0</v>
      </c>
      <c r="AC254" s="22">
        <v>24898</v>
      </c>
      <c r="AD254" s="22">
        <v>506270</v>
      </c>
      <c r="AE254" s="22">
        <v>86388</v>
      </c>
      <c r="AF254" s="22">
        <v>180215</v>
      </c>
      <c r="AG254" s="22">
        <v>0</v>
      </c>
      <c r="AH254" s="22">
        <v>75303</v>
      </c>
      <c r="AI254" s="22">
        <v>0</v>
      </c>
      <c r="AJ254" s="22">
        <v>0</v>
      </c>
      <c r="AK254" s="22">
        <v>9563</v>
      </c>
      <c r="AL254" s="22">
        <v>0</v>
      </c>
      <c r="AM254" s="22">
        <v>0</v>
      </c>
      <c r="AN254" s="22">
        <v>0</v>
      </c>
      <c r="AO254" s="22">
        <v>3617</v>
      </c>
      <c r="AP254" s="22">
        <v>141447</v>
      </c>
      <c r="AQ254" s="22">
        <v>0</v>
      </c>
      <c r="AR254" s="22">
        <v>0</v>
      </c>
      <c r="AS254" s="22">
        <v>0</v>
      </c>
      <c r="AT254" s="22">
        <v>496533</v>
      </c>
      <c r="AU254" s="22">
        <v>9737</v>
      </c>
    </row>
    <row r="255" spans="1:47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660559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302256</v>
      </c>
      <c r="M255" s="22">
        <v>49440</v>
      </c>
      <c r="N255" s="22">
        <v>0</v>
      </c>
      <c r="O255" s="22">
        <v>0</v>
      </c>
      <c r="P255" s="22">
        <v>87112</v>
      </c>
      <c r="Q255" s="22">
        <v>5255</v>
      </c>
      <c r="R255" s="22">
        <v>0</v>
      </c>
      <c r="S255" s="22">
        <v>0</v>
      </c>
      <c r="T255" s="22">
        <v>5550</v>
      </c>
      <c r="U255" s="22">
        <v>0</v>
      </c>
      <c r="V255" s="22">
        <v>0</v>
      </c>
      <c r="W255" s="22">
        <v>7574</v>
      </c>
      <c r="X255" s="22">
        <v>131910</v>
      </c>
      <c r="Y255" s="22">
        <v>917766</v>
      </c>
      <c r="Z255" s="22">
        <v>119248</v>
      </c>
      <c r="AA255" s="22">
        <v>0</v>
      </c>
      <c r="AB255" s="22">
        <v>0</v>
      </c>
      <c r="AC255" s="22">
        <v>36001</v>
      </c>
      <c r="AD255" s="22">
        <v>2322671</v>
      </c>
      <c r="AE255" s="22">
        <v>459022</v>
      </c>
      <c r="AF255" s="22">
        <v>432454</v>
      </c>
      <c r="AG255" s="22">
        <v>0</v>
      </c>
      <c r="AH255" s="22">
        <v>279946</v>
      </c>
      <c r="AI255" s="22">
        <v>0</v>
      </c>
      <c r="AJ255" s="22">
        <v>0</v>
      </c>
      <c r="AK255" s="22">
        <v>0</v>
      </c>
      <c r="AL255" s="22">
        <v>19732</v>
      </c>
      <c r="AM255" s="22">
        <v>1853</v>
      </c>
      <c r="AN255" s="22">
        <v>1001</v>
      </c>
      <c r="AO255" s="22">
        <v>18545</v>
      </c>
      <c r="AP255" s="22">
        <v>240191</v>
      </c>
      <c r="AQ255" s="22">
        <v>0</v>
      </c>
      <c r="AR255" s="22">
        <v>0</v>
      </c>
      <c r="AS255" s="22">
        <v>37526</v>
      </c>
      <c r="AT255" s="22">
        <v>1490270</v>
      </c>
      <c r="AU255" s="22">
        <v>832401</v>
      </c>
    </row>
    <row r="256" spans="1:47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264599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196548</v>
      </c>
      <c r="M256" s="22">
        <v>23407</v>
      </c>
      <c r="N256" s="22">
        <v>1189</v>
      </c>
      <c r="O256" s="22">
        <v>135</v>
      </c>
      <c r="P256" s="22">
        <v>25496</v>
      </c>
      <c r="Q256" s="22">
        <v>1139</v>
      </c>
      <c r="R256" s="22">
        <v>6689</v>
      </c>
      <c r="S256" s="22">
        <v>0</v>
      </c>
      <c r="T256" s="22">
        <v>1546</v>
      </c>
      <c r="U256" s="22">
        <v>0</v>
      </c>
      <c r="V256" s="22">
        <v>0</v>
      </c>
      <c r="W256" s="22">
        <v>1632</v>
      </c>
      <c r="X256" s="22">
        <v>0</v>
      </c>
      <c r="Y256" s="22">
        <v>279894</v>
      </c>
      <c r="Z256" s="22">
        <v>29328</v>
      </c>
      <c r="AA256" s="22">
        <v>0</v>
      </c>
      <c r="AB256" s="22">
        <v>0</v>
      </c>
      <c r="AC256" s="22">
        <v>3008</v>
      </c>
      <c r="AD256" s="22">
        <v>834610</v>
      </c>
      <c r="AE256" s="22">
        <v>132588</v>
      </c>
      <c r="AF256" s="22">
        <v>177824</v>
      </c>
      <c r="AG256" s="22">
        <v>31627</v>
      </c>
      <c r="AH256" s="22">
        <v>173160</v>
      </c>
      <c r="AI256" s="22">
        <v>2992</v>
      </c>
      <c r="AJ256" s="22">
        <v>0</v>
      </c>
      <c r="AK256" s="22">
        <v>5067</v>
      </c>
      <c r="AL256" s="22">
        <v>0</v>
      </c>
      <c r="AM256" s="22">
        <v>2153</v>
      </c>
      <c r="AN256" s="22">
        <v>0</v>
      </c>
      <c r="AO256" s="22">
        <v>0</v>
      </c>
      <c r="AP256" s="22">
        <v>138416</v>
      </c>
      <c r="AQ256" s="22">
        <v>0</v>
      </c>
      <c r="AR256" s="22">
        <v>0</v>
      </c>
      <c r="AS256" s="22">
        <v>0</v>
      </c>
      <c r="AT256" s="22">
        <v>663827</v>
      </c>
      <c r="AU256" s="22">
        <v>170783</v>
      </c>
    </row>
    <row r="257" spans="1:47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429219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309009</v>
      </c>
      <c r="M257" s="22">
        <v>11813</v>
      </c>
      <c r="N257" s="22">
        <v>1175</v>
      </c>
      <c r="O257" s="22">
        <v>2331</v>
      </c>
      <c r="P257" s="22">
        <v>107387</v>
      </c>
      <c r="Q257" s="22">
        <v>4688</v>
      </c>
      <c r="R257" s="22">
        <v>1700</v>
      </c>
      <c r="S257" s="22">
        <v>0</v>
      </c>
      <c r="T257" s="22">
        <v>1000</v>
      </c>
      <c r="U257" s="22">
        <v>0</v>
      </c>
      <c r="V257" s="22">
        <v>0</v>
      </c>
      <c r="W257" s="22">
        <v>25035</v>
      </c>
      <c r="X257" s="22">
        <v>0</v>
      </c>
      <c r="Y257" s="22">
        <v>87935</v>
      </c>
      <c r="Z257" s="22">
        <v>259715</v>
      </c>
      <c r="AA257" s="22">
        <v>0</v>
      </c>
      <c r="AB257" s="22">
        <v>0</v>
      </c>
      <c r="AC257" s="22">
        <v>118341</v>
      </c>
      <c r="AD257" s="22">
        <v>1359348</v>
      </c>
      <c r="AE257" s="22">
        <v>313251</v>
      </c>
      <c r="AF257" s="22">
        <v>266331</v>
      </c>
      <c r="AG257" s="22">
        <v>4111</v>
      </c>
      <c r="AH257" s="22">
        <v>141529</v>
      </c>
      <c r="AI257" s="22">
        <v>991</v>
      </c>
      <c r="AJ257" s="22">
        <v>59969</v>
      </c>
      <c r="AK257" s="22">
        <v>233333</v>
      </c>
      <c r="AL257" s="22">
        <v>7000</v>
      </c>
      <c r="AM257" s="22">
        <v>190</v>
      </c>
      <c r="AN257" s="22">
        <v>6012</v>
      </c>
      <c r="AO257" s="22">
        <v>1714</v>
      </c>
      <c r="AP257" s="22">
        <v>213064</v>
      </c>
      <c r="AQ257" s="22">
        <v>0</v>
      </c>
      <c r="AR257" s="22">
        <v>0</v>
      </c>
      <c r="AS257" s="22">
        <v>1368</v>
      </c>
      <c r="AT257" s="22">
        <v>1248863</v>
      </c>
      <c r="AU257" s="22">
        <v>110485</v>
      </c>
    </row>
    <row r="258" spans="1:47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852881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556525</v>
      </c>
      <c r="M258" s="22">
        <v>21234</v>
      </c>
      <c r="N258" s="22">
        <v>3915</v>
      </c>
      <c r="O258" s="22">
        <v>0</v>
      </c>
      <c r="P258" s="22">
        <v>0</v>
      </c>
      <c r="Q258" s="22">
        <v>2255</v>
      </c>
      <c r="R258" s="22">
        <v>32591</v>
      </c>
      <c r="S258" s="22">
        <v>0</v>
      </c>
      <c r="T258" s="22">
        <v>0</v>
      </c>
      <c r="U258" s="22">
        <v>33690</v>
      </c>
      <c r="V258" s="22">
        <v>0</v>
      </c>
      <c r="W258" s="22">
        <v>0</v>
      </c>
      <c r="X258" s="22">
        <v>1038692</v>
      </c>
      <c r="Y258" s="22">
        <v>0</v>
      </c>
      <c r="Z258" s="22">
        <v>39194</v>
      </c>
      <c r="AA258" s="22">
        <v>0</v>
      </c>
      <c r="AB258" s="22">
        <v>0</v>
      </c>
      <c r="AC258" s="22">
        <v>92106</v>
      </c>
      <c r="AD258" s="22">
        <v>2673083</v>
      </c>
      <c r="AE258" s="22">
        <v>375558</v>
      </c>
      <c r="AF258" s="22">
        <v>382079</v>
      </c>
      <c r="AG258" s="22">
        <v>0</v>
      </c>
      <c r="AH258" s="22">
        <v>283857</v>
      </c>
      <c r="AI258" s="22">
        <v>0</v>
      </c>
      <c r="AJ258" s="22">
        <v>0</v>
      </c>
      <c r="AK258" s="22">
        <v>60334</v>
      </c>
      <c r="AL258" s="22">
        <v>0</v>
      </c>
      <c r="AM258" s="22">
        <v>0</v>
      </c>
      <c r="AN258" s="22">
        <v>0</v>
      </c>
      <c r="AO258" s="22">
        <v>20156</v>
      </c>
      <c r="AP258" s="22">
        <v>301295</v>
      </c>
      <c r="AQ258" s="22">
        <v>0</v>
      </c>
      <c r="AR258" s="22">
        <v>0</v>
      </c>
      <c r="AS258" s="22">
        <v>2574</v>
      </c>
      <c r="AT258" s="22">
        <v>1425853</v>
      </c>
      <c r="AU258" s="22">
        <v>1247230</v>
      </c>
    </row>
    <row r="259" spans="1:47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1062123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508749</v>
      </c>
      <c r="M259" s="22">
        <v>21086</v>
      </c>
      <c r="N259" s="22">
        <v>4055</v>
      </c>
      <c r="O259" s="22">
        <v>250</v>
      </c>
      <c r="P259" s="22">
        <v>73797</v>
      </c>
      <c r="Q259" s="22">
        <v>11080</v>
      </c>
      <c r="R259" s="22">
        <v>30858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458551</v>
      </c>
      <c r="Z259" s="22">
        <v>45400</v>
      </c>
      <c r="AA259" s="22">
        <v>0</v>
      </c>
      <c r="AB259" s="22">
        <v>0</v>
      </c>
      <c r="AC259" s="22">
        <v>1476</v>
      </c>
      <c r="AD259" s="22">
        <v>2217425</v>
      </c>
      <c r="AE259" s="22">
        <v>416922</v>
      </c>
      <c r="AF259" s="22">
        <v>184311</v>
      </c>
      <c r="AG259" s="22">
        <v>0</v>
      </c>
      <c r="AH259" s="22">
        <v>795458</v>
      </c>
      <c r="AI259" s="22">
        <v>0</v>
      </c>
      <c r="AJ259" s="22">
        <v>0</v>
      </c>
      <c r="AK259" s="22">
        <v>6576</v>
      </c>
      <c r="AL259" s="22">
        <v>26636</v>
      </c>
      <c r="AM259" s="22">
        <v>0</v>
      </c>
      <c r="AN259" s="22">
        <v>0</v>
      </c>
      <c r="AO259" s="22">
        <v>26731</v>
      </c>
      <c r="AP259" s="22">
        <v>140781</v>
      </c>
      <c r="AQ259" s="22">
        <v>0</v>
      </c>
      <c r="AR259" s="22">
        <v>0</v>
      </c>
      <c r="AS259" s="22">
        <v>0</v>
      </c>
      <c r="AT259" s="22">
        <v>1597415</v>
      </c>
      <c r="AU259" s="22">
        <v>620010</v>
      </c>
    </row>
    <row r="260" spans="1:47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145889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105956</v>
      </c>
      <c r="M260" s="22">
        <v>14714</v>
      </c>
      <c r="N260" s="22">
        <v>0</v>
      </c>
      <c r="O260" s="22">
        <v>0</v>
      </c>
      <c r="P260" s="22">
        <v>10513</v>
      </c>
      <c r="Q260" s="22">
        <v>1623</v>
      </c>
      <c r="R260" s="22">
        <v>0</v>
      </c>
      <c r="S260" s="22">
        <v>0</v>
      </c>
      <c r="T260" s="22">
        <v>0</v>
      </c>
      <c r="U260" s="22">
        <v>0</v>
      </c>
      <c r="V260" s="22">
        <v>0</v>
      </c>
      <c r="W260" s="22">
        <v>800</v>
      </c>
      <c r="X260" s="22">
        <v>0</v>
      </c>
      <c r="Y260" s="22">
        <v>1185988</v>
      </c>
      <c r="Z260" s="22">
        <v>0</v>
      </c>
      <c r="AA260" s="22">
        <v>0</v>
      </c>
      <c r="AB260" s="22">
        <v>0</v>
      </c>
      <c r="AC260" s="22">
        <v>48445</v>
      </c>
      <c r="AD260" s="22">
        <v>1513928</v>
      </c>
      <c r="AE260" s="22">
        <v>73046</v>
      </c>
      <c r="AF260" s="22">
        <v>165484</v>
      </c>
      <c r="AG260" s="22">
        <v>0</v>
      </c>
      <c r="AH260" s="22">
        <v>114055</v>
      </c>
      <c r="AI260" s="22">
        <v>0</v>
      </c>
      <c r="AJ260" s="22">
        <v>0</v>
      </c>
      <c r="AK260" s="22">
        <v>38555</v>
      </c>
      <c r="AL260" s="22">
        <v>0</v>
      </c>
      <c r="AM260" s="22">
        <v>0</v>
      </c>
      <c r="AN260" s="22">
        <v>0</v>
      </c>
      <c r="AO260" s="22">
        <v>6037</v>
      </c>
      <c r="AP260" s="22">
        <v>100681</v>
      </c>
      <c r="AQ260" s="22">
        <v>0</v>
      </c>
      <c r="AR260" s="22">
        <v>107961</v>
      </c>
      <c r="AS260" s="22">
        <v>4689</v>
      </c>
      <c r="AT260" s="22">
        <v>610508</v>
      </c>
      <c r="AU260" s="22">
        <v>903420</v>
      </c>
    </row>
    <row r="261" spans="1:47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314028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179022</v>
      </c>
      <c r="M261" s="22">
        <v>7247</v>
      </c>
      <c r="N261" s="22">
        <v>2215</v>
      </c>
      <c r="O261" s="22">
        <v>1653</v>
      </c>
      <c r="P261" s="22">
        <v>49816</v>
      </c>
      <c r="Q261" s="22">
        <v>2931</v>
      </c>
      <c r="R261" s="22">
        <v>39200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80645</v>
      </c>
      <c r="Y261" s="22">
        <v>785578</v>
      </c>
      <c r="Z261" s="22">
        <v>0</v>
      </c>
      <c r="AA261" s="22">
        <v>0</v>
      </c>
      <c r="AB261" s="22">
        <v>0</v>
      </c>
      <c r="AC261" s="22">
        <v>5659</v>
      </c>
      <c r="AD261" s="22">
        <v>1467994</v>
      </c>
      <c r="AE261" s="22">
        <v>162723</v>
      </c>
      <c r="AF261" s="22">
        <v>244362</v>
      </c>
      <c r="AG261" s="22">
        <v>0</v>
      </c>
      <c r="AH261" s="22">
        <v>157505</v>
      </c>
      <c r="AI261" s="22">
        <v>0</v>
      </c>
      <c r="AJ261" s="22">
        <v>0</v>
      </c>
      <c r="AK261" s="22">
        <v>25694</v>
      </c>
      <c r="AL261" s="22">
        <v>0</v>
      </c>
      <c r="AM261" s="22">
        <v>2186</v>
      </c>
      <c r="AN261" s="22">
        <v>0</v>
      </c>
      <c r="AO261" s="22">
        <v>27467</v>
      </c>
      <c r="AP261" s="22">
        <v>268908</v>
      </c>
      <c r="AQ261" s="22">
        <v>0</v>
      </c>
      <c r="AR261" s="22">
        <v>0</v>
      </c>
      <c r="AS261" s="22">
        <v>551</v>
      </c>
      <c r="AT261" s="22">
        <v>889396</v>
      </c>
      <c r="AU261" s="22">
        <v>578598</v>
      </c>
    </row>
    <row r="262" spans="1:47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321199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174467</v>
      </c>
      <c r="M262" s="22">
        <v>24138</v>
      </c>
      <c r="N262" s="22">
        <v>909</v>
      </c>
      <c r="O262" s="22">
        <v>0</v>
      </c>
      <c r="P262" s="22">
        <v>22605</v>
      </c>
      <c r="Q262" s="22">
        <v>250</v>
      </c>
      <c r="R262" s="22">
        <v>11184</v>
      </c>
      <c r="S262" s="22">
        <v>0</v>
      </c>
      <c r="T262" s="22">
        <v>3929</v>
      </c>
      <c r="U262" s="22">
        <v>0</v>
      </c>
      <c r="V262" s="22">
        <v>0</v>
      </c>
      <c r="W262" s="22">
        <v>51095</v>
      </c>
      <c r="X262" s="22">
        <v>0</v>
      </c>
      <c r="Y262" s="22">
        <v>268682</v>
      </c>
      <c r="Z262" s="22">
        <v>19928</v>
      </c>
      <c r="AA262" s="22">
        <v>0</v>
      </c>
      <c r="AB262" s="22">
        <v>0</v>
      </c>
      <c r="AC262" s="22">
        <v>5035</v>
      </c>
      <c r="AD262" s="22">
        <v>903421</v>
      </c>
      <c r="AE262" s="22">
        <v>194936</v>
      </c>
      <c r="AF262" s="22">
        <v>338765</v>
      </c>
      <c r="AG262" s="22">
        <v>0</v>
      </c>
      <c r="AH262" s="22">
        <v>91147</v>
      </c>
      <c r="AI262" s="22">
        <v>12290</v>
      </c>
      <c r="AJ262" s="22">
        <v>0</v>
      </c>
      <c r="AK262" s="22">
        <v>9308</v>
      </c>
      <c r="AL262" s="22">
        <v>0</v>
      </c>
      <c r="AM262" s="22">
        <v>876</v>
      </c>
      <c r="AN262" s="22">
        <v>0</v>
      </c>
      <c r="AO262" s="22">
        <v>3503</v>
      </c>
      <c r="AP262" s="22">
        <v>110642</v>
      </c>
      <c r="AQ262" s="22">
        <v>0</v>
      </c>
      <c r="AR262" s="22">
        <v>0</v>
      </c>
      <c r="AS262" s="22">
        <v>1520</v>
      </c>
      <c r="AT262" s="22">
        <v>762987</v>
      </c>
      <c r="AU262" s="22">
        <v>140434</v>
      </c>
    </row>
    <row r="263" spans="1:47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738553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7586</v>
      </c>
      <c r="L263" s="22">
        <v>1118940</v>
      </c>
      <c r="M263" s="22">
        <v>21499</v>
      </c>
      <c r="N263" s="22">
        <v>3900</v>
      </c>
      <c r="O263" s="22">
        <v>0</v>
      </c>
      <c r="P263" s="22">
        <v>91659</v>
      </c>
      <c r="Q263" s="22">
        <v>8489</v>
      </c>
      <c r="R263" s="22">
        <v>15903</v>
      </c>
      <c r="S263" s="22">
        <v>0</v>
      </c>
      <c r="T263" s="22">
        <v>0</v>
      </c>
      <c r="U263" s="22">
        <v>0</v>
      </c>
      <c r="V263" s="22">
        <v>0</v>
      </c>
      <c r="W263" s="22">
        <v>3351</v>
      </c>
      <c r="X263" s="22">
        <v>0</v>
      </c>
      <c r="Y263" s="22">
        <v>612427</v>
      </c>
      <c r="Z263" s="22">
        <v>67146</v>
      </c>
      <c r="AA263" s="22">
        <v>0</v>
      </c>
      <c r="AB263" s="22">
        <v>0</v>
      </c>
      <c r="AC263" s="22">
        <v>22058</v>
      </c>
      <c r="AD263" s="22">
        <v>2711511</v>
      </c>
      <c r="AE263" s="22">
        <v>727301</v>
      </c>
      <c r="AF263" s="22">
        <v>464324</v>
      </c>
      <c r="AG263" s="22">
        <v>179859</v>
      </c>
      <c r="AH263" s="22">
        <v>361878</v>
      </c>
      <c r="AI263" s="22">
        <v>-6814</v>
      </c>
      <c r="AJ263" s="22">
        <v>74646</v>
      </c>
      <c r="AK263" s="22">
        <v>146088</v>
      </c>
      <c r="AL263" s="22">
        <v>0</v>
      </c>
      <c r="AM263" s="22">
        <v>9100</v>
      </c>
      <c r="AN263" s="22">
        <v>0</v>
      </c>
      <c r="AO263" s="22">
        <v>28998</v>
      </c>
      <c r="AP263" s="22">
        <v>400725</v>
      </c>
      <c r="AQ263" s="22">
        <v>0</v>
      </c>
      <c r="AR263" s="22">
        <v>0</v>
      </c>
      <c r="AS263" s="22">
        <v>22943</v>
      </c>
      <c r="AT263" s="22">
        <v>2409048</v>
      </c>
      <c r="AU263" s="22">
        <v>302463</v>
      </c>
    </row>
    <row r="264" spans="1:47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401258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501015</v>
      </c>
      <c r="M264" s="22">
        <v>15924</v>
      </c>
      <c r="N264" s="22">
        <v>2119</v>
      </c>
      <c r="O264" s="22">
        <v>3107</v>
      </c>
      <c r="P264" s="22">
        <v>24565</v>
      </c>
      <c r="Q264" s="22">
        <v>8661</v>
      </c>
      <c r="R264" s="22">
        <v>11934</v>
      </c>
      <c r="S264" s="22">
        <v>0</v>
      </c>
      <c r="T264" s="22">
        <v>8803</v>
      </c>
      <c r="U264" s="22">
        <v>0</v>
      </c>
      <c r="V264" s="22">
        <v>0</v>
      </c>
      <c r="W264" s="22">
        <v>54476</v>
      </c>
      <c r="X264" s="22">
        <v>0</v>
      </c>
      <c r="Y264" s="22">
        <v>419549</v>
      </c>
      <c r="Z264" s="22">
        <v>0</v>
      </c>
      <c r="AA264" s="22">
        <v>23980</v>
      </c>
      <c r="AB264" s="22">
        <v>0</v>
      </c>
      <c r="AC264" s="22">
        <v>51438</v>
      </c>
      <c r="AD264" s="22">
        <v>1526829</v>
      </c>
      <c r="AE264" s="22">
        <v>365197</v>
      </c>
      <c r="AF264" s="22">
        <v>284971</v>
      </c>
      <c r="AG264" s="22">
        <v>0</v>
      </c>
      <c r="AH264" s="22">
        <v>310020</v>
      </c>
      <c r="AI264" s="22">
        <v>1430</v>
      </c>
      <c r="AJ264" s="22">
        <v>0</v>
      </c>
      <c r="AK264" s="22">
        <v>30383</v>
      </c>
      <c r="AL264" s="22">
        <v>462</v>
      </c>
      <c r="AM264" s="22">
        <v>205</v>
      </c>
      <c r="AN264" s="22">
        <v>0</v>
      </c>
      <c r="AO264" s="22">
        <v>38760</v>
      </c>
      <c r="AP264" s="22">
        <v>291704</v>
      </c>
      <c r="AQ264" s="22">
        <v>0</v>
      </c>
      <c r="AR264" s="22">
        <v>0</v>
      </c>
      <c r="AS264" s="22">
        <v>0</v>
      </c>
      <c r="AT264" s="22">
        <v>1323132</v>
      </c>
      <c r="AU264" s="22">
        <v>203697</v>
      </c>
    </row>
    <row r="265" spans="1:47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164656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194424</v>
      </c>
      <c r="M265" s="22">
        <v>2233</v>
      </c>
      <c r="N265" s="22">
        <v>157</v>
      </c>
      <c r="O265" s="22">
        <v>0</v>
      </c>
      <c r="P265" s="22">
        <v>0</v>
      </c>
      <c r="Q265" s="22">
        <v>1486</v>
      </c>
      <c r="R265" s="22">
        <v>50</v>
      </c>
      <c r="S265" s="22">
        <v>0</v>
      </c>
      <c r="T265" s="22">
        <v>13907</v>
      </c>
      <c r="U265" s="22">
        <v>0</v>
      </c>
      <c r="V265" s="22">
        <v>0</v>
      </c>
      <c r="W265" s="22">
        <v>0</v>
      </c>
      <c r="X265" s="22">
        <v>23507</v>
      </c>
      <c r="Y265" s="22">
        <v>131600</v>
      </c>
      <c r="Z265" s="22">
        <v>48051</v>
      </c>
      <c r="AA265" s="22">
        <v>0</v>
      </c>
      <c r="AB265" s="22">
        <v>0</v>
      </c>
      <c r="AC265" s="22">
        <v>4296</v>
      </c>
      <c r="AD265" s="22">
        <v>584367</v>
      </c>
      <c r="AE265" s="22">
        <v>131599</v>
      </c>
      <c r="AF265" s="22">
        <v>133858</v>
      </c>
      <c r="AG265" s="22">
        <v>0</v>
      </c>
      <c r="AH265" s="22">
        <v>92492</v>
      </c>
      <c r="AI265" s="22">
        <v>0</v>
      </c>
      <c r="AJ265" s="22">
        <v>0</v>
      </c>
      <c r="AK265" s="22">
        <v>35961</v>
      </c>
      <c r="AL265" s="22">
        <v>0</v>
      </c>
      <c r="AM265" s="22">
        <v>646</v>
      </c>
      <c r="AN265" s="22">
        <v>0</v>
      </c>
      <c r="AO265" s="22">
        <v>8834</v>
      </c>
      <c r="AP265" s="22">
        <v>58925</v>
      </c>
      <c r="AQ265" s="22">
        <v>0</v>
      </c>
      <c r="AR265" s="22">
        <v>0</v>
      </c>
      <c r="AS265" s="22">
        <v>0</v>
      </c>
      <c r="AT265" s="22">
        <v>462315</v>
      </c>
      <c r="AU265" s="22">
        <v>122052</v>
      </c>
    </row>
    <row r="266" spans="1:47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180636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125032</v>
      </c>
      <c r="M266" s="22">
        <v>23405</v>
      </c>
      <c r="N266" s="22">
        <v>200</v>
      </c>
      <c r="O266" s="22">
        <v>539</v>
      </c>
      <c r="P266" s="22">
        <v>21199</v>
      </c>
      <c r="Q266" s="22">
        <v>5490</v>
      </c>
      <c r="R266" s="22">
        <v>3600</v>
      </c>
      <c r="S266" s="22">
        <v>0</v>
      </c>
      <c r="T266" s="22">
        <v>593</v>
      </c>
      <c r="U266" s="22">
        <v>0</v>
      </c>
      <c r="V266" s="22">
        <v>0</v>
      </c>
      <c r="W266" s="22">
        <v>0</v>
      </c>
      <c r="X266" s="22">
        <v>0</v>
      </c>
      <c r="Y266" s="22">
        <v>217847</v>
      </c>
      <c r="Z266" s="22">
        <v>9800</v>
      </c>
      <c r="AA266" s="22">
        <v>0</v>
      </c>
      <c r="AB266" s="22">
        <v>0</v>
      </c>
      <c r="AC266" s="22">
        <v>0</v>
      </c>
      <c r="AD266" s="22">
        <v>588341</v>
      </c>
      <c r="AE266" s="22">
        <v>143340</v>
      </c>
      <c r="AF266" s="22">
        <v>179275</v>
      </c>
      <c r="AG266" s="22">
        <v>0</v>
      </c>
      <c r="AH266" s="22">
        <v>83812</v>
      </c>
      <c r="AI266" s="22">
        <v>0</v>
      </c>
      <c r="AJ266" s="22">
        <v>0</v>
      </c>
      <c r="AK266" s="22">
        <v>0</v>
      </c>
      <c r="AL266" s="22">
        <v>3798</v>
      </c>
      <c r="AM266" s="22">
        <v>0</v>
      </c>
      <c r="AN266" s="22">
        <v>0</v>
      </c>
      <c r="AO266" s="22">
        <v>0</v>
      </c>
      <c r="AP266" s="22">
        <v>93938</v>
      </c>
      <c r="AQ266" s="22">
        <v>0</v>
      </c>
      <c r="AR266" s="22">
        <v>0</v>
      </c>
      <c r="AS266" s="22">
        <v>0</v>
      </c>
      <c r="AT266" s="22">
        <v>504163</v>
      </c>
      <c r="AU266" s="22">
        <v>84178</v>
      </c>
    </row>
    <row r="267" spans="1:47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159352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78557</v>
      </c>
      <c r="M267" s="22">
        <v>10679</v>
      </c>
      <c r="N267" s="22">
        <v>0</v>
      </c>
      <c r="O267" s="22">
        <v>384</v>
      </c>
      <c r="P267" s="22">
        <v>8235</v>
      </c>
      <c r="Q267" s="22">
        <v>3598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347896</v>
      </c>
      <c r="Y267" s="22">
        <v>256909</v>
      </c>
      <c r="Z267" s="22">
        <v>9800</v>
      </c>
      <c r="AA267" s="22">
        <v>0</v>
      </c>
      <c r="AB267" s="22">
        <v>0</v>
      </c>
      <c r="AC267" s="22">
        <v>5700</v>
      </c>
      <c r="AD267" s="22">
        <v>881110</v>
      </c>
      <c r="AE267" s="22">
        <v>108692</v>
      </c>
      <c r="AF267" s="22">
        <v>111377</v>
      </c>
      <c r="AG267" s="22">
        <v>0</v>
      </c>
      <c r="AH267" s="22">
        <v>74320</v>
      </c>
      <c r="AI267" s="22">
        <v>0</v>
      </c>
      <c r="AJ267" s="22">
        <v>0</v>
      </c>
      <c r="AK267" s="22">
        <v>9308</v>
      </c>
      <c r="AL267" s="22">
        <v>301279</v>
      </c>
      <c r="AM267" s="22">
        <v>0</v>
      </c>
      <c r="AN267" s="22">
        <v>0</v>
      </c>
      <c r="AO267" s="22">
        <v>5258</v>
      </c>
      <c r="AP267" s="22">
        <v>141870</v>
      </c>
      <c r="AQ267" s="22">
        <v>0</v>
      </c>
      <c r="AR267" s="22">
        <v>0</v>
      </c>
      <c r="AS267" s="22">
        <v>8095</v>
      </c>
      <c r="AT267" s="22">
        <v>760199</v>
      </c>
      <c r="AU267" s="22">
        <v>120911</v>
      </c>
    </row>
    <row r="268" spans="1:47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236306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315274</v>
      </c>
      <c r="M268" s="22">
        <v>7019</v>
      </c>
      <c r="N268" s="22">
        <v>0</v>
      </c>
      <c r="O268" s="22">
        <v>0</v>
      </c>
      <c r="P268" s="22">
        <v>0</v>
      </c>
      <c r="Q268" s="22">
        <v>2040</v>
      </c>
      <c r="R268" s="22">
        <v>0</v>
      </c>
      <c r="S268" s="22">
        <v>0</v>
      </c>
      <c r="T268" s="22">
        <v>0</v>
      </c>
      <c r="U268" s="22">
        <v>0</v>
      </c>
      <c r="V268" s="22">
        <v>964</v>
      </c>
      <c r="W268" s="22">
        <v>0</v>
      </c>
      <c r="X268" s="22">
        <v>182054</v>
      </c>
      <c r="Y268" s="22">
        <v>173874</v>
      </c>
      <c r="Z268" s="22">
        <v>0</v>
      </c>
      <c r="AA268" s="22">
        <v>0</v>
      </c>
      <c r="AB268" s="22">
        <v>0</v>
      </c>
      <c r="AC268" s="22">
        <v>0</v>
      </c>
      <c r="AD268" s="22">
        <v>917531</v>
      </c>
      <c r="AE268" s="22">
        <v>180754</v>
      </c>
      <c r="AF268" s="22">
        <v>121061</v>
      </c>
      <c r="AG268" s="22">
        <v>0</v>
      </c>
      <c r="AH268" s="22">
        <v>313861</v>
      </c>
      <c r="AI268" s="22">
        <v>26</v>
      </c>
      <c r="AJ268" s="22">
        <v>0</v>
      </c>
      <c r="AK268" s="22">
        <v>0</v>
      </c>
      <c r="AL268" s="22">
        <v>0</v>
      </c>
      <c r="AM268" s="22">
        <v>2541</v>
      </c>
      <c r="AN268" s="22">
        <v>4115</v>
      </c>
      <c r="AO268" s="22">
        <v>3330</v>
      </c>
      <c r="AP268" s="22">
        <v>122348</v>
      </c>
      <c r="AQ268" s="22">
        <v>0</v>
      </c>
      <c r="AR268" s="22">
        <v>0</v>
      </c>
      <c r="AS268" s="22">
        <v>0</v>
      </c>
      <c r="AT268" s="22">
        <v>748036</v>
      </c>
      <c r="AU268" s="22">
        <v>169495</v>
      </c>
    </row>
    <row r="269" spans="1:47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426300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1139317</v>
      </c>
      <c r="M269" s="22">
        <v>18700</v>
      </c>
      <c r="N269" s="22">
        <v>0</v>
      </c>
      <c r="O269" s="22">
        <v>0</v>
      </c>
      <c r="P269" s="22">
        <v>0</v>
      </c>
      <c r="Q269" s="22">
        <v>8234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332070</v>
      </c>
      <c r="Y269" s="22">
        <v>149855</v>
      </c>
      <c r="Z269" s="22">
        <v>0</v>
      </c>
      <c r="AA269" s="22">
        <v>0</v>
      </c>
      <c r="AB269" s="22">
        <v>0</v>
      </c>
      <c r="AC269" s="22">
        <v>48500</v>
      </c>
      <c r="AD269" s="22">
        <v>2122976</v>
      </c>
      <c r="AE269" s="22">
        <v>667720</v>
      </c>
      <c r="AF269" s="22">
        <v>468995</v>
      </c>
      <c r="AG269" s="22">
        <v>0</v>
      </c>
      <c r="AH269" s="22">
        <v>301702</v>
      </c>
      <c r="AI269" s="22">
        <v>-4674</v>
      </c>
      <c r="AJ269" s="22">
        <v>0</v>
      </c>
      <c r="AK269" s="22">
        <v>21298</v>
      </c>
      <c r="AL269" s="22">
        <v>103538</v>
      </c>
      <c r="AM269" s="22">
        <v>0</v>
      </c>
      <c r="AN269" s="22">
        <v>0</v>
      </c>
      <c r="AO269" s="22">
        <v>61615</v>
      </c>
      <c r="AP269" s="22">
        <v>900890</v>
      </c>
      <c r="AQ269" s="22">
        <v>0</v>
      </c>
      <c r="AR269" s="22">
        <v>0</v>
      </c>
      <c r="AS269" s="22">
        <v>178169</v>
      </c>
      <c r="AT269" s="22">
        <v>2699253</v>
      </c>
      <c r="AU269" s="22">
        <v>-576277</v>
      </c>
    </row>
    <row r="270" spans="1:47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109127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624922</v>
      </c>
      <c r="M270" s="22">
        <v>26470</v>
      </c>
      <c r="N270" s="22">
        <v>40690</v>
      </c>
      <c r="O270" s="22">
        <v>0</v>
      </c>
      <c r="P270" s="22">
        <v>0</v>
      </c>
      <c r="Q270" s="22">
        <v>72391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106768</v>
      </c>
      <c r="X270" s="22">
        <v>23569</v>
      </c>
      <c r="Y270" s="22">
        <v>325602</v>
      </c>
      <c r="Z270" s="22">
        <v>0</v>
      </c>
      <c r="AA270" s="22">
        <v>22300</v>
      </c>
      <c r="AB270" s="22">
        <v>0</v>
      </c>
      <c r="AC270" s="22">
        <v>258514</v>
      </c>
      <c r="AD270" s="22">
        <v>1610353</v>
      </c>
      <c r="AE270" s="22">
        <v>403824</v>
      </c>
      <c r="AF270" s="22">
        <v>253851</v>
      </c>
      <c r="AG270" s="22">
        <v>0</v>
      </c>
      <c r="AH270" s="22">
        <v>250424</v>
      </c>
      <c r="AI270" s="22">
        <v>0</v>
      </c>
      <c r="AJ270" s="22">
        <v>0</v>
      </c>
      <c r="AK270" s="22">
        <v>0</v>
      </c>
      <c r="AL270" s="22">
        <v>1520</v>
      </c>
      <c r="AM270" s="22">
        <v>814</v>
      </c>
      <c r="AN270" s="22">
        <v>0</v>
      </c>
      <c r="AO270" s="22">
        <v>13391</v>
      </c>
      <c r="AP270" s="22">
        <v>388731</v>
      </c>
      <c r="AQ270" s="22">
        <v>0</v>
      </c>
      <c r="AR270" s="22">
        <v>0</v>
      </c>
      <c r="AS270" s="22">
        <v>0</v>
      </c>
      <c r="AT270" s="22">
        <v>1312555</v>
      </c>
      <c r="AU270" s="22">
        <v>297798</v>
      </c>
    </row>
    <row r="271" spans="1:47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138286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73961</v>
      </c>
      <c r="M271" s="22">
        <v>5726</v>
      </c>
      <c r="N271" s="22">
        <v>1612</v>
      </c>
      <c r="O271" s="22">
        <v>0</v>
      </c>
      <c r="P271" s="22">
        <v>4381</v>
      </c>
      <c r="Q271" s="22">
        <v>680</v>
      </c>
      <c r="R271" s="22">
        <v>0</v>
      </c>
      <c r="S271" s="22">
        <v>0</v>
      </c>
      <c r="T271" s="22">
        <v>280</v>
      </c>
      <c r="U271" s="22">
        <v>0</v>
      </c>
      <c r="V271" s="22">
        <v>0</v>
      </c>
      <c r="W271" s="22">
        <v>0</v>
      </c>
      <c r="X271" s="22">
        <v>0</v>
      </c>
      <c r="Y271" s="22">
        <v>241951</v>
      </c>
      <c r="Z271" s="22">
        <v>0</v>
      </c>
      <c r="AA271" s="22">
        <v>7318</v>
      </c>
      <c r="AB271" s="22">
        <v>0</v>
      </c>
      <c r="AC271" s="22">
        <v>14632</v>
      </c>
      <c r="AD271" s="22">
        <v>488827</v>
      </c>
      <c r="AE271" s="22">
        <v>93371</v>
      </c>
      <c r="AF271" s="22">
        <v>75157</v>
      </c>
      <c r="AG271" s="22">
        <v>0</v>
      </c>
      <c r="AH271" s="22">
        <v>67166</v>
      </c>
      <c r="AI271" s="22">
        <v>0</v>
      </c>
      <c r="AJ271" s="22">
        <v>16420</v>
      </c>
      <c r="AK271" s="22">
        <v>35355</v>
      </c>
      <c r="AL271" s="22">
        <v>0</v>
      </c>
      <c r="AM271" s="22">
        <v>0</v>
      </c>
      <c r="AN271" s="22">
        <v>0</v>
      </c>
      <c r="AO271" s="22">
        <v>0</v>
      </c>
      <c r="AP271" s="22">
        <v>113105</v>
      </c>
      <c r="AQ271" s="22">
        <v>0</v>
      </c>
      <c r="AR271" s="22">
        <v>0</v>
      </c>
      <c r="AS271" s="22">
        <v>0</v>
      </c>
      <c r="AT271" s="22">
        <v>400574</v>
      </c>
      <c r="AU271" s="22">
        <v>88253</v>
      </c>
    </row>
    <row r="272" spans="1:47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361892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304554</v>
      </c>
      <c r="M272" s="22">
        <v>20835</v>
      </c>
      <c r="N272" s="22">
        <v>4318</v>
      </c>
      <c r="O272" s="22">
        <v>0</v>
      </c>
      <c r="P272" s="22">
        <v>30459</v>
      </c>
      <c r="Q272" s="22">
        <v>1319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686024</v>
      </c>
      <c r="Z272" s="22">
        <v>0</v>
      </c>
      <c r="AA272" s="22">
        <v>0</v>
      </c>
      <c r="AB272" s="22">
        <v>0</v>
      </c>
      <c r="AC272" s="22">
        <v>116578</v>
      </c>
      <c r="AD272" s="22">
        <v>1525979</v>
      </c>
      <c r="AE272" s="22">
        <v>284621</v>
      </c>
      <c r="AF272" s="22">
        <v>844409</v>
      </c>
      <c r="AG272" s="22">
        <v>0</v>
      </c>
      <c r="AH272" s="22">
        <v>149644</v>
      </c>
      <c r="AI272" s="22">
        <v>0</v>
      </c>
      <c r="AJ272" s="22">
        <v>4420</v>
      </c>
      <c r="AK272" s="22">
        <v>0</v>
      </c>
      <c r="AL272" s="22">
        <v>0</v>
      </c>
      <c r="AM272" s="22">
        <v>0</v>
      </c>
      <c r="AN272" s="22">
        <v>0</v>
      </c>
      <c r="AO272" s="22">
        <v>29209</v>
      </c>
      <c r="AP272" s="22">
        <v>207496</v>
      </c>
      <c r="AQ272" s="22">
        <v>0</v>
      </c>
      <c r="AR272" s="22">
        <v>0</v>
      </c>
      <c r="AS272" s="22">
        <v>8485</v>
      </c>
      <c r="AT272" s="22">
        <v>1528284</v>
      </c>
      <c r="AU272" s="22">
        <v>-2305</v>
      </c>
    </row>
    <row r="273" spans="1:47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148666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80825</v>
      </c>
      <c r="M273" s="22">
        <v>4353</v>
      </c>
      <c r="N273" s="22">
        <v>1200</v>
      </c>
      <c r="O273" s="22">
        <v>0</v>
      </c>
      <c r="P273" s="22">
        <v>819</v>
      </c>
      <c r="Q273" s="22">
        <v>25524</v>
      </c>
      <c r="R273" s="22">
        <v>7962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34832</v>
      </c>
      <c r="Y273" s="22">
        <v>225431</v>
      </c>
      <c r="Z273" s="22">
        <v>40706</v>
      </c>
      <c r="AA273" s="22">
        <v>0</v>
      </c>
      <c r="AB273" s="22">
        <v>0</v>
      </c>
      <c r="AC273" s="22">
        <v>10726</v>
      </c>
      <c r="AD273" s="22">
        <v>581044</v>
      </c>
      <c r="AE273" s="22">
        <v>49020</v>
      </c>
      <c r="AF273" s="22">
        <v>136218</v>
      </c>
      <c r="AG273" s="22">
        <v>0</v>
      </c>
      <c r="AH273" s="22">
        <v>129243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7867</v>
      </c>
      <c r="AO273" s="22">
        <v>0</v>
      </c>
      <c r="AP273" s="22">
        <v>90436</v>
      </c>
      <c r="AQ273" s="22">
        <v>0</v>
      </c>
      <c r="AR273" s="22">
        <v>0</v>
      </c>
      <c r="AS273" s="22">
        <v>7829</v>
      </c>
      <c r="AT273" s="22">
        <v>420613</v>
      </c>
      <c r="AU273" s="22">
        <v>160431</v>
      </c>
    </row>
    <row r="274" spans="1:47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264338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10575</v>
      </c>
      <c r="L274" s="22">
        <v>196717</v>
      </c>
      <c r="M274" s="22">
        <v>1730</v>
      </c>
      <c r="N274" s="22">
        <v>932</v>
      </c>
      <c r="O274" s="22">
        <v>599</v>
      </c>
      <c r="P274" s="22">
        <v>28193</v>
      </c>
      <c r="Q274" s="22">
        <v>708</v>
      </c>
      <c r="R274" s="22">
        <v>3629</v>
      </c>
      <c r="S274" s="22">
        <v>0</v>
      </c>
      <c r="T274" s="22">
        <v>0</v>
      </c>
      <c r="U274" s="22">
        <v>26375</v>
      </c>
      <c r="V274" s="22">
        <v>0</v>
      </c>
      <c r="W274" s="22">
        <v>0</v>
      </c>
      <c r="X274" s="22">
        <v>0</v>
      </c>
      <c r="Y274" s="22">
        <v>509785</v>
      </c>
      <c r="Z274" s="22">
        <v>135366</v>
      </c>
      <c r="AA274" s="22">
        <v>0</v>
      </c>
      <c r="AB274" s="22">
        <v>0</v>
      </c>
      <c r="AC274" s="22">
        <v>0</v>
      </c>
      <c r="AD274" s="22">
        <v>1178947</v>
      </c>
      <c r="AE274" s="22">
        <v>206254</v>
      </c>
      <c r="AF274" s="22">
        <v>110460</v>
      </c>
      <c r="AG274" s="22">
        <v>36200</v>
      </c>
      <c r="AH274" s="22">
        <v>220758</v>
      </c>
      <c r="AI274" s="22">
        <v>0</v>
      </c>
      <c r="AJ274" s="22">
        <v>0</v>
      </c>
      <c r="AK274" s="22">
        <v>68714</v>
      </c>
      <c r="AL274" s="22">
        <v>0</v>
      </c>
      <c r="AM274" s="22">
        <v>174</v>
      </c>
      <c r="AN274" s="22">
        <v>0</v>
      </c>
      <c r="AO274" s="22">
        <v>4239</v>
      </c>
      <c r="AP274" s="22">
        <v>160178</v>
      </c>
      <c r="AQ274" s="22">
        <v>0</v>
      </c>
      <c r="AR274" s="22">
        <v>0</v>
      </c>
      <c r="AS274" s="22">
        <v>0</v>
      </c>
      <c r="AT274" s="22">
        <v>806977</v>
      </c>
      <c r="AU274" s="22">
        <v>371970</v>
      </c>
    </row>
    <row r="275" spans="1:47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962145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1038918</v>
      </c>
      <c r="M275" s="22">
        <v>52396</v>
      </c>
      <c r="N275" s="22">
        <v>0</v>
      </c>
      <c r="O275" s="22">
        <v>3332</v>
      </c>
      <c r="P275" s="22">
        <v>0</v>
      </c>
      <c r="Q275" s="22">
        <v>2220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2500</v>
      </c>
      <c r="X275" s="22">
        <v>74679</v>
      </c>
      <c r="Y275" s="22">
        <v>270857</v>
      </c>
      <c r="Z275" s="22">
        <v>0</v>
      </c>
      <c r="AA275" s="22">
        <v>0</v>
      </c>
      <c r="AB275" s="22">
        <v>0</v>
      </c>
      <c r="AC275" s="22">
        <v>0</v>
      </c>
      <c r="AD275" s="22">
        <v>2407047</v>
      </c>
      <c r="AE275" s="22">
        <v>324993</v>
      </c>
      <c r="AF275" s="22">
        <v>649508</v>
      </c>
      <c r="AG275" s="22">
        <v>0</v>
      </c>
      <c r="AH275" s="22">
        <v>289660</v>
      </c>
      <c r="AI275" s="22">
        <v>0</v>
      </c>
      <c r="AJ275" s="22">
        <v>0</v>
      </c>
      <c r="AK275" s="22">
        <v>17613</v>
      </c>
      <c r="AL275" s="22">
        <v>0</v>
      </c>
      <c r="AM275" s="22">
        <v>39893</v>
      </c>
      <c r="AN275" s="22">
        <v>17877</v>
      </c>
      <c r="AO275" s="22">
        <v>0</v>
      </c>
      <c r="AP275" s="22">
        <v>473714</v>
      </c>
      <c r="AQ275" s="22">
        <v>7057</v>
      </c>
      <c r="AR275" s="22">
        <v>0</v>
      </c>
      <c r="AS275" s="22">
        <v>0</v>
      </c>
      <c r="AT275" s="22">
        <v>1820315</v>
      </c>
      <c r="AU275" s="22">
        <v>586732</v>
      </c>
    </row>
    <row r="276" spans="1:47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476543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116825</v>
      </c>
      <c r="M276" s="22">
        <v>15518</v>
      </c>
      <c r="N276" s="22">
        <v>770</v>
      </c>
      <c r="O276" s="22">
        <v>1316</v>
      </c>
      <c r="P276" s="22">
        <v>8213</v>
      </c>
      <c r="Q276" s="22">
        <v>12591</v>
      </c>
      <c r="R276" s="22">
        <v>15503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41620</v>
      </c>
      <c r="Y276" s="22">
        <v>469480</v>
      </c>
      <c r="Z276" s="22">
        <v>476438</v>
      </c>
      <c r="AA276" s="22">
        <v>0</v>
      </c>
      <c r="AB276" s="22">
        <v>0</v>
      </c>
      <c r="AC276" s="22">
        <v>495261</v>
      </c>
      <c r="AD276" s="22">
        <v>2130078</v>
      </c>
      <c r="AE276" s="22">
        <v>481062</v>
      </c>
      <c r="AF276" s="22">
        <v>305707</v>
      </c>
      <c r="AG276" s="22">
        <v>0</v>
      </c>
      <c r="AH276" s="22">
        <v>174665</v>
      </c>
      <c r="AI276" s="22">
        <v>9693</v>
      </c>
      <c r="AJ276" s="22">
        <v>0</v>
      </c>
      <c r="AK276" s="22">
        <v>39052</v>
      </c>
      <c r="AL276" s="22">
        <v>3509</v>
      </c>
      <c r="AM276" s="22">
        <v>2412</v>
      </c>
      <c r="AN276" s="22">
        <v>0</v>
      </c>
      <c r="AO276" s="22">
        <v>0</v>
      </c>
      <c r="AP276" s="22">
        <v>209596</v>
      </c>
      <c r="AQ276" s="22">
        <v>0</v>
      </c>
      <c r="AR276" s="22">
        <v>0</v>
      </c>
      <c r="AS276" s="22">
        <v>23635</v>
      </c>
      <c r="AT276" s="22">
        <v>1249331</v>
      </c>
      <c r="AU276" s="22">
        <v>880747</v>
      </c>
    </row>
    <row r="277" spans="1:47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513698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1756</v>
      </c>
      <c r="M277" s="22">
        <v>8134</v>
      </c>
      <c r="N277" s="22">
        <v>5167</v>
      </c>
      <c r="O277" s="22">
        <v>5996</v>
      </c>
      <c r="P277" s="22">
        <v>0</v>
      </c>
      <c r="Q277" s="22">
        <v>1599</v>
      </c>
      <c r="R277" s="22">
        <v>0</v>
      </c>
      <c r="S277" s="22">
        <v>1700</v>
      </c>
      <c r="T277" s="22">
        <v>0</v>
      </c>
      <c r="U277" s="22">
        <v>0</v>
      </c>
      <c r="V277" s="22">
        <v>0</v>
      </c>
      <c r="W277" s="22">
        <v>0</v>
      </c>
      <c r="X277" s="22">
        <v>21690</v>
      </c>
      <c r="Y277" s="22">
        <v>29976</v>
      </c>
      <c r="Z277" s="22">
        <v>0</v>
      </c>
      <c r="AA277" s="22">
        <v>0</v>
      </c>
      <c r="AB277" s="22">
        <v>0</v>
      </c>
      <c r="AC277" s="22">
        <v>1185</v>
      </c>
      <c r="AD277" s="22">
        <v>590901</v>
      </c>
      <c r="AE277" s="22">
        <v>289832</v>
      </c>
      <c r="AF277" s="22">
        <v>165285</v>
      </c>
      <c r="AG277" s="22">
        <v>0</v>
      </c>
      <c r="AH277" s="22">
        <v>51709</v>
      </c>
      <c r="AI277" s="22">
        <v>0</v>
      </c>
      <c r="AJ277" s="22">
        <v>0</v>
      </c>
      <c r="AK277" s="22">
        <v>2640</v>
      </c>
      <c r="AL277" s="22">
        <v>0</v>
      </c>
      <c r="AM277" s="22">
        <v>0</v>
      </c>
      <c r="AN277" s="22">
        <v>0</v>
      </c>
      <c r="AO277" s="22">
        <v>45</v>
      </c>
      <c r="AP277" s="22">
        <v>181026</v>
      </c>
      <c r="AQ277" s="22">
        <v>0</v>
      </c>
      <c r="AR277" s="22">
        <v>0</v>
      </c>
      <c r="AS277" s="22">
        <v>0</v>
      </c>
      <c r="AT277" s="22">
        <v>690537</v>
      </c>
      <c r="AU277" s="22">
        <v>-99636</v>
      </c>
    </row>
    <row r="278" spans="1:47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453022</v>
      </c>
      <c r="F278" s="22">
        <v>0</v>
      </c>
      <c r="G278" s="22">
        <v>0</v>
      </c>
      <c r="H278" s="22">
        <v>0</v>
      </c>
      <c r="I278" s="22">
        <v>0</v>
      </c>
      <c r="J278" s="22">
        <v>31681</v>
      </c>
      <c r="K278" s="22">
        <v>0</v>
      </c>
      <c r="L278" s="22">
        <v>256345</v>
      </c>
      <c r="M278" s="22">
        <v>12160</v>
      </c>
      <c r="N278" s="22">
        <v>1970</v>
      </c>
      <c r="O278" s="22">
        <v>273</v>
      </c>
      <c r="P278" s="22">
        <v>7364</v>
      </c>
      <c r="Q278" s="22">
        <v>4519</v>
      </c>
      <c r="R278" s="22">
        <v>20404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370604</v>
      </c>
      <c r="Z278" s="22">
        <v>24242</v>
      </c>
      <c r="AA278" s="22">
        <v>0</v>
      </c>
      <c r="AB278" s="22">
        <v>0</v>
      </c>
      <c r="AC278" s="22">
        <v>2020</v>
      </c>
      <c r="AD278" s="22">
        <v>1184604</v>
      </c>
      <c r="AE278" s="22">
        <v>253187</v>
      </c>
      <c r="AF278" s="22">
        <v>114085</v>
      </c>
      <c r="AG278" s="22">
        <v>14867</v>
      </c>
      <c r="AH278" s="22">
        <v>307076</v>
      </c>
      <c r="AI278" s="22">
        <v>0</v>
      </c>
      <c r="AJ278" s="22">
        <v>0</v>
      </c>
      <c r="AK278" s="22">
        <v>5874</v>
      </c>
      <c r="AL278" s="22">
        <v>0</v>
      </c>
      <c r="AM278" s="22">
        <v>0</v>
      </c>
      <c r="AN278" s="22">
        <v>0</v>
      </c>
      <c r="AO278" s="22">
        <v>41489</v>
      </c>
      <c r="AP278" s="22">
        <v>263702</v>
      </c>
      <c r="AQ278" s="22">
        <v>630</v>
      </c>
      <c r="AR278" s="22">
        <v>0</v>
      </c>
      <c r="AS278" s="22">
        <v>0</v>
      </c>
      <c r="AT278" s="22">
        <v>1000910</v>
      </c>
      <c r="AU278" s="22">
        <v>183694</v>
      </c>
    </row>
    <row r="279" spans="1:47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660658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907640</v>
      </c>
      <c r="M279" s="22">
        <v>24974</v>
      </c>
      <c r="N279" s="22">
        <v>0</v>
      </c>
      <c r="O279" s="22">
        <v>0</v>
      </c>
      <c r="P279" s="22">
        <v>44903</v>
      </c>
      <c r="Q279" s="22">
        <v>1980</v>
      </c>
      <c r="R279" s="22">
        <v>0</v>
      </c>
      <c r="S279" s="22">
        <v>0</v>
      </c>
      <c r="T279" s="22">
        <v>0</v>
      </c>
      <c r="U279" s="22">
        <v>0</v>
      </c>
      <c r="V279" s="22">
        <v>4697</v>
      </c>
      <c r="W279" s="22">
        <v>0</v>
      </c>
      <c r="X279" s="22">
        <v>121511</v>
      </c>
      <c r="Y279" s="22">
        <v>464224</v>
      </c>
      <c r="Z279" s="22">
        <v>17608</v>
      </c>
      <c r="AA279" s="22">
        <v>0</v>
      </c>
      <c r="AB279" s="22">
        <v>0</v>
      </c>
      <c r="AC279" s="22">
        <v>0</v>
      </c>
      <c r="AD279" s="22">
        <v>2248195</v>
      </c>
      <c r="AE279" s="22">
        <v>558370</v>
      </c>
      <c r="AF279" s="22">
        <v>598903</v>
      </c>
      <c r="AG279" s="22">
        <v>0</v>
      </c>
      <c r="AH279" s="22">
        <v>293800</v>
      </c>
      <c r="AI279" s="22">
        <v>0</v>
      </c>
      <c r="AJ279" s="22">
        <v>0</v>
      </c>
      <c r="AK279" s="22">
        <v>20122</v>
      </c>
      <c r="AL279" s="22">
        <v>0</v>
      </c>
      <c r="AM279" s="22">
        <v>13703</v>
      </c>
      <c r="AN279" s="22">
        <v>0</v>
      </c>
      <c r="AO279" s="22">
        <v>19014</v>
      </c>
      <c r="AP279" s="22">
        <v>479835</v>
      </c>
      <c r="AQ279" s="22">
        <v>0</v>
      </c>
      <c r="AR279" s="22">
        <v>0</v>
      </c>
      <c r="AS279" s="22">
        <v>8258</v>
      </c>
      <c r="AT279" s="22">
        <v>1992005</v>
      </c>
      <c r="AU279" s="22">
        <v>256190</v>
      </c>
    </row>
    <row r="280" spans="1:47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243784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141986</v>
      </c>
      <c r="M280" s="22">
        <v>12017</v>
      </c>
      <c r="N280" s="22">
        <v>1268</v>
      </c>
      <c r="O280" s="22">
        <v>0</v>
      </c>
      <c r="P280" s="22">
        <v>11135</v>
      </c>
      <c r="Q280" s="22">
        <v>3723</v>
      </c>
      <c r="R280" s="22">
        <v>3272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391069</v>
      </c>
      <c r="Z280" s="22">
        <v>12891</v>
      </c>
      <c r="AA280" s="22">
        <v>0</v>
      </c>
      <c r="AB280" s="22">
        <v>0</v>
      </c>
      <c r="AC280" s="22">
        <v>17929</v>
      </c>
      <c r="AD280" s="22">
        <v>839074</v>
      </c>
      <c r="AE280" s="22">
        <v>18897</v>
      </c>
      <c r="AF280" s="22">
        <v>178332</v>
      </c>
      <c r="AG280" s="22">
        <v>263332</v>
      </c>
      <c r="AH280" s="22">
        <v>50450</v>
      </c>
      <c r="AI280" s="22">
        <v>20951</v>
      </c>
      <c r="AJ280" s="22">
        <v>0</v>
      </c>
      <c r="AK280" s="22">
        <v>9972</v>
      </c>
      <c r="AL280" s="22">
        <v>0</v>
      </c>
      <c r="AM280" s="22">
        <v>111</v>
      </c>
      <c r="AN280" s="22">
        <v>0</v>
      </c>
      <c r="AO280" s="22">
        <v>0</v>
      </c>
      <c r="AP280" s="22">
        <v>137645</v>
      </c>
      <c r="AQ280" s="22">
        <v>0</v>
      </c>
      <c r="AR280" s="22">
        <v>0</v>
      </c>
      <c r="AS280" s="22">
        <v>1087</v>
      </c>
      <c r="AT280" s="22">
        <v>680777</v>
      </c>
      <c r="AU280" s="22">
        <v>158297</v>
      </c>
    </row>
    <row r="281" spans="1:47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1330983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970869</v>
      </c>
      <c r="M281" s="22">
        <v>18690</v>
      </c>
      <c r="N281" s="22">
        <v>31490</v>
      </c>
      <c r="O281" s="22">
        <v>5568</v>
      </c>
      <c r="P281" s="22">
        <v>198796</v>
      </c>
      <c r="Q281" s="22">
        <v>5450</v>
      </c>
      <c r="R281" s="22">
        <v>108936</v>
      </c>
      <c r="S281" s="22">
        <v>0</v>
      </c>
      <c r="T281" s="22">
        <v>0</v>
      </c>
      <c r="U281" s="22">
        <v>0</v>
      </c>
      <c r="V281" s="22">
        <v>0</v>
      </c>
      <c r="W281" s="22">
        <v>23731</v>
      </c>
      <c r="X281" s="22">
        <v>63630</v>
      </c>
      <c r="Y281" s="22">
        <v>160000</v>
      </c>
      <c r="Z281" s="22">
        <v>308438</v>
      </c>
      <c r="AA281" s="22">
        <v>0</v>
      </c>
      <c r="AB281" s="22">
        <v>0</v>
      </c>
      <c r="AC281" s="22">
        <v>5984</v>
      </c>
      <c r="AD281" s="22">
        <v>3232565</v>
      </c>
      <c r="AE281" s="22">
        <v>998618</v>
      </c>
      <c r="AF281" s="22">
        <v>869411</v>
      </c>
      <c r="AG281" s="22">
        <v>0</v>
      </c>
      <c r="AH281" s="22">
        <v>725667</v>
      </c>
      <c r="AI281" s="22">
        <v>-8149</v>
      </c>
      <c r="AJ281" s="22">
        <v>0</v>
      </c>
      <c r="AK281" s="22">
        <v>19991</v>
      </c>
      <c r="AL281" s="22">
        <v>0</v>
      </c>
      <c r="AM281" s="22">
        <v>0</v>
      </c>
      <c r="AN281" s="22">
        <v>0</v>
      </c>
      <c r="AO281" s="22">
        <v>47529</v>
      </c>
      <c r="AP281" s="22">
        <v>534075</v>
      </c>
      <c r="AQ281" s="22">
        <v>17827</v>
      </c>
      <c r="AR281" s="22">
        <v>0</v>
      </c>
      <c r="AS281" s="22">
        <v>0</v>
      </c>
      <c r="AT281" s="22">
        <v>3204969</v>
      </c>
      <c r="AU281" s="22">
        <v>27596</v>
      </c>
    </row>
    <row r="282" spans="1:47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166201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170570</v>
      </c>
      <c r="M282" s="22">
        <v>4225</v>
      </c>
      <c r="N282" s="22">
        <v>0</v>
      </c>
      <c r="O282" s="22">
        <v>100</v>
      </c>
      <c r="P282" s="22">
        <v>10814</v>
      </c>
      <c r="Q282" s="22">
        <v>8074</v>
      </c>
      <c r="R282" s="22">
        <v>0</v>
      </c>
      <c r="S282" s="22">
        <v>0</v>
      </c>
      <c r="T282" s="22">
        <v>5095</v>
      </c>
      <c r="U282" s="22">
        <v>0</v>
      </c>
      <c r="V282" s="22">
        <v>0</v>
      </c>
      <c r="W282" s="22">
        <v>0</v>
      </c>
      <c r="X282" s="22">
        <v>0</v>
      </c>
      <c r="Y282" s="22">
        <v>285964</v>
      </c>
      <c r="Z282" s="22">
        <v>97961</v>
      </c>
      <c r="AA282" s="22">
        <v>0</v>
      </c>
      <c r="AB282" s="22">
        <v>0</v>
      </c>
      <c r="AC282" s="22">
        <v>8269</v>
      </c>
      <c r="AD282" s="22">
        <v>757273</v>
      </c>
      <c r="AE282" s="22">
        <v>168460</v>
      </c>
      <c r="AF282" s="22">
        <v>176489</v>
      </c>
      <c r="AG282" s="22">
        <v>0</v>
      </c>
      <c r="AH282" s="22">
        <v>132386</v>
      </c>
      <c r="AI282" s="22">
        <v>139</v>
      </c>
      <c r="AJ282" s="22">
        <v>0</v>
      </c>
      <c r="AK282" s="22">
        <v>20809</v>
      </c>
      <c r="AL282" s="22">
        <v>0</v>
      </c>
      <c r="AM282" s="22">
        <v>18</v>
      </c>
      <c r="AN282" s="22">
        <v>0</v>
      </c>
      <c r="AO282" s="22">
        <v>0</v>
      </c>
      <c r="AP282" s="22">
        <v>167950</v>
      </c>
      <c r="AQ282" s="22">
        <v>0</v>
      </c>
      <c r="AR282" s="22">
        <v>0</v>
      </c>
      <c r="AS282" s="22">
        <v>2577</v>
      </c>
      <c r="AT282" s="22">
        <v>668828</v>
      </c>
      <c r="AU282" s="22">
        <v>88445</v>
      </c>
    </row>
    <row r="283" spans="1:47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264555</v>
      </c>
      <c r="F283" s="22">
        <v>0</v>
      </c>
      <c r="G283" s="22">
        <v>0</v>
      </c>
      <c r="H283" s="22">
        <v>0</v>
      </c>
      <c r="I283" s="22">
        <v>0</v>
      </c>
      <c r="J283" s="22">
        <v>21793</v>
      </c>
      <c r="K283" s="22">
        <v>0</v>
      </c>
      <c r="L283" s="22">
        <v>232394</v>
      </c>
      <c r="M283" s="22">
        <v>20078</v>
      </c>
      <c r="N283" s="22">
        <v>2292</v>
      </c>
      <c r="O283" s="22">
        <v>0</v>
      </c>
      <c r="P283" s="22">
        <v>61568</v>
      </c>
      <c r="Q283" s="22">
        <v>213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60421</v>
      </c>
      <c r="Z283" s="22">
        <v>26820</v>
      </c>
      <c r="AA283" s="22">
        <v>0</v>
      </c>
      <c r="AB283" s="22">
        <v>0</v>
      </c>
      <c r="AC283" s="22">
        <v>43663</v>
      </c>
      <c r="AD283" s="22">
        <v>733797</v>
      </c>
      <c r="AE283" s="22">
        <v>216215</v>
      </c>
      <c r="AF283" s="22">
        <v>157196</v>
      </c>
      <c r="AG283" s="22">
        <v>98216</v>
      </c>
      <c r="AH283" s="22">
        <v>134881</v>
      </c>
      <c r="AI283" s="22">
        <v>15117</v>
      </c>
      <c r="AJ283" s="22">
        <v>29934</v>
      </c>
      <c r="AK283" s="22">
        <v>11381</v>
      </c>
      <c r="AL283" s="22">
        <v>0</v>
      </c>
      <c r="AM283" s="22">
        <v>1493</v>
      </c>
      <c r="AN283" s="22">
        <v>4492</v>
      </c>
      <c r="AO283" s="22">
        <v>8735</v>
      </c>
      <c r="AP283" s="22">
        <v>138275</v>
      </c>
      <c r="AQ283" s="22">
        <v>0</v>
      </c>
      <c r="AR283" s="22">
        <v>0</v>
      </c>
      <c r="AS283" s="22">
        <v>0</v>
      </c>
      <c r="AT283" s="22">
        <v>815935</v>
      </c>
      <c r="AU283" s="22">
        <v>-82138</v>
      </c>
    </row>
    <row r="284" spans="1:47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585741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261864</v>
      </c>
      <c r="M284" s="22">
        <v>61346</v>
      </c>
      <c r="N284" s="22">
        <v>7367</v>
      </c>
      <c r="O284" s="22">
        <v>7561</v>
      </c>
      <c r="P284" s="22">
        <v>69806</v>
      </c>
      <c r="Q284" s="22">
        <v>30359</v>
      </c>
      <c r="R284" s="22">
        <v>9537</v>
      </c>
      <c r="S284" s="22">
        <v>0</v>
      </c>
      <c r="T284" s="22">
        <v>3724</v>
      </c>
      <c r="U284" s="22">
        <v>0</v>
      </c>
      <c r="V284" s="22">
        <v>0</v>
      </c>
      <c r="W284" s="22">
        <v>50000</v>
      </c>
      <c r="X284" s="22">
        <v>89107</v>
      </c>
      <c r="Y284" s="22">
        <v>322300</v>
      </c>
      <c r="Z284" s="22">
        <v>458729</v>
      </c>
      <c r="AA284" s="22">
        <v>0</v>
      </c>
      <c r="AB284" s="22">
        <v>0</v>
      </c>
      <c r="AC284" s="22">
        <v>92395</v>
      </c>
      <c r="AD284" s="22">
        <v>2049836</v>
      </c>
      <c r="AE284" s="22">
        <v>436338</v>
      </c>
      <c r="AF284" s="22">
        <v>391454</v>
      </c>
      <c r="AG284" s="22">
        <v>0</v>
      </c>
      <c r="AH284" s="22">
        <v>299907</v>
      </c>
      <c r="AI284" s="22">
        <v>35794</v>
      </c>
      <c r="AJ284" s="22">
        <v>5914</v>
      </c>
      <c r="AK284" s="22">
        <v>183060</v>
      </c>
      <c r="AL284" s="22">
        <v>3655</v>
      </c>
      <c r="AM284" s="22">
        <v>0</v>
      </c>
      <c r="AN284" s="22">
        <v>0</v>
      </c>
      <c r="AO284" s="22">
        <v>0</v>
      </c>
      <c r="AP284" s="22">
        <v>316638</v>
      </c>
      <c r="AQ284" s="22">
        <v>0</v>
      </c>
      <c r="AR284" s="22">
        <v>0</v>
      </c>
      <c r="AS284" s="22">
        <v>0</v>
      </c>
      <c r="AT284" s="22">
        <v>1672760</v>
      </c>
      <c r="AU284" s="22">
        <v>377076</v>
      </c>
    </row>
    <row r="285" spans="1:47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323426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294707</v>
      </c>
      <c r="M285" s="22">
        <v>22212</v>
      </c>
      <c r="N285" s="22">
        <v>794</v>
      </c>
      <c r="O285" s="22">
        <v>0</v>
      </c>
      <c r="P285" s="22">
        <v>0</v>
      </c>
      <c r="Q285" s="22">
        <v>2497</v>
      </c>
      <c r="R285" s="22">
        <v>50481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144329</v>
      </c>
      <c r="Y285" s="22">
        <v>161370</v>
      </c>
      <c r="Z285" s="22">
        <v>55186</v>
      </c>
      <c r="AA285" s="22">
        <v>0</v>
      </c>
      <c r="AB285" s="22">
        <v>0</v>
      </c>
      <c r="AC285" s="22">
        <v>68162</v>
      </c>
      <c r="AD285" s="22">
        <v>1123164</v>
      </c>
      <c r="AE285" s="22">
        <v>299619</v>
      </c>
      <c r="AF285" s="22">
        <v>365840</v>
      </c>
      <c r="AG285" s="22">
        <v>0</v>
      </c>
      <c r="AH285" s="22">
        <v>222729</v>
      </c>
      <c r="AI285" s="22">
        <v>0</v>
      </c>
      <c r="AJ285" s="22">
        <v>0</v>
      </c>
      <c r="AK285" s="22">
        <v>7533</v>
      </c>
      <c r="AL285" s="22">
        <v>0</v>
      </c>
      <c r="AM285" s="22">
        <v>3220</v>
      </c>
      <c r="AN285" s="22">
        <v>0</v>
      </c>
      <c r="AO285" s="22">
        <v>25444</v>
      </c>
      <c r="AP285" s="22">
        <v>242106</v>
      </c>
      <c r="AQ285" s="22">
        <v>3924</v>
      </c>
      <c r="AR285" s="22">
        <v>0</v>
      </c>
      <c r="AS285" s="22">
        <v>8362</v>
      </c>
      <c r="AT285" s="22">
        <v>1178777</v>
      </c>
      <c r="AU285" s="22">
        <v>-55613</v>
      </c>
    </row>
    <row r="286" spans="1:47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165869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198339</v>
      </c>
      <c r="M286" s="22">
        <v>6304</v>
      </c>
      <c r="N286" s="22">
        <v>395</v>
      </c>
      <c r="O286" s="22">
        <v>0</v>
      </c>
      <c r="P286" s="22">
        <v>9547</v>
      </c>
      <c r="Q286" s="22">
        <v>2009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51888</v>
      </c>
      <c r="Z286" s="22">
        <v>14215</v>
      </c>
      <c r="AA286" s="22">
        <v>0</v>
      </c>
      <c r="AB286" s="22">
        <v>0</v>
      </c>
      <c r="AC286" s="22">
        <v>4570</v>
      </c>
      <c r="AD286" s="22">
        <v>453136</v>
      </c>
      <c r="AE286" s="22">
        <v>134001</v>
      </c>
      <c r="AF286" s="22">
        <v>83806</v>
      </c>
      <c r="AG286" s="22">
        <v>81850</v>
      </c>
      <c r="AH286" s="22">
        <v>56137</v>
      </c>
      <c r="AI286" s="22">
        <v>624</v>
      </c>
      <c r="AJ286" s="22">
        <v>27811</v>
      </c>
      <c r="AK286" s="22">
        <v>15384</v>
      </c>
      <c r="AL286" s="22">
        <v>0</v>
      </c>
      <c r="AM286" s="22">
        <v>0</v>
      </c>
      <c r="AN286" s="22">
        <v>0</v>
      </c>
      <c r="AO286" s="22">
        <v>0</v>
      </c>
      <c r="AP286" s="22">
        <v>115963</v>
      </c>
      <c r="AQ286" s="22">
        <v>0</v>
      </c>
      <c r="AR286" s="22">
        <v>0</v>
      </c>
      <c r="AS286" s="22">
        <v>0</v>
      </c>
      <c r="AT286" s="22">
        <v>515576</v>
      </c>
      <c r="AU286" s="22">
        <v>-62440</v>
      </c>
    </row>
    <row r="287" spans="1:47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617856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545717</v>
      </c>
      <c r="M287" s="22">
        <v>21769</v>
      </c>
      <c r="N287" s="22">
        <v>5765</v>
      </c>
      <c r="O287" s="22">
        <v>10001</v>
      </c>
      <c r="P287" s="22">
        <v>20034</v>
      </c>
      <c r="Q287" s="22">
        <v>101358</v>
      </c>
      <c r="R287" s="22">
        <v>92701</v>
      </c>
      <c r="S287" s="22">
        <v>83923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889418</v>
      </c>
      <c r="Z287" s="22">
        <v>53659</v>
      </c>
      <c r="AA287" s="22">
        <v>0</v>
      </c>
      <c r="AB287" s="22">
        <v>0</v>
      </c>
      <c r="AC287" s="22">
        <v>78095</v>
      </c>
      <c r="AD287" s="22">
        <v>2520296</v>
      </c>
      <c r="AE287" s="22">
        <v>644490</v>
      </c>
      <c r="AF287" s="22">
        <v>596907</v>
      </c>
      <c r="AG287" s="22">
        <v>0</v>
      </c>
      <c r="AH287" s="22">
        <v>608867</v>
      </c>
      <c r="AI287" s="22">
        <v>0</v>
      </c>
      <c r="AJ287" s="22">
        <v>0</v>
      </c>
      <c r="AK287" s="22">
        <v>17929</v>
      </c>
      <c r="AL287" s="22">
        <v>0</v>
      </c>
      <c r="AM287" s="22">
        <v>0</v>
      </c>
      <c r="AN287" s="22">
        <v>0</v>
      </c>
      <c r="AO287" s="22">
        <v>0</v>
      </c>
      <c r="AP287" s="22">
        <v>561552</v>
      </c>
      <c r="AQ287" s="22">
        <v>892933</v>
      </c>
      <c r="AR287" s="22">
        <v>0</v>
      </c>
      <c r="AS287" s="22">
        <v>0</v>
      </c>
      <c r="AT287" s="22">
        <v>3322678</v>
      </c>
      <c r="AU287" s="22">
        <v>-802382</v>
      </c>
    </row>
    <row r="288" spans="1:47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290188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209162</v>
      </c>
      <c r="M288" s="22">
        <v>10554</v>
      </c>
      <c r="N288" s="22">
        <v>430</v>
      </c>
      <c r="O288" s="22">
        <v>0</v>
      </c>
      <c r="P288" s="22">
        <v>13042</v>
      </c>
      <c r="Q288" s="22">
        <v>0</v>
      </c>
      <c r="R288" s="22">
        <v>40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387841</v>
      </c>
      <c r="Z288" s="22">
        <v>15000</v>
      </c>
      <c r="AA288" s="22">
        <v>0</v>
      </c>
      <c r="AB288" s="22">
        <v>0</v>
      </c>
      <c r="AC288" s="22">
        <v>7455</v>
      </c>
      <c r="AD288" s="22">
        <v>933712</v>
      </c>
      <c r="AE288" s="22">
        <v>176825</v>
      </c>
      <c r="AF288" s="22">
        <v>259438</v>
      </c>
      <c r="AG288" s="22">
        <v>260609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3082</v>
      </c>
      <c r="AO288" s="22">
        <v>0</v>
      </c>
      <c r="AP288" s="22">
        <v>125211</v>
      </c>
      <c r="AQ288" s="22">
        <v>0</v>
      </c>
      <c r="AR288" s="22">
        <v>0</v>
      </c>
      <c r="AS288" s="22">
        <v>0</v>
      </c>
      <c r="AT288" s="22">
        <v>825165</v>
      </c>
      <c r="AU288" s="22">
        <v>108547</v>
      </c>
    </row>
    <row r="289" spans="1:47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112683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103913</v>
      </c>
      <c r="M289" s="22">
        <v>8893</v>
      </c>
      <c r="N289" s="22">
        <v>0</v>
      </c>
      <c r="O289" s="22">
        <v>387</v>
      </c>
      <c r="P289" s="22">
        <v>2907</v>
      </c>
      <c r="Q289" s="22">
        <v>1001</v>
      </c>
      <c r="R289" s="22">
        <v>5797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87765</v>
      </c>
      <c r="Z289" s="22">
        <v>76684</v>
      </c>
      <c r="AA289" s="22">
        <v>0</v>
      </c>
      <c r="AB289" s="22">
        <v>0</v>
      </c>
      <c r="AC289" s="22">
        <v>14655</v>
      </c>
      <c r="AD289" s="22">
        <v>414685</v>
      </c>
      <c r="AE289" s="22">
        <v>101842</v>
      </c>
      <c r="AF289" s="22">
        <v>70380</v>
      </c>
      <c r="AG289" s="22">
        <v>73626</v>
      </c>
      <c r="AH289" s="22">
        <v>42626</v>
      </c>
      <c r="AI289" s="22">
        <v>-5624</v>
      </c>
      <c r="AJ289" s="22">
        <v>0</v>
      </c>
      <c r="AK289" s="22">
        <v>0</v>
      </c>
      <c r="AL289" s="22">
        <v>49737</v>
      </c>
      <c r="AM289" s="22">
        <v>0</v>
      </c>
      <c r="AN289" s="22">
        <v>0</v>
      </c>
      <c r="AO289" s="22">
        <v>177</v>
      </c>
      <c r="AP289" s="22">
        <v>94087</v>
      </c>
      <c r="AQ289" s="22">
        <v>0</v>
      </c>
      <c r="AR289" s="22">
        <v>0</v>
      </c>
      <c r="AS289" s="22">
        <v>0</v>
      </c>
      <c r="AT289" s="22">
        <v>426851</v>
      </c>
      <c r="AU289" s="22">
        <v>-12166</v>
      </c>
    </row>
    <row r="290" spans="1:47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255641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2830</v>
      </c>
      <c r="M290" s="22">
        <v>2518</v>
      </c>
      <c r="N290" s="22">
        <v>1502</v>
      </c>
      <c r="O290" s="22">
        <v>0</v>
      </c>
      <c r="P290" s="22">
        <v>0</v>
      </c>
      <c r="Q290" s="22">
        <v>2309</v>
      </c>
      <c r="R290" s="22">
        <v>0</v>
      </c>
      <c r="S290" s="22">
        <v>0</v>
      </c>
      <c r="T290" s="22">
        <v>0</v>
      </c>
      <c r="U290" s="22">
        <v>0</v>
      </c>
      <c r="V290" s="22">
        <v>6379</v>
      </c>
      <c r="W290" s="22">
        <v>223541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50</v>
      </c>
      <c r="AD290" s="22">
        <v>494770</v>
      </c>
      <c r="AE290" s="22">
        <v>4500</v>
      </c>
      <c r="AF290" s="22">
        <v>239153</v>
      </c>
      <c r="AG290" s="22">
        <v>0</v>
      </c>
      <c r="AH290" s="22">
        <v>10695</v>
      </c>
      <c r="AI290" s="22">
        <v>0</v>
      </c>
      <c r="AJ290" s="22">
        <v>0</v>
      </c>
      <c r="AK290" s="22">
        <v>0</v>
      </c>
      <c r="AL290" s="22">
        <v>7056</v>
      </c>
      <c r="AM290" s="22">
        <v>0</v>
      </c>
      <c r="AN290" s="22">
        <v>0</v>
      </c>
      <c r="AO290" s="22">
        <v>11357</v>
      </c>
      <c r="AP290" s="22">
        <v>23986</v>
      </c>
      <c r="AQ290" s="22">
        <v>0</v>
      </c>
      <c r="AR290" s="22">
        <v>0</v>
      </c>
      <c r="AS290" s="22">
        <v>0</v>
      </c>
      <c r="AT290" s="22">
        <v>296747</v>
      </c>
      <c r="AU290" s="22">
        <v>198023</v>
      </c>
    </row>
    <row r="291" spans="1:47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49823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293</v>
      </c>
      <c r="M291" s="22">
        <v>0</v>
      </c>
      <c r="N291" s="22">
        <v>0</v>
      </c>
      <c r="O291" s="22">
        <v>0</v>
      </c>
      <c r="P291" s="22">
        <v>0</v>
      </c>
      <c r="Q291" s="22">
        <v>207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44667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2400</v>
      </c>
      <c r="AD291" s="22">
        <v>97390</v>
      </c>
      <c r="AE291" s="22">
        <v>0</v>
      </c>
      <c r="AF291" s="22">
        <v>41636</v>
      </c>
      <c r="AG291" s="22">
        <v>0</v>
      </c>
      <c r="AH291" s="22">
        <v>6873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16715</v>
      </c>
      <c r="AQ291" s="22">
        <v>0</v>
      </c>
      <c r="AR291" s="22">
        <v>0</v>
      </c>
      <c r="AS291" s="22">
        <v>0</v>
      </c>
      <c r="AT291" s="22">
        <v>65224</v>
      </c>
      <c r="AU291" s="22">
        <v>32166</v>
      </c>
    </row>
    <row r="292" spans="1:47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89408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25</v>
      </c>
      <c r="M292" s="22">
        <v>2176</v>
      </c>
      <c r="N292" s="22">
        <v>0</v>
      </c>
      <c r="O292" s="22">
        <v>0</v>
      </c>
      <c r="P292" s="22">
        <v>0</v>
      </c>
      <c r="Q292" s="22">
        <v>2705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7282</v>
      </c>
      <c r="Y292" s="22">
        <v>0</v>
      </c>
      <c r="Z292" s="22">
        <v>0</v>
      </c>
      <c r="AA292" s="22">
        <v>0</v>
      </c>
      <c r="AB292" s="22">
        <v>0</v>
      </c>
      <c r="AC292" s="22">
        <v>4330</v>
      </c>
      <c r="AD292" s="22">
        <v>105926</v>
      </c>
      <c r="AE292" s="22">
        <v>5594</v>
      </c>
      <c r="AF292" s="22">
        <v>39817</v>
      </c>
      <c r="AG292" s="22">
        <v>0</v>
      </c>
      <c r="AH292" s="22">
        <v>9330</v>
      </c>
      <c r="AI292" s="22">
        <v>0</v>
      </c>
      <c r="AJ292" s="22">
        <v>0</v>
      </c>
      <c r="AK292" s="22">
        <v>2873</v>
      </c>
      <c r="AL292" s="22">
        <v>0</v>
      </c>
      <c r="AM292" s="22">
        <v>0</v>
      </c>
      <c r="AN292" s="22">
        <v>0</v>
      </c>
      <c r="AO292" s="22">
        <v>0</v>
      </c>
      <c r="AP292" s="22">
        <v>42561</v>
      </c>
      <c r="AQ292" s="22">
        <v>0</v>
      </c>
      <c r="AR292" s="22">
        <v>0</v>
      </c>
      <c r="AS292" s="22">
        <v>0</v>
      </c>
      <c r="AT292" s="22">
        <v>100175</v>
      </c>
      <c r="AU292" s="22">
        <v>5751</v>
      </c>
    </row>
    <row r="293" spans="1:47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287110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23703</v>
      </c>
      <c r="M293" s="22">
        <v>0</v>
      </c>
      <c r="N293" s="22">
        <v>0</v>
      </c>
      <c r="O293" s="22">
        <v>0</v>
      </c>
      <c r="P293" s="22">
        <v>0</v>
      </c>
      <c r="Q293" s="22">
        <v>9530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33901</v>
      </c>
      <c r="Z293" s="22">
        <v>0</v>
      </c>
      <c r="AA293" s="22">
        <v>0</v>
      </c>
      <c r="AB293" s="22">
        <v>0</v>
      </c>
      <c r="AC293" s="22">
        <v>2000</v>
      </c>
      <c r="AD293" s="22">
        <v>356244</v>
      </c>
      <c r="AE293" s="22">
        <v>66046</v>
      </c>
      <c r="AF293" s="22">
        <v>191156</v>
      </c>
      <c r="AG293" s="22">
        <v>0</v>
      </c>
      <c r="AH293" s="22">
        <v>4919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29499</v>
      </c>
      <c r="AQ293" s="22">
        <v>0</v>
      </c>
      <c r="AR293" s="22">
        <v>0</v>
      </c>
      <c r="AS293" s="22">
        <v>0</v>
      </c>
      <c r="AT293" s="22">
        <v>291620</v>
      </c>
      <c r="AU293" s="22">
        <v>64624</v>
      </c>
    </row>
    <row r="294" spans="1:47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158733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8013</v>
      </c>
      <c r="N294" s="22">
        <v>350</v>
      </c>
      <c r="O294" s="22">
        <v>0</v>
      </c>
      <c r="P294" s="22">
        <v>0</v>
      </c>
      <c r="Q294" s="22">
        <v>2734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10204</v>
      </c>
      <c r="Y294" s="22">
        <v>0</v>
      </c>
      <c r="Z294" s="22">
        <v>0</v>
      </c>
      <c r="AA294" s="22">
        <v>0</v>
      </c>
      <c r="AB294" s="22">
        <v>0</v>
      </c>
      <c r="AC294" s="22">
        <v>5826</v>
      </c>
      <c r="AD294" s="22">
        <v>185860</v>
      </c>
      <c r="AE294" s="22">
        <v>24609</v>
      </c>
      <c r="AF294" s="22">
        <v>93506</v>
      </c>
      <c r="AG294" s="22">
        <v>0</v>
      </c>
      <c r="AH294" s="22">
        <v>2911</v>
      </c>
      <c r="AI294" s="22">
        <v>0</v>
      </c>
      <c r="AJ294" s="22">
        <v>0</v>
      </c>
      <c r="AK294" s="22">
        <v>1328</v>
      </c>
      <c r="AL294" s="22">
        <v>0</v>
      </c>
      <c r="AM294" s="22">
        <v>0</v>
      </c>
      <c r="AN294" s="22">
        <v>0</v>
      </c>
      <c r="AO294" s="22">
        <v>0</v>
      </c>
      <c r="AP294" s="22">
        <v>30583</v>
      </c>
      <c r="AQ294" s="22">
        <v>0</v>
      </c>
      <c r="AR294" s="22">
        <v>0</v>
      </c>
      <c r="AS294" s="22">
        <v>0</v>
      </c>
      <c r="AT294" s="22">
        <v>152937</v>
      </c>
      <c r="AU294" s="22">
        <v>32923</v>
      </c>
    </row>
    <row r="295" spans="1:47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62258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3750</v>
      </c>
      <c r="M295" s="22">
        <v>706</v>
      </c>
      <c r="N295" s="22">
        <v>795</v>
      </c>
      <c r="O295" s="22">
        <v>3500</v>
      </c>
      <c r="P295" s="22">
        <v>0</v>
      </c>
      <c r="Q295" s="22">
        <v>3211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25499</v>
      </c>
      <c r="Z295" s="22">
        <v>0</v>
      </c>
      <c r="AA295" s="22">
        <v>0</v>
      </c>
      <c r="AB295" s="22">
        <v>0</v>
      </c>
      <c r="AC295" s="22">
        <v>0</v>
      </c>
      <c r="AD295" s="22">
        <v>99719</v>
      </c>
      <c r="AE295" s="22">
        <v>17550</v>
      </c>
      <c r="AF295" s="22">
        <v>32613</v>
      </c>
      <c r="AG295" s="22">
        <v>0</v>
      </c>
      <c r="AH295" s="22">
        <v>20919</v>
      </c>
      <c r="AI295" s="22">
        <v>0</v>
      </c>
      <c r="AJ295" s="22">
        <v>0</v>
      </c>
      <c r="AK295" s="22">
        <v>0</v>
      </c>
      <c r="AL295" s="22">
        <v>0</v>
      </c>
      <c r="AM295" s="22">
        <v>152</v>
      </c>
      <c r="AN295" s="22">
        <v>0</v>
      </c>
      <c r="AO295" s="22">
        <v>0</v>
      </c>
      <c r="AP295" s="22">
        <v>11335</v>
      </c>
      <c r="AQ295" s="22">
        <v>0</v>
      </c>
      <c r="AR295" s="22">
        <v>0</v>
      </c>
      <c r="AS295" s="22">
        <v>7489</v>
      </c>
      <c r="AT295" s="22">
        <v>90058</v>
      </c>
      <c r="AU295" s="22">
        <v>9661</v>
      </c>
    </row>
    <row r="296" spans="1:47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52381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445</v>
      </c>
      <c r="O296" s="22">
        <v>0</v>
      </c>
      <c r="P296" s="22">
        <v>0</v>
      </c>
      <c r="Q296" s="22">
        <v>86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3583</v>
      </c>
      <c r="Z296" s="22">
        <v>0</v>
      </c>
      <c r="AA296" s="22">
        <v>0</v>
      </c>
      <c r="AB296" s="22">
        <v>0</v>
      </c>
      <c r="AC296" s="22">
        <v>0</v>
      </c>
      <c r="AD296" s="22">
        <v>56495</v>
      </c>
      <c r="AE296" s="22">
        <v>0</v>
      </c>
      <c r="AF296" s="22">
        <v>49129</v>
      </c>
      <c r="AG296" s="22">
        <v>0</v>
      </c>
      <c r="AH296" s="22">
        <v>1390</v>
      </c>
      <c r="AI296" s="22">
        <v>0</v>
      </c>
      <c r="AJ296" s="22">
        <v>0</v>
      </c>
      <c r="AK296" s="22">
        <v>0</v>
      </c>
      <c r="AL296" s="22">
        <v>0</v>
      </c>
      <c r="AM296" s="22">
        <v>148</v>
      </c>
      <c r="AN296" s="22">
        <v>0</v>
      </c>
      <c r="AO296" s="22">
        <v>0</v>
      </c>
      <c r="AP296" s="22">
        <v>8945</v>
      </c>
      <c r="AQ296" s="22">
        <v>0</v>
      </c>
      <c r="AR296" s="22">
        <v>0</v>
      </c>
      <c r="AS296" s="22">
        <v>0</v>
      </c>
      <c r="AT296" s="22">
        <v>59612</v>
      </c>
      <c r="AU296" s="22">
        <v>-3117</v>
      </c>
    </row>
    <row r="297" spans="1:47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55257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12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18678</v>
      </c>
      <c r="Y297" s="22">
        <v>0</v>
      </c>
      <c r="Z297" s="22">
        <v>0</v>
      </c>
      <c r="AA297" s="22">
        <v>0</v>
      </c>
      <c r="AB297" s="22">
        <v>1425</v>
      </c>
      <c r="AC297" s="22">
        <v>2950</v>
      </c>
      <c r="AD297" s="22">
        <v>78322</v>
      </c>
      <c r="AE297" s="22">
        <v>0</v>
      </c>
      <c r="AF297" s="22">
        <v>57134</v>
      </c>
      <c r="AG297" s="22">
        <v>0</v>
      </c>
      <c r="AH297" s="22">
        <v>6218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10916</v>
      </c>
      <c r="AQ297" s="22">
        <v>0</v>
      </c>
      <c r="AR297" s="22">
        <v>0</v>
      </c>
      <c r="AS297" s="22">
        <v>0</v>
      </c>
      <c r="AT297" s="22">
        <v>74268</v>
      </c>
      <c r="AU297" s="22">
        <v>4054</v>
      </c>
    </row>
    <row r="298" spans="1:47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285446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20674</v>
      </c>
      <c r="M298" s="22">
        <v>5057</v>
      </c>
      <c r="N298" s="22">
        <v>1502</v>
      </c>
      <c r="O298" s="22">
        <v>87</v>
      </c>
      <c r="P298" s="22">
        <v>0</v>
      </c>
      <c r="Q298" s="22">
        <v>4475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10155</v>
      </c>
      <c r="Y298" s="22">
        <v>138164</v>
      </c>
      <c r="Z298" s="22">
        <v>0</v>
      </c>
      <c r="AA298" s="22">
        <v>0</v>
      </c>
      <c r="AB298" s="22">
        <v>300</v>
      </c>
      <c r="AC298" s="22">
        <v>0</v>
      </c>
      <c r="AD298" s="22">
        <v>465860</v>
      </c>
      <c r="AE298" s="22">
        <v>15450</v>
      </c>
      <c r="AF298" s="22">
        <v>223866</v>
      </c>
      <c r="AG298" s="22">
        <v>0</v>
      </c>
      <c r="AH298" s="22">
        <v>7694</v>
      </c>
      <c r="AI298" s="22">
        <v>0</v>
      </c>
      <c r="AJ298" s="22">
        <v>0</v>
      </c>
      <c r="AK298" s="22">
        <v>1087</v>
      </c>
      <c r="AL298" s="22">
        <v>0</v>
      </c>
      <c r="AM298" s="22">
        <v>0</v>
      </c>
      <c r="AN298" s="22">
        <v>0</v>
      </c>
      <c r="AO298" s="22">
        <v>0</v>
      </c>
      <c r="AP298" s="22">
        <v>32844</v>
      </c>
      <c r="AQ298" s="22">
        <v>0</v>
      </c>
      <c r="AR298" s="22">
        <v>0</v>
      </c>
      <c r="AS298" s="22">
        <v>116252</v>
      </c>
      <c r="AT298" s="22">
        <v>397193</v>
      </c>
      <c r="AU298" s="22">
        <v>68667</v>
      </c>
    </row>
    <row r="299" spans="1:47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82462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7706</v>
      </c>
      <c r="M299" s="22">
        <v>375</v>
      </c>
      <c r="N299" s="22">
        <v>0</v>
      </c>
      <c r="O299" s="22">
        <v>0</v>
      </c>
      <c r="P299" s="22">
        <v>0</v>
      </c>
      <c r="Q299" s="22">
        <v>1912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26633</v>
      </c>
      <c r="Z299" s="22">
        <v>0</v>
      </c>
      <c r="AA299" s="22">
        <v>0</v>
      </c>
      <c r="AB299" s="22">
        <v>0</v>
      </c>
      <c r="AC299" s="22">
        <v>5419</v>
      </c>
      <c r="AD299" s="22">
        <v>124507</v>
      </c>
      <c r="AE299" s="22">
        <v>2521</v>
      </c>
      <c r="AF299" s="22">
        <v>91759</v>
      </c>
      <c r="AG299" s="22">
        <v>1764</v>
      </c>
      <c r="AH299" s="22">
        <v>4523</v>
      </c>
      <c r="AI299" s="22">
        <v>0</v>
      </c>
      <c r="AJ299" s="22">
        <v>0</v>
      </c>
      <c r="AK299" s="22">
        <v>728</v>
      </c>
      <c r="AL299" s="22">
        <v>0</v>
      </c>
      <c r="AM299" s="22">
        <v>50</v>
      </c>
      <c r="AN299" s="22">
        <v>0</v>
      </c>
      <c r="AO299" s="22">
        <v>0</v>
      </c>
      <c r="AP299" s="22">
        <v>37687</v>
      </c>
      <c r="AQ299" s="22">
        <v>0</v>
      </c>
      <c r="AR299" s="22">
        <v>0</v>
      </c>
      <c r="AS299" s="22">
        <v>0</v>
      </c>
      <c r="AT299" s="22">
        <v>139032</v>
      </c>
      <c r="AU299" s="22">
        <v>-14525</v>
      </c>
    </row>
    <row r="300" spans="1:47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428765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6481</v>
      </c>
      <c r="M300" s="22">
        <v>6463</v>
      </c>
      <c r="N300" s="22">
        <v>1333</v>
      </c>
      <c r="O300" s="22">
        <v>79</v>
      </c>
      <c r="P300" s="22">
        <v>29023</v>
      </c>
      <c r="Q300" s="22">
        <v>3541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12063</v>
      </c>
      <c r="Y300" s="22">
        <v>12586</v>
      </c>
      <c r="Z300" s="22">
        <v>0</v>
      </c>
      <c r="AA300" s="22">
        <v>0</v>
      </c>
      <c r="AB300" s="22">
        <v>0</v>
      </c>
      <c r="AC300" s="22">
        <v>286</v>
      </c>
      <c r="AD300" s="22">
        <v>500620</v>
      </c>
      <c r="AE300" s="22">
        <v>9927</v>
      </c>
      <c r="AF300" s="22">
        <v>385566</v>
      </c>
      <c r="AG300" s="22">
        <v>0</v>
      </c>
      <c r="AH300" s="22">
        <v>10596</v>
      </c>
      <c r="AI300" s="22">
        <v>0</v>
      </c>
      <c r="AJ300" s="22">
        <v>0</v>
      </c>
      <c r="AK300" s="22">
        <v>5000</v>
      </c>
      <c r="AL300" s="22">
        <v>0</v>
      </c>
      <c r="AM300" s="22">
        <v>0</v>
      </c>
      <c r="AN300" s="22">
        <v>0</v>
      </c>
      <c r="AO300" s="22">
        <v>0</v>
      </c>
      <c r="AP300" s="22">
        <v>62215</v>
      </c>
      <c r="AQ300" s="22">
        <v>0</v>
      </c>
      <c r="AR300" s="22">
        <v>0</v>
      </c>
      <c r="AS300" s="22">
        <v>0</v>
      </c>
      <c r="AT300" s="22">
        <v>473304</v>
      </c>
      <c r="AU300" s="22">
        <v>27316</v>
      </c>
    </row>
    <row r="301" spans="1:47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298083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310</v>
      </c>
      <c r="M301" s="22">
        <v>2439</v>
      </c>
      <c r="N301" s="22">
        <v>2107</v>
      </c>
      <c r="O301" s="22">
        <v>0</v>
      </c>
      <c r="P301" s="22">
        <v>0</v>
      </c>
      <c r="Q301" s="22">
        <v>9029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251204</v>
      </c>
      <c r="X301" s="22">
        <v>11121</v>
      </c>
      <c r="Y301" s="22">
        <v>0</v>
      </c>
      <c r="Z301" s="22">
        <v>0</v>
      </c>
      <c r="AA301" s="22">
        <v>0</v>
      </c>
      <c r="AB301" s="22">
        <v>0</v>
      </c>
      <c r="AC301" s="22">
        <v>38470</v>
      </c>
      <c r="AD301" s="22">
        <v>612763</v>
      </c>
      <c r="AE301" s="22">
        <v>41265</v>
      </c>
      <c r="AF301" s="22">
        <v>225490</v>
      </c>
      <c r="AG301" s="22">
        <v>0</v>
      </c>
      <c r="AH301" s="22">
        <v>13551</v>
      </c>
      <c r="AI301" s="22">
        <v>0</v>
      </c>
      <c r="AJ301" s="22">
        <v>0</v>
      </c>
      <c r="AK301" s="22">
        <v>964</v>
      </c>
      <c r="AL301" s="22">
        <v>0</v>
      </c>
      <c r="AM301" s="22">
        <v>0</v>
      </c>
      <c r="AN301" s="22">
        <v>0</v>
      </c>
      <c r="AO301" s="22">
        <v>0</v>
      </c>
      <c r="AP301" s="22">
        <v>26019</v>
      </c>
      <c r="AQ301" s="22">
        <v>0</v>
      </c>
      <c r="AR301" s="22">
        <v>0</v>
      </c>
      <c r="AS301" s="22">
        <v>0</v>
      </c>
      <c r="AT301" s="22">
        <v>307289</v>
      </c>
      <c r="AU301" s="22">
        <v>305474</v>
      </c>
    </row>
    <row r="302" spans="1:47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425144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11882</v>
      </c>
      <c r="M302" s="22">
        <v>11048</v>
      </c>
      <c r="N302" s="22">
        <v>12926</v>
      </c>
      <c r="O302" s="22">
        <v>0</v>
      </c>
      <c r="P302" s="22">
        <v>0</v>
      </c>
      <c r="Q302" s="22">
        <v>3249</v>
      </c>
      <c r="R302" s="22">
        <v>9330</v>
      </c>
      <c r="S302" s="22">
        <v>0</v>
      </c>
      <c r="T302" s="22">
        <v>12000</v>
      </c>
      <c r="U302" s="22">
        <v>0</v>
      </c>
      <c r="V302" s="22">
        <v>0</v>
      </c>
      <c r="W302" s="22">
        <v>0</v>
      </c>
      <c r="X302" s="22">
        <v>14397</v>
      </c>
      <c r="Y302" s="22">
        <v>182176</v>
      </c>
      <c r="Z302" s="22">
        <v>0</v>
      </c>
      <c r="AA302" s="22">
        <v>0</v>
      </c>
      <c r="AB302" s="22">
        <v>0</v>
      </c>
      <c r="AC302" s="22">
        <v>-101435</v>
      </c>
      <c r="AD302" s="22">
        <v>580717</v>
      </c>
      <c r="AE302" s="22">
        <v>129924</v>
      </c>
      <c r="AF302" s="22">
        <v>120986</v>
      </c>
      <c r="AG302" s="22">
        <v>0</v>
      </c>
      <c r="AH302" s="22">
        <v>36651</v>
      </c>
      <c r="AI302" s="22">
        <v>0</v>
      </c>
      <c r="AJ302" s="22">
        <v>0</v>
      </c>
      <c r="AK302" s="22">
        <v>0</v>
      </c>
      <c r="AL302" s="22">
        <v>943</v>
      </c>
      <c r="AM302" s="22">
        <v>0</v>
      </c>
      <c r="AN302" s="22">
        <v>0</v>
      </c>
      <c r="AO302" s="22">
        <v>0</v>
      </c>
      <c r="AP302" s="22">
        <v>89303</v>
      </c>
      <c r="AQ302" s="22">
        <v>0</v>
      </c>
      <c r="AR302" s="22">
        <v>0</v>
      </c>
      <c r="AS302" s="22">
        <v>0</v>
      </c>
      <c r="AT302" s="22">
        <v>377807</v>
      </c>
      <c r="AU302" s="22">
        <v>202910</v>
      </c>
    </row>
    <row r="303" spans="1:47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139299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1440</v>
      </c>
      <c r="N303" s="22">
        <v>767</v>
      </c>
      <c r="O303" s="22">
        <v>0</v>
      </c>
      <c r="P303" s="22">
        <v>0</v>
      </c>
      <c r="Q303" s="22">
        <v>3476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160178</v>
      </c>
      <c r="Z303" s="22">
        <v>0</v>
      </c>
      <c r="AA303" s="22">
        <v>0</v>
      </c>
      <c r="AB303" s="22">
        <v>0</v>
      </c>
      <c r="AC303" s="22">
        <v>575</v>
      </c>
      <c r="AD303" s="22">
        <v>305735</v>
      </c>
      <c r="AE303" s="22">
        <v>42483</v>
      </c>
      <c r="AF303" s="22">
        <v>80780</v>
      </c>
      <c r="AG303" s="22">
        <v>0</v>
      </c>
      <c r="AH303" s="22">
        <v>4440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35685</v>
      </c>
      <c r="AQ303" s="22">
        <v>0</v>
      </c>
      <c r="AR303" s="22">
        <v>0</v>
      </c>
      <c r="AS303" s="22">
        <v>0</v>
      </c>
      <c r="AT303" s="22">
        <v>163388</v>
      </c>
      <c r="AU303" s="22">
        <v>142347</v>
      </c>
    </row>
    <row r="304" spans="1:47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61941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880</v>
      </c>
      <c r="M304" s="22">
        <v>1402</v>
      </c>
      <c r="N304" s="22">
        <v>150</v>
      </c>
      <c r="O304" s="22">
        <v>0</v>
      </c>
      <c r="P304" s="22">
        <v>0</v>
      </c>
      <c r="Q304" s="22">
        <v>1192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30563</v>
      </c>
      <c r="Z304" s="22">
        <v>0</v>
      </c>
      <c r="AA304" s="22">
        <v>0</v>
      </c>
      <c r="AB304" s="22">
        <v>0</v>
      </c>
      <c r="AC304" s="22">
        <v>1790</v>
      </c>
      <c r="AD304" s="22">
        <v>97918</v>
      </c>
      <c r="AE304" s="22">
        <v>3875</v>
      </c>
      <c r="AF304" s="22">
        <v>36122</v>
      </c>
      <c r="AG304" s="22">
        <v>16440</v>
      </c>
      <c r="AH304" s="22">
        <v>8663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49187</v>
      </c>
      <c r="AQ304" s="22">
        <v>0</v>
      </c>
      <c r="AR304" s="22">
        <v>0</v>
      </c>
      <c r="AS304" s="22">
        <v>0</v>
      </c>
      <c r="AT304" s="22">
        <v>114287</v>
      </c>
      <c r="AU304" s="22">
        <v>-16369</v>
      </c>
    </row>
    <row r="305" spans="1:47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182715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880</v>
      </c>
      <c r="M305" s="22">
        <v>10299</v>
      </c>
      <c r="N305" s="22">
        <v>2180</v>
      </c>
      <c r="O305" s="22">
        <v>0</v>
      </c>
      <c r="P305" s="22">
        <v>0</v>
      </c>
      <c r="Q305" s="22">
        <v>793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11388</v>
      </c>
      <c r="Y305" s="22">
        <v>51460</v>
      </c>
      <c r="Z305" s="22">
        <v>0</v>
      </c>
      <c r="AA305" s="22">
        <v>0</v>
      </c>
      <c r="AB305" s="22">
        <v>0</v>
      </c>
      <c r="AC305" s="22">
        <v>0</v>
      </c>
      <c r="AD305" s="22">
        <v>259715</v>
      </c>
      <c r="AE305" s="22">
        <v>5000</v>
      </c>
      <c r="AF305" s="22">
        <v>183709</v>
      </c>
      <c r="AG305" s="22">
        <v>0</v>
      </c>
      <c r="AH305" s="22">
        <v>18152</v>
      </c>
      <c r="AI305" s="22">
        <v>0</v>
      </c>
      <c r="AJ305" s="22">
        <v>0</v>
      </c>
      <c r="AK305" s="22">
        <v>3558</v>
      </c>
      <c r="AL305" s="22">
        <v>0</v>
      </c>
      <c r="AM305" s="22">
        <v>0</v>
      </c>
      <c r="AN305" s="22">
        <v>0</v>
      </c>
      <c r="AO305" s="22">
        <v>0</v>
      </c>
      <c r="AP305" s="22">
        <v>92882</v>
      </c>
      <c r="AQ305" s="22">
        <v>0</v>
      </c>
      <c r="AR305" s="22">
        <v>0</v>
      </c>
      <c r="AS305" s="22">
        <v>0</v>
      </c>
      <c r="AT305" s="22">
        <v>303301</v>
      </c>
      <c r="AU305" s="22">
        <v>-43586</v>
      </c>
    </row>
    <row r="306" spans="1:47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75118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100</v>
      </c>
      <c r="M306" s="22">
        <v>3559</v>
      </c>
      <c r="N306" s="22">
        <v>622</v>
      </c>
      <c r="O306" s="22">
        <v>0</v>
      </c>
      <c r="P306" s="22">
        <v>0</v>
      </c>
      <c r="Q306" s="22">
        <v>1809</v>
      </c>
      <c r="R306" s="22">
        <v>500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34397</v>
      </c>
      <c r="Z306" s="22">
        <v>0</v>
      </c>
      <c r="AA306" s="22">
        <v>0</v>
      </c>
      <c r="AB306" s="22">
        <v>0</v>
      </c>
      <c r="AC306" s="22">
        <v>0</v>
      </c>
      <c r="AD306" s="22">
        <v>116105</v>
      </c>
      <c r="AE306" s="22">
        <v>18137</v>
      </c>
      <c r="AF306" s="22">
        <v>57130</v>
      </c>
      <c r="AG306" s="22">
        <v>0</v>
      </c>
      <c r="AH306" s="22">
        <v>3863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23568</v>
      </c>
      <c r="AQ306" s="22">
        <v>0</v>
      </c>
      <c r="AR306" s="22">
        <v>0</v>
      </c>
      <c r="AS306" s="22">
        <v>6682</v>
      </c>
      <c r="AT306" s="22">
        <v>109380</v>
      </c>
      <c r="AU306" s="22">
        <v>6725</v>
      </c>
    </row>
    <row r="307" spans="1:47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184086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50</v>
      </c>
      <c r="M307" s="22">
        <v>2085</v>
      </c>
      <c r="N307" s="22">
        <v>310</v>
      </c>
      <c r="O307" s="22">
        <v>0</v>
      </c>
      <c r="P307" s="22">
        <v>3075</v>
      </c>
      <c r="Q307" s="22">
        <v>762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2969</v>
      </c>
      <c r="X307" s="22">
        <v>5682</v>
      </c>
      <c r="Y307" s="22">
        <v>110047</v>
      </c>
      <c r="Z307" s="22">
        <v>0</v>
      </c>
      <c r="AA307" s="22">
        <v>0</v>
      </c>
      <c r="AB307" s="22">
        <v>0</v>
      </c>
      <c r="AC307" s="22">
        <v>1889</v>
      </c>
      <c r="AD307" s="22">
        <v>310955</v>
      </c>
      <c r="AE307" s="22">
        <v>1275</v>
      </c>
      <c r="AF307" s="22">
        <v>118779</v>
      </c>
      <c r="AG307" s="22">
        <v>0</v>
      </c>
      <c r="AH307" s="22">
        <v>12972</v>
      </c>
      <c r="AI307" s="22">
        <v>0</v>
      </c>
      <c r="AJ307" s="22">
        <v>0</v>
      </c>
      <c r="AK307" s="22">
        <v>41066</v>
      </c>
      <c r="AL307" s="22">
        <v>0</v>
      </c>
      <c r="AM307" s="22">
        <v>0</v>
      </c>
      <c r="AN307" s="22">
        <v>0</v>
      </c>
      <c r="AO307" s="22">
        <v>0</v>
      </c>
      <c r="AP307" s="22">
        <v>19802</v>
      </c>
      <c r="AQ307" s="22">
        <v>0</v>
      </c>
      <c r="AR307" s="22">
        <v>0</v>
      </c>
      <c r="AS307" s="22">
        <v>0</v>
      </c>
      <c r="AT307" s="22">
        <v>193894</v>
      </c>
      <c r="AU307" s="22">
        <v>117061</v>
      </c>
    </row>
    <row r="308" spans="1:47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357602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40350</v>
      </c>
      <c r="M308" s="22">
        <v>2844</v>
      </c>
      <c r="N308" s="22">
        <v>2475</v>
      </c>
      <c r="O308" s="22">
        <v>8297</v>
      </c>
      <c r="P308" s="22">
        <v>0</v>
      </c>
      <c r="Q308" s="22">
        <v>12909</v>
      </c>
      <c r="R308" s="22">
        <v>0</v>
      </c>
      <c r="S308" s="22">
        <v>0</v>
      </c>
      <c r="T308" s="22">
        <v>0</v>
      </c>
      <c r="U308" s="22">
        <v>50000</v>
      </c>
      <c r="V308" s="22">
        <v>0</v>
      </c>
      <c r="W308" s="22">
        <v>0</v>
      </c>
      <c r="X308" s="22">
        <v>0</v>
      </c>
      <c r="Y308" s="22">
        <v>66479</v>
      </c>
      <c r="Z308" s="22">
        <v>0</v>
      </c>
      <c r="AA308" s="22">
        <v>0</v>
      </c>
      <c r="AB308" s="22">
        <v>0</v>
      </c>
      <c r="AC308" s="22">
        <v>265</v>
      </c>
      <c r="AD308" s="22">
        <v>541221</v>
      </c>
      <c r="AE308" s="22">
        <v>71972</v>
      </c>
      <c r="AF308" s="22">
        <v>303115</v>
      </c>
      <c r="AG308" s="22">
        <v>0</v>
      </c>
      <c r="AH308" s="22">
        <v>8289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65536</v>
      </c>
      <c r="AQ308" s="22">
        <v>3597</v>
      </c>
      <c r="AR308" s="22">
        <v>0</v>
      </c>
      <c r="AS308" s="22">
        <v>0</v>
      </c>
      <c r="AT308" s="22">
        <v>452509</v>
      </c>
      <c r="AU308" s="22">
        <v>88712</v>
      </c>
    </row>
    <row r="309" spans="1:47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46305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1108</v>
      </c>
      <c r="M309" s="22">
        <v>0</v>
      </c>
      <c r="N309" s="22">
        <v>244</v>
      </c>
      <c r="O309" s="22">
        <v>0</v>
      </c>
      <c r="P309" s="22">
        <v>0</v>
      </c>
      <c r="Q309" s="22">
        <v>33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5036</v>
      </c>
      <c r="Y309" s="22">
        <v>201129</v>
      </c>
      <c r="Z309" s="22">
        <v>0</v>
      </c>
      <c r="AA309" s="22">
        <v>0</v>
      </c>
      <c r="AB309" s="22">
        <v>0</v>
      </c>
      <c r="AC309" s="22">
        <v>20</v>
      </c>
      <c r="AD309" s="22">
        <v>253875</v>
      </c>
      <c r="AE309" s="22">
        <v>14601</v>
      </c>
      <c r="AF309" s="22">
        <v>25765</v>
      </c>
      <c r="AG309" s="22">
        <v>0</v>
      </c>
      <c r="AH309" s="22">
        <v>9524</v>
      </c>
      <c r="AI309" s="22">
        <v>0</v>
      </c>
      <c r="AJ309" s="22">
        <v>0</v>
      </c>
      <c r="AK309" s="22">
        <v>60</v>
      </c>
      <c r="AL309" s="22">
        <v>0</v>
      </c>
      <c r="AM309" s="22">
        <v>0</v>
      </c>
      <c r="AN309" s="22">
        <v>0</v>
      </c>
      <c r="AO309" s="22">
        <v>0</v>
      </c>
      <c r="AP309" s="22">
        <v>18300</v>
      </c>
      <c r="AQ309" s="22">
        <v>15860</v>
      </c>
      <c r="AR309" s="22">
        <v>0</v>
      </c>
      <c r="AS309" s="22">
        <v>0</v>
      </c>
      <c r="AT309" s="22">
        <v>84110</v>
      </c>
      <c r="AU309" s="22">
        <v>169765</v>
      </c>
    </row>
    <row r="310" spans="1:47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48256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205</v>
      </c>
      <c r="M310" s="22">
        <v>2888</v>
      </c>
      <c r="N310" s="22">
        <v>0</v>
      </c>
      <c r="O310" s="22">
        <v>0</v>
      </c>
      <c r="P310" s="22">
        <v>0</v>
      </c>
      <c r="Q310" s="22">
        <v>5148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5497</v>
      </c>
      <c r="Y310" s="22">
        <v>0</v>
      </c>
      <c r="Z310" s="22">
        <v>0</v>
      </c>
      <c r="AA310" s="22">
        <v>0</v>
      </c>
      <c r="AB310" s="22">
        <v>0</v>
      </c>
      <c r="AC310" s="22">
        <v>480</v>
      </c>
      <c r="AD310" s="22">
        <v>62474</v>
      </c>
      <c r="AE310" s="22">
        <v>17100</v>
      </c>
      <c r="AF310" s="22">
        <v>40292</v>
      </c>
      <c r="AG310" s="22">
        <v>0</v>
      </c>
      <c r="AH310" s="22">
        <v>6268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15614</v>
      </c>
      <c r="AQ310" s="22">
        <v>0</v>
      </c>
      <c r="AR310" s="22">
        <v>0</v>
      </c>
      <c r="AS310" s="22">
        <v>0</v>
      </c>
      <c r="AT310" s="22">
        <v>79274</v>
      </c>
      <c r="AU310" s="22">
        <v>-16800</v>
      </c>
    </row>
    <row r="311" spans="1:47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34622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5905</v>
      </c>
      <c r="M311" s="22">
        <v>623</v>
      </c>
      <c r="N311" s="22">
        <v>100</v>
      </c>
      <c r="O311" s="22">
        <v>0</v>
      </c>
      <c r="P311" s="22">
        <v>0</v>
      </c>
      <c r="Q311" s="22">
        <v>4142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20315</v>
      </c>
      <c r="Z311" s="22">
        <v>0</v>
      </c>
      <c r="AA311" s="22">
        <v>0</v>
      </c>
      <c r="AB311" s="22">
        <v>0</v>
      </c>
      <c r="AC311" s="22">
        <v>0</v>
      </c>
      <c r="AD311" s="22">
        <v>65707</v>
      </c>
      <c r="AE311" s="22">
        <v>16075</v>
      </c>
      <c r="AF311" s="22">
        <v>23735</v>
      </c>
      <c r="AG311" s="22">
        <v>0</v>
      </c>
      <c r="AH311" s="22">
        <v>1815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19357</v>
      </c>
      <c r="AQ311" s="22">
        <v>0</v>
      </c>
      <c r="AR311" s="22">
        <v>0</v>
      </c>
      <c r="AS311" s="22">
        <v>0</v>
      </c>
      <c r="AT311" s="22">
        <v>60982</v>
      </c>
      <c r="AU311" s="22">
        <v>4725</v>
      </c>
    </row>
    <row r="312" spans="1:47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429171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73220</v>
      </c>
      <c r="M312" s="22">
        <v>7372</v>
      </c>
      <c r="N312" s="22">
        <v>2125</v>
      </c>
      <c r="O312" s="22">
        <v>335</v>
      </c>
      <c r="P312" s="22">
        <v>0</v>
      </c>
      <c r="Q312" s="22">
        <v>3102</v>
      </c>
      <c r="R312" s="22">
        <v>16089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35408</v>
      </c>
      <c r="Y312" s="22">
        <v>83309</v>
      </c>
      <c r="Z312" s="22">
        <v>0</v>
      </c>
      <c r="AA312" s="22">
        <v>0</v>
      </c>
      <c r="AB312" s="22">
        <v>0</v>
      </c>
      <c r="AC312" s="22">
        <v>25759</v>
      </c>
      <c r="AD312" s="22">
        <v>675890</v>
      </c>
      <c r="AE312" s="22">
        <v>48578</v>
      </c>
      <c r="AF312" s="22">
        <v>424165</v>
      </c>
      <c r="AG312" s="22">
        <v>0</v>
      </c>
      <c r="AH312" s="22">
        <v>34947</v>
      </c>
      <c r="AI312" s="22">
        <v>0</v>
      </c>
      <c r="AJ312" s="22">
        <v>0</v>
      </c>
      <c r="AK312" s="22">
        <v>9293</v>
      </c>
      <c r="AL312" s="22">
        <v>0</v>
      </c>
      <c r="AM312" s="22">
        <v>0</v>
      </c>
      <c r="AN312" s="22">
        <v>0</v>
      </c>
      <c r="AO312" s="22">
        <v>0</v>
      </c>
      <c r="AP312" s="22">
        <v>88900</v>
      </c>
      <c r="AQ312" s="22">
        <v>0</v>
      </c>
      <c r="AR312" s="22">
        <v>0</v>
      </c>
      <c r="AS312" s="22">
        <v>0</v>
      </c>
      <c r="AT312" s="22">
        <v>605883</v>
      </c>
      <c r="AU312" s="22">
        <v>70007</v>
      </c>
    </row>
    <row r="313" spans="1:47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117705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1727</v>
      </c>
      <c r="N313" s="22">
        <v>1125</v>
      </c>
      <c r="O313" s="22">
        <v>0</v>
      </c>
      <c r="P313" s="22">
        <v>5377</v>
      </c>
      <c r="Q313" s="22">
        <v>1051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200423</v>
      </c>
      <c r="Z313" s="22">
        <v>0</v>
      </c>
      <c r="AA313" s="22">
        <v>0</v>
      </c>
      <c r="AB313" s="22">
        <v>0</v>
      </c>
      <c r="AC313" s="22">
        <v>0</v>
      </c>
      <c r="AD313" s="22">
        <v>327408</v>
      </c>
      <c r="AE313" s="22">
        <v>27813</v>
      </c>
      <c r="AF313" s="22">
        <v>93289</v>
      </c>
      <c r="AG313" s="22">
        <v>0</v>
      </c>
      <c r="AH313" s="22">
        <v>4760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40902</v>
      </c>
      <c r="AQ313" s="22">
        <v>0</v>
      </c>
      <c r="AR313" s="22">
        <v>0</v>
      </c>
      <c r="AS313" s="22">
        <v>0</v>
      </c>
      <c r="AT313" s="22">
        <v>166764</v>
      </c>
      <c r="AU313" s="22">
        <v>160644</v>
      </c>
    </row>
    <row r="314" spans="1:47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174348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295</v>
      </c>
      <c r="M314" s="22">
        <v>5299</v>
      </c>
      <c r="N314" s="22">
        <v>110</v>
      </c>
      <c r="O314" s="22">
        <v>0</v>
      </c>
      <c r="P314" s="22">
        <v>0</v>
      </c>
      <c r="Q314" s="22">
        <v>1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11309</v>
      </c>
      <c r="Y314" s="22">
        <v>0</v>
      </c>
      <c r="Z314" s="22">
        <v>0</v>
      </c>
      <c r="AA314" s="22">
        <v>0</v>
      </c>
      <c r="AB314" s="22">
        <v>0</v>
      </c>
      <c r="AC314" s="22">
        <v>897</v>
      </c>
      <c r="AD314" s="22">
        <v>192259</v>
      </c>
      <c r="AE314" s="22">
        <v>8650</v>
      </c>
      <c r="AF314" s="22">
        <v>154126</v>
      </c>
      <c r="AG314" s="22">
        <v>0</v>
      </c>
      <c r="AH314" s="22">
        <v>39916</v>
      </c>
      <c r="AI314" s="22">
        <v>0</v>
      </c>
      <c r="AJ314" s="22">
        <v>0</v>
      </c>
      <c r="AK314" s="22">
        <v>155</v>
      </c>
      <c r="AL314" s="22">
        <v>0</v>
      </c>
      <c r="AM314" s="22">
        <v>0</v>
      </c>
      <c r="AN314" s="22">
        <v>0</v>
      </c>
      <c r="AO314" s="22">
        <v>0</v>
      </c>
      <c r="AP314" s="22">
        <v>19846</v>
      </c>
      <c r="AQ314" s="22">
        <v>0</v>
      </c>
      <c r="AR314" s="22">
        <v>0</v>
      </c>
      <c r="AS314" s="22">
        <v>0</v>
      </c>
      <c r="AT314" s="22">
        <v>222693</v>
      </c>
      <c r="AU314" s="22">
        <v>-30434</v>
      </c>
    </row>
    <row r="315" spans="1:47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424839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132249</v>
      </c>
      <c r="M315" s="22">
        <v>0</v>
      </c>
      <c r="N315" s="22">
        <v>0</v>
      </c>
      <c r="O315" s="22">
        <v>0</v>
      </c>
      <c r="P315" s="22">
        <v>0</v>
      </c>
      <c r="Q315" s="22">
        <v>10343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168868</v>
      </c>
      <c r="Z315" s="22">
        <v>0</v>
      </c>
      <c r="AA315" s="22">
        <v>0</v>
      </c>
      <c r="AB315" s="22">
        <v>0</v>
      </c>
      <c r="AC315" s="22">
        <v>991</v>
      </c>
      <c r="AD315" s="22">
        <v>737290</v>
      </c>
      <c r="AE315" s="22">
        <v>208165</v>
      </c>
      <c r="AF315" s="22">
        <v>311497</v>
      </c>
      <c r="AG315" s="22">
        <v>0</v>
      </c>
      <c r="AH315" s="22">
        <v>14198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186170</v>
      </c>
      <c r="AQ315" s="22">
        <v>0</v>
      </c>
      <c r="AR315" s="22">
        <v>0</v>
      </c>
      <c r="AS315" s="22">
        <v>0</v>
      </c>
      <c r="AT315" s="22">
        <v>720030</v>
      </c>
      <c r="AU315" s="22">
        <v>17260</v>
      </c>
    </row>
    <row r="316" spans="1:47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161182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14322</v>
      </c>
      <c r="M316" s="22">
        <v>2222</v>
      </c>
      <c r="N316" s="22">
        <v>421</v>
      </c>
      <c r="O316" s="22">
        <v>0</v>
      </c>
      <c r="P316" s="22">
        <v>0</v>
      </c>
      <c r="Q316" s="22">
        <v>1573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7013</v>
      </c>
      <c r="Y316" s="22">
        <v>34027</v>
      </c>
      <c r="Z316" s="22">
        <v>0</v>
      </c>
      <c r="AA316" s="22">
        <v>0</v>
      </c>
      <c r="AB316" s="22">
        <v>0</v>
      </c>
      <c r="AC316" s="22">
        <v>300</v>
      </c>
      <c r="AD316" s="22">
        <v>221060</v>
      </c>
      <c r="AE316" s="22">
        <v>7399</v>
      </c>
      <c r="AF316" s="22">
        <v>150603</v>
      </c>
      <c r="AG316" s="22">
        <v>0</v>
      </c>
      <c r="AH316" s="22">
        <v>3866</v>
      </c>
      <c r="AI316" s="22">
        <v>0</v>
      </c>
      <c r="AJ316" s="22">
        <v>0</v>
      </c>
      <c r="AK316" s="22">
        <v>398</v>
      </c>
      <c r="AL316" s="22">
        <v>0</v>
      </c>
      <c r="AM316" s="22">
        <v>0</v>
      </c>
      <c r="AN316" s="22">
        <v>0</v>
      </c>
      <c r="AO316" s="22">
        <v>0</v>
      </c>
      <c r="AP316" s="22">
        <v>18425</v>
      </c>
      <c r="AQ316" s="22">
        <v>0</v>
      </c>
      <c r="AR316" s="22">
        <v>0</v>
      </c>
      <c r="AS316" s="22">
        <v>0</v>
      </c>
      <c r="AT316" s="22">
        <v>180691</v>
      </c>
      <c r="AU316" s="22">
        <v>40369</v>
      </c>
    </row>
    <row r="317" spans="1:47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317982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4683</v>
      </c>
      <c r="M317" s="22">
        <v>13296</v>
      </c>
      <c r="N317" s="22">
        <v>18255</v>
      </c>
      <c r="O317" s="22">
        <v>0</v>
      </c>
      <c r="P317" s="22">
        <v>0</v>
      </c>
      <c r="Q317" s="22">
        <v>5182</v>
      </c>
      <c r="R317" s="22">
        <v>4832</v>
      </c>
      <c r="S317" s="22">
        <v>0</v>
      </c>
      <c r="T317" s="22">
        <v>0</v>
      </c>
      <c r="U317" s="22">
        <v>0</v>
      </c>
      <c r="V317" s="22">
        <v>10574</v>
      </c>
      <c r="W317" s="22">
        <v>152546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199316</v>
      </c>
      <c r="AD317" s="22">
        <v>726666</v>
      </c>
      <c r="AE317" s="22">
        <v>112721</v>
      </c>
      <c r="AF317" s="22">
        <v>0</v>
      </c>
      <c r="AG317" s="22">
        <v>959</v>
      </c>
      <c r="AH317" s="22">
        <v>110409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87232</v>
      </c>
      <c r="AQ317" s="22">
        <v>0</v>
      </c>
      <c r="AR317" s="22">
        <v>0</v>
      </c>
      <c r="AS317" s="22">
        <v>1894</v>
      </c>
      <c r="AT317" s="22">
        <v>313215</v>
      </c>
      <c r="AU317" s="22">
        <v>413451</v>
      </c>
    </row>
    <row r="318" spans="1:47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142027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100</v>
      </c>
      <c r="O318" s="22">
        <v>1310</v>
      </c>
      <c r="P318" s="22">
        <v>0</v>
      </c>
      <c r="Q318" s="22">
        <v>2753</v>
      </c>
      <c r="R318" s="22">
        <v>2150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62366</v>
      </c>
      <c r="Z318" s="22">
        <v>0</v>
      </c>
      <c r="AA318" s="22">
        <v>0</v>
      </c>
      <c r="AB318" s="22">
        <v>0</v>
      </c>
      <c r="AC318" s="22">
        <v>25</v>
      </c>
      <c r="AD318" s="22">
        <v>210731</v>
      </c>
      <c r="AE318" s="22">
        <v>25400</v>
      </c>
      <c r="AF318" s="22">
        <v>92509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155</v>
      </c>
      <c r="AN318" s="22">
        <v>0</v>
      </c>
      <c r="AO318" s="22">
        <v>0</v>
      </c>
      <c r="AP318" s="22">
        <v>59499</v>
      </c>
      <c r="AQ318" s="22">
        <v>0</v>
      </c>
      <c r="AR318" s="22">
        <v>0</v>
      </c>
      <c r="AS318" s="22">
        <v>0</v>
      </c>
      <c r="AT318" s="22">
        <v>177563</v>
      </c>
      <c r="AU318" s="22">
        <v>33168</v>
      </c>
    </row>
    <row r="319" spans="1:47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18730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220</v>
      </c>
      <c r="O319" s="22">
        <v>0</v>
      </c>
      <c r="P319" s="22">
        <v>2185</v>
      </c>
      <c r="Q319" s="22">
        <v>1297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61526</v>
      </c>
      <c r="Z319" s="22">
        <v>0</v>
      </c>
      <c r="AA319" s="22">
        <v>0</v>
      </c>
      <c r="AB319" s="22">
        <v>0</v>
      </c>
      <c r="AC319" s="22">
        <v>158</v>
      </c>
      <c r="AD319" s="22">
        <v>84116</v>
      </c>
      <c r="AE319" s="22">
        <v>0</v>
      </c>
      <c r="AF319" s="22">
        <v>23395</v>
      </c>
      <c r="AG319" s="22">
        <v>1287</v>
      </c>
      <c r="AH319" s="22">
        <v>401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27123</v>
      </c>
      <c r="AQ319" s="22">
        <v>0</v>
      </c>
      <c r="AR319" s="22">
        <v>0</v>
      </c>
      <c r="AS319" s="22">
        <v>0</v>
      </c>
      <c r="AT319" s="22">
        <v>52206</v>
      </c>
      <c r="AU319" s="22">
        <v>31910</v>
      </c>
    </row>
    <row r="320" spans="1:47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266809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605</v>
      </c>
      <c r="M320" s="22">
        <v>3409</v>
      </c>
      <c r="N320" s="22">
        <v>1718</v>
      </c>
      <c r="O320" s="22">
        <v>0</v>
      </c>
      <c r="P320" s="22">
        <v>0</v>
      </c>
      <c r="Q320" s="22">
        <v>9272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10110</v>
      </c>
      <c r="Y320" s="22">
        <v>59676</v>
      </c>
      <c r="Z320" s="22">
        <v>0</v>
      </c>
      <c r="AA320" s="22">
        <v>0</v>
      </c>
      <c r="AB320" s="22">
        <v>0</v>
      </c>
      <c r="AC320" s="22">
        <v>300</v>
      </c>
      <c r="AD320" s="22">
        <v>351899</v>
      </c>
      <c r="AE320" s="22">
        <v>6150</v>
      </c>
      <c r="AF320" s="22">
        <v>264186</v>
      </c>
      <c r="AG320" s="22">
        <v>0</v>
      </c>
      <c r="AH320" s="22">
        <v>3642</v>
      </c>
      <c r="AI320" s="22">
        <v>0</v>
      </c>
      <c r="AJ320" s="22">
        <v>0</v>
      </c>
      <c r="AK320" s="22">
        <v>6389</v>
      </c>
      <c r="AL320" s="22">
        <v>0</v>
      </c>
      <c r="AM320" s="22">
        <v>0</v>
      </c>
      <c r="AN320" s="22">
        <v>0</v>
      </c>
      <c r="AO320" s="22">
        <v>0</v>
      </c>
      <c r="AP320" s="22">
        <v>61602</v>
      </c>
      <c r="AQ320" s="22">
        <v>0</v>
      </c>
      <c r="AR320" s="22">
        <v>0</v>
      </c>
      <c r="AS320" s="22">
        <v>0</v>
      </c>
      <c r="AT320" s="22">
        <v>341969</v>
      </c>
      <c r="AU320" s="22">
        <v>9930</v>
      </c>
    </row>
    <row r="321" spans="1:47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182394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167548</v>
      </c>
      <c r="M321" s="22">
        <v>1935</v>
      </c>
      <c r="N321" s="22">
        <v>1990</v>
      </c>
      <c r="O321" s="22">
        <v>392</v>
      </c>
      <c r="P321" s="22">
        <v>0</v>
      </c>
      <c r="Q321" s="22">
        <v>259</v>
      </c>
      <c r="R321" s="22">
        <v>665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23569</v>
      </c>
      <c r="Y321" s="22">
        <v>0</v>
      </c>
      <c r="Z321" s="22">
        <v>1786</v>
      </c>
      <c r="AA321" s="22">
        <v>0</v>
      </c>
      <c r="AB321" s="22">
        <v>0</v>
      </c>
      <c r="AC321" s="22">
        <v>6503</v>
      </c>
      <c r="AD321" s="22">
        <v>387041</v>
      </c>
      <c r="AE321" s="22">
        <v>166783</v>
      </c>
      <c r="AF321" s="22">
        <v>64406</v>
      </c>
      <c r="AG321" s="22">
        <v>0</v>
      </c>
      <c r="AH321" s="22">
        <v>79980</v>
      </c>
      <c r="AI321" s="22">
        <v>0</v>
      </c>
      <c r="AJ321" s="22">
        <v>0</v>
      </c>
      <c r="AK321" s="22">
        <v>24391</v>
      </c>
      <c r="AL321" s="22">
        <v>0</v>
      </c>
      <c r="AM321" s="22">
        <v>6489</v>
      </c>
      <c r="AN321" s="22">
        <v>0</v>
      </c>
      <c r="AO321" s="22">
        <v>0</v>
      </c>
      <c r="AP321" s="22">
        <v>25306</v>
      </c>
      <c r="AQ321" s="22">
        <v>0</v>
      </c>
      <c r="AR321" s="22">
        <v>0</v>
      </c>
      <c r="AS321" s="22">
        <v>0</v>
      </c>
      <c r="AT321" s="22">
        <v>367355</v>
      </c>
      <c r="AU321" s="22">
        <v>19686</v>
      </c>
    </row>
    <row r="322" spans="1:47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274374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5130</v>
      </c>
      <c r="M322" s="22">
        <v>4402</v>
      </c>
      <c r="N322" s="22">
        <v>0</v>
      </c>
      <c r="O322" s="22">
        <v>0</v>
      </c>
      <c r="P322" s="22">
        <v>0</v>
      </c>
      <c r="Q322" s="22">
        <v>5370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16455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305731</v>
      </c>
      <c r="AE322" s="22">
        <v>75584</v>
      </c>
      <c r="AF322" s="22">
        <v>135064</v>
      </c>
      <c r="AG322" s="22">
        <v>0</v>
      </c>
      <c r="AH322" s="22">
        <v>23137</v>
      </c>
      <c r="AI322" s="22">
        <v>0</v>
      </c>
      <c r="AJ322" s="22">
        <v>0</v>
      </c>
      <c r="AK322" s="22">
        <v>11030</v>
      </c>
      <c r="AL322" s="22">
        <v>0</v>
      </c>
      <c r="AM322" s="22">
        <v>0</v>
      </c>
      <c r="AN322" s="22">
        <v>0</v>
      </c>
      <c r="AO322" s="22">
        <v>806</v>
      </c>
      <c r="AP322" s="22">
        <v>43038</v>
      </c>
      <c r="AQ322" s="22">
        <v>0</v>
      </c>
      <c r="AR322" s="22">
        <v>0</v>
      </c>
      <c r="AS322" s="22">
        <v>0</v>
      </c>
      <c r="AT322" s="22">
        <v>288659</v>
      </c>
      <c r="AU322" s="22">
        <v>17072</v>
      </c>
    </row>
    <row r="323" spans="1:47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354933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1845</v>
      </c>
      <c r="M323" s="22">
        <v>16900</v>
      </c>
      <c r="N323" s="22">
        <v>0</v>
      </c>
      <c r="O323" s="22">
        <v>0</v>
      </c>
      <c r="P323" s="22">
        <v>0</v>
      </c>
      <c r="Q323" s="22">
        <v>9086</v>
      </c>
      <c r="R323" s="22">
        <v>12330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714834</v>
      </c>
      <c r="Z323" s="22">
        <v>0</v>
      </c>
      <c r="AA323" s="22">
        <v>0</v>
      </c>
      <c r="AB323" s="22">
        <v>0</v>
      </c>
      <c r="AC323" s="22">
        <v>0</v>
      </c>
      <c r="AD323" s="22">
        <v>1109928</v>
      </c>
      <c r="AE323" s="22">
        <v>68800</v>
      </c>
      <c r="AF323" s="22">
        <v>81604</v>
      </c>
      <c r="AG323" s="22">
        <v>0</v>
      </c>
      <c r="AH323" s="22">
        <v>118791</v>
      </c>
      <c r="AI323" s="22">
        <v>0</v>
      </c>
      <c r="AJ323" s="22">
        <v>9919</v>
      </c>
      <c r="AK323" s="22">
        <v>0</v>
      </c>
      <c r="AL323" s="22">
        <v>0</v>
      </c>
      <c r="AM323" s="22">
        <v>183</v>
      </c>
      <c r="AN323" s="22">
        <v>0</v>
      </c>
      <c r="AO323" s="22">
        <v>0</v>
      </c>
      <c r="AP323" s="22">
        <v>106621</v>
      </c>
      <c r="AQ323" s="22">
        <v>0</v>
      </c>
      <c r="AR323" s="22">
        <v>0</v>
      </c>
      <c r="AS323" s="22">
        <v>0</v>
      </c>
      <c r="AT323" s="22">
        <v>385918</v>
      </c>
      <c r="AU323" s="22">
        <v>724010</v>
      </c>
    </row>
    <row r="324" spans="1:47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472418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9488</v>
      </c>
      <c r="M324" s="22">
        <v>8598</v>
      </c>
      <c r="N324" s="22">
        <v>2415</v>
      </c>
      <c r="O324" s="22">
        <v>30332</v>
      </c>
      <c r="P324" s="22">
        <v>33954</v>
      </c>
      <c r="Q324" s="22">
        <v>499</v>
      </c>
      <c r="R324" s="22">
        <v>3715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11859</v>
      </c>
      <c r="Y324" s="22">
        <v>184053</v>
      </c>
      <c r="Z324" s="22">
        <v>0</v>
      </c>
      <c r="AA324" s="22">
        <v>0</v>
      </c>
      <c r="AB324" s="22">
        <v>0</v>
      </c>
      <c r="AC324" s="22">
        <v>6500</v>
      </c>
      <c r="AD324" s="22">
        <v>763831</v>
      </c>
      <c r="AE324" s="22">
        <v>330722</v>
      </c>
      <c r="AF324" s="22">
        <v>141577</v>
      </c>
      <c r="AG324" s="22">
        <v>0</v>
      </c>
      <c r="AH324" s="22">
        <v>83254</v>
      </c>
      <c r="AI324" s="22">
        <v>0</v>
      </c>
      <c r="AJ324" s="22">
        <v>0</v>
      </c>
      <c r="AK324" s="22">
        <v>8000</v>
      </c>
      <c r="AL324" s="22">
        <v>0</v>
      </c>
      <c r="AM324" s="22">
        <v>0</v>
      </c>
      <c r="AN324" s="22">
        <v>0</v>
      </c>
      <c r="AO324" s="22">
        <v>0</v>
      </c>
      <c r="AP324" s="22">
        <v>97334</v>
      </c>
      <c r="AQ324" s="22">
        <v>0</v>
      </c>
      <c r="AR324" s="22">
        <v>0</v>
      </c>
      <c r="AS324" s="22">
        <v>0</v>
      </c>
      <c r="AT324" s="22">
        <v>660887</v>
      </c>
      <c r="AU324" s="22">
        <v>102944</v>
      </c>
    </row>
    <row r="325" spans="1:47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206571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15353</v>
      </c>
      <c r="M325" s="22">
        <v>3270</v>
      </c>
      <c r="N325" s="22">
        <v>120</v>
      </c>
      <c r="O325" s="22">
        <v>0</v>
      </c>
      <c r="P325" s="22">
        <v>10648</v>
      </c>
      <c r="Q325" s="22">
        <v>603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87657</v>
      </c>
      <c r="Z325" s="22">
        <v>0</v>
      </c>
      <c r="AA325" s="22">
        <v>0</v>
      </c>
      <c r="AB325" s="22">
        <v>0</v>
      </c>
      <c r="AC325" s="22">
        <v>1445</v>
      </c>
      <c r="AD325" s="22">
        <v>325667</v>
      </c>
      <c r="AE325" s="22">
        <v>21769</v>
      </c>
      <c r="AF325" s="22">
        <v>206274</v>
      </c>
      <c r="AG325" s="22">
        <v>0</v>
      </c>
      <c r="AH325" s="22">
        <v>11399</v>
      </c>
      <c r="AI325" s="22">
        <v>0</v>
      </c>
      <c r="AJ325" s="22">
        <v>0</v>
      </c>
      <c r="AK325" s="22">
        <v>0</v>
      </c>
      <c r="AL325" s="22">
        <v>0</v>
      </c>
      <c r="AM325" s="22">
        <v>933</v>
      </c>
      <c r="AN325" s="22">
        <v>0</v>
      </c>
      <c r="AO325" s="22">
        <v>0</v>
      </c>
      <c r="AP325" s="22">
        <v>26820</v>
      </c>
      <c r="AQ325" s="22">
        <v>0</v>
      </c>
      <c r="AR325" s="22">
        <v>0</v>
      </c>
      <c r="AS325" s="22">
        <v>0</v>
      </c>
      <c r="AT325" s="22">
        <v>267195</v>
      </c>
      <c r="AU325" s="22">
        <v>58472</v>
      </c>
    </row>
    <row r="326" spans="1:47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335738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625</v>
      </c>
      <c r="M326" s="22">
        <v>15274</v>
      </c>
      <c r="N326" s="22">
        <v>137</v>
      </c>
      <c r="O326" s="22">
        <v>0</v>
      </c>
      <c r="P326" s="22">
        <v>3807</v>
      </c>
      <c r="Q326" s="22">
        <v>1134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15428</v>
      </c>
      <c r="Y326" s="22">
        <v>51715</v>
      </c>
      <c r="Z326" s="22">
        <v>0</v>
      </c>
      <c r="AA326" s="22">
        <v>0</v>
      </c>
      <c r="AB326" s="22">
        <v>0</v>
      </c>
      <c r="AC326" s="22">
        <v>3287</v>
      </c>
      <c r="AD326" s="22">
        <v>427145</v>
      </c>
      <c r="AE326" s="22">
        <v>73490</v>
      </c>
      <c r="AF326" s="22">
        <v>290645</v>
      </c>
      <c r="AG326" s="22">
        <v>0</v>
      </c>
      <c r="AH326" s="22">
        <v>19767</v>
      </c>
      <c r="AI326" s="22">
        <v>0</v>
      </c>
      <c r="AJ326" s="22">
        <v>0</v>
      </c>
      <c r="AK326" s="22">
        <v>6145</v>
      </c>
      <c r="AL326" s="22">
        <v>0</v>
      </c>
      <c r="AM326" s="22">
        <v>0</v>
      </c>
      <c r="AN326" s="22">
        <v>0</v>
      </c>
      <c r="AO326" s="22">
        <v>0</v>
      </c>
      <c r="AP326" s="22">
        <v>84934</v>
      </c>
      <c r="AQ326" s="22">
        <v>0</v>
      </c>
      <c r="AR326" s="22">
        <v>0</v>
      </c>
      <c r="AS326" s="22">
        <v>0</v>
      </c>
      <c r="AT326" s="22">
        <v>474981</v>
      </c>
      <c r="AU326" s="22">
        <v>-47836</v>
      </c>
    </row>
    <row r="327" spans="1:47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71522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7200</v>
      </c>
      <c r="M327" s="22">
        <v>1520</v>
      </c>
      <c r="N327" s="22">
        <v>245</v>
      </c>
      <c r="O327" s="22">
        <v>0</v>
      </c>
      <c r="P327" s="22">
        <v>0</v>
      </c>
      <c r="Q327" s="22">
        <v>1475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21118</v>
      </c>
      <c r="Y327" s="22">
        <v>0</v>
      </c>
      <c r="Z327" s="22">
        <v>0</v>
      </c>
      <c r="AA327" s="22">
        <v>0</v>
      </c>
      <c r="AB327" s="22">
        <v>0</v>
      </c>
      <c r="AC327" s="22">
        <v>2620</v>
      </c>
      <c r="AD327" s="22">
        <v>105700</v>
      </c>
      <c r="AE327" s="22">
        <v>900</v>
      </c>
      <c r="AF327" s="22">
        <v>100425</v>
      </c>
      <c r="AG327" s="22">
        <v>0</v>
      </c>
      <c r="AH327" s="22">
        <v>1289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  <c r="AQ327" s="22">
        <v>0</v>
      </c>
      <c r="AR327" s="22">
        <v>0</v>
      </c>
      <c r="AS327" s="22">
        <v>0</v>
      </c>
      <c r="AT327" s="22">
        <v>102614</v>
      </c>
      <c r="AU327" s="22">
        <v>3086</v>
      </c>
    </row>
    <row r="328" spans="1:47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155051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4115</v>
      </c>
      <c r="M328" s="22">
        <v>2599</v>
      </c>
      <c r="N328" s="22">
        <v>19</v>
      </c>
      <c r="O328" s="22">
        <v>0</v>
      </c>
      <c r="P328" s="22">
        <v>0</v>
      </c>
      <c r="Q328" s="22">
        <v>949</v>
      </c>
      <c r="R328" s="22">
        <v>0</v>
      </c>
      <c r="S328" s="22">
        <v>0</v>
      </c>
      <c r="T328" s="22">
        <v>104</v>
      </c>
      <c r="U328" s="22">
        <v>0</v>
      </c>
      <c r="V328" s="22">
        <v>0</v>
      </c>
      <c r="W328" s="22">
        <v>0</v>
      </c>
      <c r="X328" s="22">
        <v>11246</v>
      </c>
      <c r="Y328" s="22">
        <v>172191</v>
      </c>
      <c r="Z328" s="22">
        <v>0</v>
      </c>
      <c r="AA328" s="22">
        <v>0</v>
      </c>
      <c r="AB328" s="22">
        <v>0</v>
      </c>
      <c r="AC328" s="22">
        <v>68</v>
      </c>
      <c r="AD328" s="22">
        <v>346342</v>
      </c>
      <c r="AE328" s="22">
        <v>6225</v>
      </c>
      <c r="AF328" s="22">
        <v>136234</v>
      </c>
      <c r="AG328" s="22">
        <v>0</v>
      </c>
      <c r="AH328" s="22">
        <v>14510</v>
      </c>
      <c r="AI328" s="22">
        <v>0</v>
      </c>
      <c r="AJ328" s="22">
        <v>0</v>
      </c>
      <c r="AK328" s="22">
        <v>3763</v>
      </c>
      <c r="AL328" s="22">
        <v>0</v>
      </c>
      <c r="AM328" s="22">
        <v>0</v>
      </c>
      <c r="AN328" s="22">
        <v>0</v>
      </c>
      <c r="AO328" s="22">
        <v>0</v>
      </c>
      <c r="AP328" s="22">
        <v>39817</v>
      </c>
      <c r="AQ328" s="22">
        <v>0</v>
      </c>
      <c r="AR328" s="22">
        <v>0</v>
      </c>
      <c r="AS328" s="22">
        <v>0</v>
      </c>
      <c r="AT328" s="22">
        <v>200549</v>
      </c>
      <c r="AU328" s="22">
        <v>145793</v>
      </c>
    </row>
    <row r="329" spans="1:47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275412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45726</v>
      </c>
      <c r="M329" s="22">
        <v>0</v>
      </c>
      <c r="N329" s="22">
        <v>0</v>
      </c>
      <c r="O329" s="22">
        <v>0</v>
      </c>
      <c r="P329" s="22">
        <v>0</v>
      </c>
      <c r="Q329" s="22">
        <v>14225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26244</v>
      </c>
      <c r="Z329" s="22">
        <v>0</v>
      </c>
      <c r="AA329" s="22">
        <v>0</v>
      </c>
      <c r="AB329" s="22">
        <v>0</v>
      </c>
      <c r="AC329" s="22">
        <v>870</v>
      </c>
      <c r="AD329" s="22">
        <v>362477</v>
      </c>
      <c r="AE329" s="22">
        <v>79111</v>
      </c>
      <c r="AF329" s="22">
        <v>198431</v>
      </c>
      <c r="AG329" s="22">
        <v>0</v>
      </c>
      <c r="AH329" s="22">
        <v>8797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47706</v>
      </c>
      <c r="AQ329" s="22">
        <v>0</v>
      </c>
      <c r="AR329" s="22">
        <v>0</v>
      </c>
      <c r="AS329" s="22">
        <v>0</v>
      </c>
      <c r="AT329" s="22">
        <v>334045</v>
      </c>
      <c r="AU329" s="22">
        <v>28432</v>
      </c>
    </row>
    <row r="330" spans="1:47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179550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27580</v>
      </c>
      <c r="M330" s="22">
        <v>486</v>
      </c>
      <c r="N330" s="22">
        <v>0</v>
      </c>
      <c r="O330" s="22">
        <v>0</v>
      </c>
      <c r="P330" s="22">
        <v>0</v>
      </c>
      <c r="Q330" s="22">
        <v>1744</v>
      </c>
      <c r="R330" s="22">
        <v>12050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38827</v>
      </c>
      <c r="Z330" s="22">
        <v>0</v>
      </c>
      <c r="AA330" s="22">
        <v>0</v>
      </c>
      <c r="AB330" s="22">
        <v>0</v>
      </c>
      <c r="AC330" s="22">
        <v>0</v>
      </c>
      <c r="AD330" s="22">
        <v>260237</v>
      </c>
      <c r="AE330" s="22">
        <v>17305</v>
      </c>
      <c r="AF330" s="22">
        <v>188476</v>
      </c>
      <c r="AG330" s="22">
        <v>0</v>
      </c>
      <c r="AH330" s="22">
        <v>23410</v>
      </c>
      <c r="AI330" s="22">
        <v>0</v>
      </c>
      <c r="AJ330" s="22">
        <v>0</v>
      </c>
      <c r="AK330" s="22">
        <v>0</v>
      </c>
      <c r="AL330" s="22">
        <v>0</v>
      </c>
      <c r="AM330" s="22">
        <v>710</v>
      </c>
      <c r="AN330" s="22">
        <v>0</v>
      </c>
      <c r="AO330" s="22">
        <v>0</v>
      </c>
      <c r="AP330" s="22">
        <v>54891</v>
      </c>
      <c r="AQ330" s="22">
        <v>0</v>
      </c>
      <c r="AR330" s="22">
        <v>0</v>
      </c>
      <c r="AS330" s="22">
        <v>0</v>
      </c>
      <c r="AT330" s="22">
        <v>284792</v>
      </c>
      <c r="AU330" s="22">
        <v>-24555</v>
      </c>
    </row>
    <row r="331" spans="1:47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214381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5187</v>
      </c>
      <c r="N331" s="22">
        <v>0</v>
      </c>
      <c r="O331" s="22">
        <v>0</v>
      </c>
      <c r="P331" s="22">
        <v>0</v>
      </c>
      <c r="Q331" s="22">
        <v>421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14256</v>
      </c>
      <c r="Z331" s="22">
        <v>0</v>
      </c>
      <c r="AA331" s="22">
        <v>0</v>
      </c>
      <c r="AB331" s="22">
        <v>0</v>
      </c>
      <c r="AC331" s="22">
        <v>982</v>
      </c>
      <c r="AD331" s="22">
        <v>235227</v>
      </c>
      <c r="AE331" s="22">
        <v>45051</v>
      </c>
      <c r="AF331" s="22">
        <v>112736</v>
      </c>
      <c r="AG331" s="22">
        <v>0</v>
      </c>
      <c r="AH331" s="22">
        <v>32652</v>
      </c>
      <c r="AI331" s="22">
        <v>0</v>
      </c>
      <c r="AJ331" s="22">
        <v>5673</v>
      </c>
      <c r="AK331" s="22">
        <v>0</v>
      </c>
      <c r="AL331" s="22">
        <v>0</v>
      </c>
      <c r="AM331" s="22">
        <v>3250</v>
      </c>
      <c r="AN331" s="22">
        <v>0</v>
      </c>
      <c r="AO331" s="22">
        <v>0</v>
      </c>
      <c r="AP331" s="22">
        <v>98887</v>
      </c>
      <c r="AQ331" s="22">
        <v>0</v>
      </c>
      <c r="AR331" s="22">
        <v>0</v>
      </c>
      <c r="AS331" s="22">
        <v>0</v>
      </c>
      <c r="AT331" s="22">
        <v>298249</v>
      </c>
      <c r="AU331" s="22">
        <v>-63022</v>
      </c>
    </row>
    <row r="332" spans="1:47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50183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1590</v>
      </c>
      <c r="M332" s="22">
        <v>745</v>
      </c>
      <c r="N332" s="22">
        <v>229</v>
      </c>
      <c r="O332" s="22">
        <v>0</v>
      </c>
      <c r="P332" s="22">
        <v>1477</v>
      </c>
      <c r="Q332" s="22">
        <v>58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6735</v>
      </c>
      <c r="Y332" s="22">
        <v>14000</v>
      </c>
      <c r="Z332" s="22">
        <v>0</v>
      </c>
      <c r="AA332" s="22">
        <v>0</v>
      </c>
      <c r="AB332" s="22">
        <v>0</v>
      </c>
      <c r="AC332" s="22">
        <v>0</v>
      </c>
      <c r="AD332" s="22">
        <v>75017</v>
      </c>
      <c r="AE332" s="22">
        <v>1800</v>
      </c>
      <c r="AF332" s="22">
        <v>54867</v>
      </c>
      <c r="AG332" s="22">
        <v>0</v>
      </c>
      <c r="AH332" s="22">
        <v>252</v>
      </c>
      <c r="AI332" s="22">
        <v>0</v>
      </c>
      <c r="AJ332" s="22">
        <v>0</v>
      </c>
      <c r="AK332" s="22">
        <v>891</v>
      </c>
      <c r="AL332" s="22">
        <v>0</v>
      </c>
      <c r="AM332" s="22">
        <v>0</v>
      </c>
      <c r="AN332" s="22">
        <v>0</v>
      </c>
      <c r="AO332" s="22">
        <v>0</v>
      </c>
      <c r="AP332" s="22">
        <v>27966</v>
      </c>
      <c r="AQ332" s="22">
        <v>0</v>
      </c>
      <c r="AR332" s="22">
        <v>0</v>
      </c>
      <c r="AS332" s="22">
        <v>0</v>
      </c>
      <c r="AT332" s="22">
        <v>85776</v>
      </c>
      <c r="AU332" s="22">
        <v>-10759</v>
      </c>
    </row>
    <row r="333" spans="1:47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319794</v>
      </c>
      <c r="F333" s="22">
        <v>0</v>
      </c>
      <c r="G333" s="22">
        <v>0</v>
      </c>
      <c r="H333" s="22">
        <v>0</v>
      </c>
      <c r="I333" s="22">
        <v>0</v>
      </c>
      <c r="J333" s="22">
        <v>13286</v>
      </c>
      <c r="K333" s="22">
        <v>0</v>
      </c>
      <c r="L333" s="22">
        <v>37071</v>
      </c>
      <c r="M333" s="22">
        <v>7443</v>
      </c>
      <c r="N333" s="22">
        <v>2067</v>
      </c>
      <c r="O333" s="22">
        <v>0</v>
      </c>
      <c r="P333" s="22">
        <v>0</v>
      </c>
      <c r="Q333" s="22">
        <v>635</v>
      </c>
      <c r="R333" s="22">
        <v>8000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17094</v>
      </c>
      <c r="Z333" s="22">
        <v>0</v>
      </c>
      <c r="AA333" s="22">
        <v>0</v>
      </c>
      <c r="AB333" s="22">
        <v>0</v>
      </c>
      <c r="AC333" s="22">
        <v>0</v>
      </c>
      <c r="AD333" s="22">
        <v>405390</v>
      </c>
      <c r="AE333" s="22">
        <v>62455</v>
      </c>
      <c r="AF333" s="22">
        <v>132351</v>
      </c>
      <c r="AG333" s="22">
        <v>0</v>
      </c>
      <c r="AH333" s="22">
        <v>8776</v>
      </c>
      <c r="AI333" s="22">
        <v>0</v>
      </c>
      <c r="AJ333" s="22">
        <v>201154</v>
      </c>
      <c r="AK333" s="22">
        <v>0</v>
      </c>
      <c r="AL333" s="22">
        <v>0</v>
      </c>
      <c r="AM333" s="22">
        <v>0</v>
      </c>
      <c r="AN333" s="22">
        <v>0</v>
      </c>
      <c r="AO333" s="22">
        <v>627</v>
      </c>
      <c r="AP333" s="22">
        <v>1916</v>
      </c>
      <c r="AQ333" s="22">
        <v>0</v>
      </c>
      <c r="AR333" s="22">
        <v>0</v>
      </c>
      <c r="AS333" s="22">
        <v>0</v>
      </c>
      <c r="AT333" s="22">
        <v>407279</v>
      </c>
      <c r="AU333" s="22">
        <v>-1889</v>
      </c>
    </row>
    <row r="334" spans="1:47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289236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12494</v>
      </c>
      <c r="M334" s="22">
        <v>0</v>
      </c>
      <c r="N334" s="22">
        <v>0</v>
      </c>
      <c r="O334" s="22">
        <v>0</v>
      </c>
      <c r="P334" s="22">
        <v>0</v>
      </c>
      <c r="Q334" s="22">
        <v>3944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15024</v>
      </c>
      <c r="Y334" s="22">
        <v>13760</v>
      </c>
      <c r="Z334" s="22">
        <v>0</v>
      </c>
      <c r="AA334" s="22">
        <v>0</v>
      </c>
      <c r="AB334" s="22">
        <v>0</v>
      </c>
      <c r="AC334" s="22">
        <v>0</v>
      </c>
      <c r="AD334" s="22">
        <v>334458</v>
      </c>
      <c r="AE334" s="22">
        <v>15675</v>
      </c>
      <c r="AF334" s="22">
        <v>286043</v>
      </c>
      <c r="AG334" s="22">
        <v>0</v>
      </c>
      <c r="AH334" s="22">
        <v>26884</v>
      </c>
      <c r="AI334" s="22">
        <v>0</v>
      </c>
      <c r="AJ334" s="22">
        <v>0</v>
      </c>
      <c r="AK334" s="22">
        <v>8313</v>
      </c>
      <c r="AL334" s="22">
        <v>0</v>
      </c>
      <c r="AM334" s="22">
        <v>0</v>
      </c>
      <c r="AN334" s="22">
        <v>0</v>
      </c>
      <c r="AO334" s="22">
        <v>0</v>
      </c>
      <c r="AP334" s="22">
        <v>27456</v>
      </c>
      <c r="AQ334" s="22">
        <v>0</v>
      </c>
      <c r="AR334" s="22">
        <v>0</v>
      </c>
      <c r="AS334" s="22">
        <v>0</v>
      </c>
      <c r="AT334" s="22">
        <v>364371</v>
      </c>
      <c r="AU334" s="22">
        <v>-29913</v>
      </c>
    </row>
    <row r="335" spans="1:47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67265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90</v>
      </c>
      <c r="M335" s="22">
        <v>1972</v>
      </c>
      <c r="N335" s="22">
        <v>2200</v>
      </c>
      <c r="O335" s="22">
        <v>0</v>
      </c>
      <c r="P335" s="22">
        <v>0</v>
      </c>
      <c r="Q335" s="22">
        <v>1714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30577</v>
      </c>
      <c r="Z335" s="22">
        <v>0</v>
      </c>
      <c r="AA335" s="22">
        <v>0</v>
      </c>
      <c r="AB335" s="22">
        <v>0</v>
      </c>
      <c r="AC335" s="22">
        <v>1125</v>
      </c>
      <c r="AD335" s="22">
        <v>104943</v>
      </c>
      <c r="AE335" s="22">
        <v>200</v>
      </c>
      <c r="AF335" s="22">
        <v>71712</v>
      </c>
      <c r="AG335" s="22">
        <v>9499</v>
      </c>
      <c r="AH335" s="22">
        <v>4109</v>
      </c>
      <c r="AI335" s="22">
        <v>0</v>
      </c>
      <c r="AJ335" s="22">
        <v>0</v>
      </c>
      <c r="AK335" s="22">
        <v>0</v>
      </c>
      <c r="AL335" s="22">
        <v>0</v>
      </c>
      <c r="AM335" s="22">
        <v>47</v>
      </c>
      <c r="AN335" s="22">
        <v>0</v>
      </c>
      <c r="AO335" s="22">
        <v>0</v>
      </c>
      <c r="AP335" s="22">
        <v>34067</v>
      </c>
      <c r="AQ335" s="22">
        <v>0</v>
      </c>
      <c r="AR335" s="22">
        <v>0</v>
      </c>
      <c r="AS335" s="22">
        <v>868</v>
      </c>
      <c r="AT335" s="22">
        <v>120502</v>
      </c>
      <c r="AU335" s="22">
        <v>-15559</v>
      </c>
    </row>
    <row r="336" spans="1:47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65185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2188</v>
      </c>
      <c r="M336" s="22">
        <v>0</v>
      </c>
      <c r="N336" s="22">
        <v>101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37870</v>
      </c>
      <c r="W336" s="22">
        <v>0</v>
      </c>
      <c r="X336" s="22">
        <v>0</v>
      </c>
      <c r="Y336" s="22">
        <v>222297</v>
      </c>
      <c r="Z336" s="22">
        <v>0</v>
      </c>
      <c r="AA336" s="22">
        <v>0</v>
      </c>
      <c r="AB336" s="22">
        <v>0</v>
      </c>
      <c r="AC336" s="22">
        <v>75</v>
      </c>
      <c r="AD336" s="22">
        <v>327716</v>
      </c>
      <c r="AE336" s="22">
        <v>18696</v>
      </c>
      <c r="AF336" s="22">
        <v>258567</v>
      </c>
      <c r="AG336" s="22">
        <v>0</v>
      </c>
      <c r="AH336" s="22">
        <v>561</v>
      </c>
      <c r="AI336" s="22">
        <v>0</v>
      </c>
      <c r="AJ336" s="22">
        <v>0</v>
      </c>
      <c r="AK336" s="22">
        <v>959</v>
      </c>
      <c r="AL336" s="22">
        <v>0</v>
      </c>
      <c r="AM336" s="22">
        <v>0</v>
      </c>
      <c r="AN336" s="22">
        <v>0</v>
      </c>
      <c r="AO336" s="22">
        <v>0</v>
      </c>
      <c r="AP336" s="22">
        <v>29228</v>
      </c>
      <c r="AQ336" s="22">
        <v>0</v>
      </c>
      <c r="AR336" s="22">
        <v>0</v>
      </c>
      <c r="AS336" s="22">
        <v>0</v>
      </c>
      <c r="AT336" s="22">
        <v>308011</v>
      </c>
      <c r="AU336" s="22">
        <v>19705</v>
      </c>
    </row>
    <row r="337" spans="1:47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256315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490</v>
      </c>
      <c r="M337" s="22">
        <v>9111</v>
      </c>
      <c r="N337" s="22">
        <v>5294</v>
      </c>
      <c r="O337" s="22">
        <v>65</v>
      </c>
      <c r="P337" s="22">
        <v>0</v>
      </c>
      <c r="Q337" s="22">
        <v>2622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14623</v>
      </c>
      <c r="Y337" s="22">
        <v>48314</v>
      </c>
      <c r="Z337" s="22">
        <v>0</v>
      </c>
      <c r="AA337" s="22">
        <v>0</v>
      </c>
      <c r="AB337" s="22">
        <v>0</v>
      </c>
      <c r="AC337" s="22">
        <v>1036</v>
      </c>
      <c r="AD337" s="22">
        <v>337870</v>
      </c>
      <c r="AE337" s="22">
        <v>34295</v>
      </c>
      <c r="AF337" s="22">
        <v>243445</v>
      </c>
      <c r="AG337" s="22">
        <v>0</v>
      </c>
      <c r="AH337" s="22">
        <v>16498</v>
      </c>
      <c r="AI337" s="22">
        <v>0</v>
      </c>
      <c r="AJ337" s="22">
        <v>0</v>
      </c>
      <c r="AK337" s="22">
        <v>520</v>
      </c>
      <c r="AL337" s="22">
        <v>0</v>
      </c>
      <c r="AM337" s="22">
        <v>0</v>
      </c>
      <c r="AN337" s="22">
        <v>0</v>
      </c>
      <c r="AO337" s="22">
        <v>0</v>
      </c>
      <c r="AP337" s="22">
        <v>59217</v>
      </c>
      <c r="AQ337" s="22">
        <v>0</v>
      </c>
      <c r="AR337" s="22">
        <v>0</v>
      </c>
      <c r="AS337" s="22">
        <v>0</v>
      </c>
      <c r="AT337" s="22">
        <v>353975</v>
      </c>
      <c r="AU337" s="22">
        <v>-16105</v>
      </c>
    </row>
    <row r="338" spans="1:47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143548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8140</v>
      </c>
      <c r="N338" s="22">
        <v>5171</v>
      </c>
      <c r="O338" s="22">
        <v>0</v>
      </c>
      <c r="P338" s="22">
        <v>0</v>
      </c>
      <c r="Q338" s="22">
        <v>417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35319</v>
      </c>
      <c r="Z338" s="22">
        <v>0</v>
      </c>
      <c r="AA338" s="22">
        <v>0</v>
      </c>
      <c r="AB338" s="22">
        <v>0</v>
      </c>
      <c r="AC338" s="22">
        <v>0</v>
      </c>
      <c r="AD338" s="22">
        <v>192595</v>
      </c>
      <c r="AE338" s="22">
        <v>33472</v>
      </c>
      <c r="AF338" s="22">
        <v>102169</v>
      </c>
      <c r="AG338" s="22">
        <v>0</v>
      </c>
      <c r="AH338" s="22">
        <v>10757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3525</v>
      </c>
      <c r="AO338" s="22">
        <v>0</v>
      </c>
      <c r="AP338" s="22">
        <v>41956</v>
      </c>
      <c r="AQ338" s="22">
        <v>4949</v>
      </c>
      <c r="AR338" s="22">
        <v>0</v>
      </c>
      <c r="AS338" s="22">
        <v>0</v>
      </c>
      <c r="AT338" s="22">
        <v>196828</v>
      </c>
      <c r="AU338" s="22">
        <v>-4233</v>
      </c>
    </row>
    <row r="339" spans="1:47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245641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1745</v>
      </c>
      <c r="M339" s="22">
        <v>5711</v>
      </c>
      <c r="N339" s="22">
        <v>18606</v>
      </c>
      <c r="O339" s="22">
        <v>160</v>
      </c>
      <c r="P339" s="22">
        <v>0</v>
      </c>
      <c r="Q339" s="22">
        <v>10522</v>
      </c>
      <c r="R339" s="22">
        <v>714</v>
      </c>
      <c r="S339" s="22">
        <v>0</v>
      </c>
      <c r="T339" s="22">
        <v>500</v>
      </c>
      <c r="U339" s="22">
        <v>0</v>
      </c>
      <c r="V339" s="22">
        <v>0</v>
      </c>
      <c r="W339" s="22">
        <v>0</v>
      </c>
      <c r="X339" s="22">
        <v>0</v>
      </c>
      <c r="Y339" s="22">
        <v>91155</v>
      </c>
      <c r="Z339" s="22">
        <v>0</v>
      </c>
      <c r="AA339" s="22">
        <v>0</v>
      </c>
      <c r="AB339" s="22">
        <v>0</v>
      </c>
      <c r="AC339" s="22">
        <v>-171</v>
      </c>
      <c r="AD339" s="22">
        <v>374583</v>
      </c>
      <c r="AE339" s="22">
        <v>20938</v>
      </c>
      <c r="AF339" s="22">
        <v>183385</v>
      </c>
      <c r="AG339" s="22">
        <v>0</v>
      </c>
      <c r="AH339" s="22">
        <v>57213</v>
      </c>
      <c r="AI339" s="22">
        <v>0</v>
      </c>
      <c r="AJ339" s="22">
        <v>0</v>
      </c>
      <c r="AK339" s="22">
        <v>0</v>
      </c>
      <c r="AL339" s="22">
        <v>0</v>
      </c>
      <c r="AM339" s="22">
        <v>130</v>
      </c>
      <c r="AN339" s="22">
        <v>0</v>
      </c>
      <c r="AO339" s="22">
        <v>0</v>
      </c>
      <c r="AP339" s="22">
        <v>34759</v>
      </c>
      <c r="AQ339" s="22">
        <v>0</v>
      </c>
      <c r="AR339" s="22">
        <v>0</v>
      </c>
      <c r="AS339" s="22">
        <v>0</v>
      </c>
      <c r="AT339" s="22">
        <v>296425</v>
      </c>
      <c r="AU339" s="22">
        <v>78158</v>
      </c>
    </row>
    <row r="340" spans="1:47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217947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539</v>
      </c>
      <c r="M340" s="22">
        <v>0</v>
      </c>
      <c r="N340" s="22">
        <v>0</v>
      </c>
      <c r="O340" s="22">
        <v>5989</v>
      </c>
      <c r="P340" s="22">
        <v>0</v>
      </c>
      <c r="Q340" s="22">
        <v>1453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16501</v>
      </c>
      <c r="Y340" s="22">
        <v>164871</v>
      </c>
      <c r="Z340" s="22">
        <v>0</v>
      </c>
      <c r="AA340" s="22">
        <v>0</v>
      </c>
      <c r="AB340" s="22">
        <v>0</v>
      </c>
      <c r="AC340" s="22">
        <v>712</v>
      </c>
      <c r="AD340" s="22">
        <v>408012</v>
      </c>
      <c r="AE340" s="22">
        <v>48889</v>
      </c>
      <c r="AF340" s="22">
        <v>161812</v>
      </c>
      <c r="AG340" s="22">
        <v>0</v>
      </c>
      <c r="AH340" s="22">
        <v>180612</v>
      </c>
      <c r="AI340" s="22">
        <v>0</v>
      </c>
      <c r="AJ340" s="22">
        <v>0</v>
      </c>
      <c r="AK340" s="22">
        <v>6543</v>
      </c>
      <c r="AL340" s="22">
        <v>0</v>
      </c>
      <c r="AM340" s="22">
        <v>0</v>
      </c>
      <c r="AN340" s="22">
        <v>0</v>
      </c>
      <c r="AO340" s="22">
        <v>0</v>
      </c>
      <c r="AP340" s="22">
        <v>24330</v>
      </c>
      <c r="AQ340" s="22">
        <v>0</v>
      </c>
      <c r="AR340" s="22">
        <v>0</v>
      </c>
      <c r="AS340" s="22">
        <v>0</v>
      </c>
      <c r="AT340" s="22">
        <v>422186</v>
      </c>
      <c r="AU340" s="22">
        <v>-14174</v>
      </c>
    </row>
    <row r="341" spans="1:47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425728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6627</v>
      </c>
      <c r="N341" s="22">
        <v>100</v>
      </c>
      <c r="O341" s="22">
        <v>0</v>
      </c>
      <c r="P341" s="22">
        <v>0</v>
      </c>
      <c r="Q341" s="22">
        <v>3840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19768</v>
      </c>
      <c r="Z341" s="22">
        <v>0</v>
      </c>
      <c r="AA341" s="22">
        <v>0</v>
      </c>
      <c r="AB341" s="22">
        <v>0</v>
      </c>
      <c r="AC341" s="22">
        <v>0</v>
      </c>
      <c r="AD341" s="22">
        <v>456063</v>
      </c>
      <c r="AE341" s="22">
        <v>0</v>
      </c>
      <c r="AF341" s="22">
        <v>93644</v>
      </c>
      <c r="AG341" s="22">
        <v>15769</v>
      </c>
      <c r="AH341" s="22">
        <v>765</v>
      </c>
      <c r="AI341" s="22">
        <v>0</v>
      </c>
      <c r="AJ341" s="22">
        <v>0</v>
      </c>
      <c r="AK341" s="22">
        <v>788000</v>
      </c>
      <c r="AL341" s="22">
        <v>0</v>
      </c>
      <c r="AM341" s="22">
        <v>0</v>
      </c>
      <c r="AN341" s="22">
        <v>1785</v>
      </c>
      <c r="AO341" s="22">
        <v>0</v>
      </c>
      <c r="AP341" s="22">
        <v>113244</v>
      </c>
      <c r="AQ341" s="22">
        <v>0</v>
      </c>
      <c r="AR341" s="22">
        <v>0</v>
      </c>
      <c r="AS341" s="22">
        <v>0</v>
      </c>
      <c r="AT341" s="22">
        <v>1013207</v>
      </c>
      <c r="AU341" s="22">
        <v>-557144</v>
      </c>
    </row>
    <row r="342" spans="1:47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1798173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22296</v>
      </c>
      <c r="N342" s="22">
        <v>140</v>
      </c>
      <c r="O342" s="22">
        <v>0</v>
      </c>
      <c r="P342" s="22">
        <v>0</v>
      </c>
      <c r="Q342" s="22">
        <v>51947</v>
      </c>
      <c r="R342" s="22">
        <v>70712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32810</v>
      </c>
      <c r="Z342" s="22">
        <v>0</v>
      </c>
      <c r="AA342" s="22">
        <v>0</v>
      </c>
      <c r="AB342" s="22">
        <v>0</v>
      </c>
      <c r="AC342" s="22">
        <v>1538</v>
      </c>
      <c r="AD342" s="22">
        <v>1977616</v>
      </c>
      <c r="AE342" s="22">
        <v>0</v>
      </c>
      <c r="AF342" s="22">
        <v>161517</v>
      </c>
      <c r="AG342" s="22">
        <v>1001232</v>
      </c>
      <c r="AH342" s="22">
        <v>286</v>
      </c>
      <c r="AI342" s="22">
        <v>0</v>
      </c>
      <c r="AJ342" s="22">
        <v>0</v>
      </c>
      <c r="AK342" s="22">
        <v>508064</v>
      </c>
      <c r="AL342" s="22">
        <v>0</v>
      </c>
      <c r="AM342" s="22">
        <v>0</v>
      </c>
      <c r="AN342" s="22">
        <v>0</v>
      </c>
      <c r="AO342" s="22">
        <v>0</v>
      </c>
      <c r="AP342" s="22">
        <v>171469</v>
      </c>
      <c r="AQ342" s="22">
        <v>0</v>
      </c>
      <c r="AR342" s="22">
        <v>0</v>
      </c>
      <c r="AS342" s="22">
        <v>0</v>
      </c>
      <c r="AT342" s="22">
        <v>1842568</v>
      </c>
      <c r="AU342" s="22">
        <v>135048</v>
      </c>
    </row>
    <row r="343" spans="1:47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45365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815</v>
      </c>
      <c r="N343" s="22">
        <v>0</v>
      </c>
      <c r="O343" s="22">
        <v>0</v>
      </c>
      <c r="P343" s="22">
        <v>0</v>
      </c>
      <c r="Q343" s="22">
        <v>4302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375073</v>
      </c>
      <c r="Z343" s="22">
        <v>0</v>
      </c>
      <c r="AA343" s="22">
        <v>0</v>
      </c>
      <c r="AB343" s="22">
        <v>0</v>
      </c>
      <c r="AC343" s="22">
        <v>0</v>
      </c>
      <c r="AD343" s="22">
        <v>425555</v>
      </c>
      <c r="AE343" s="22">
        <v>0</v>
      </c>
      <c r="AF343" s="22">
        <v>10748</v>
      </c>
      <c r="AG343" s="22">
        <v>31913</v>
      </c>
      <c r="AH343" s="22">
        <v>0</v>
      </c>
      <c r="AI343" s="22">
        <v>0</v>
      </c>
      <c r="AJ343" s="22">
        <v>362639</v>
      </c>
      <c r="AK343" s="22">
        <v>3500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  <c r="AQ343" s="22">
        <v>0</v>
      </c>
      <c r="AR343" s="22">
        <v>0</v>
      </c>
      <c r="AS343" s="22">
        <v>0</v>
      </c>
      <c r="AT343" s="22">
        <v>408800</v>
      </c>
      <c r="AU343" s="22">
        <v>16755</v>
      </c>
    </row>
    <row r="344" spans="1:47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18501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1763</v>
      </c>
      <c r="N344" s="22">
        <v>0</v>
      </c>
      <c r="O344" s="22">
        <v>0</v>
      </c>
      <c r="P344" s="22">
        <v>0</v>
      </c>
      <c r="Q344" s="22">
        <v>1581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313438</v>
      </c>
      <c r="Z344" s="22">
        <v>0</v>
      </c>
      <c r="AA344" s="22">
        <v>0</v>
      </c>
      <c r="AB344" s="22">
        <v>0</v>
      </c>
      <c r="AC344" s="22">
        <v>0</v>
      </c>
      <c r="AD344" s="22">
        <v>335283</v>
      </c>
      <c r="AE344" s="22">
        <v>0</v>
      </c>
      <c r="AF344" s="22">
        <v>8398</v>
      </c>
      <c r="AG344" s="22">
        <v>770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  <c r="AQ344" s="22">
        <v>0</v>
      </c>
      <c r="AR344" s="22">
        <v>0</v>
      </c>
      <c r="AS344" s="22">
        <v>0</v>
      </c>
      <c r="AT344" s="22">
        <v>9168</v>
      </c>
      <c r="AU344" s="22">
        <v>326115</v>
      </c>
    </row>
    <row r="345" spans="1:47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16133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429</v>
      </c>
      <c r="N345" s="22">
        <v>0</v>
      </c>
      <c r="O345" s="22">
        <v>0</v>
      </c>
      <c r="P345" s="22">
        <v>0</v>
      </c>
      <c r="Q345" s="22">
        <v>9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155044</v>
      </c>
      <c r="Z345" s="22">
        <v>0</v>
      </c>
      <c r="AA345" s="22">
        <v>0</v>
      </c>
      <c r="AB345" s="22">
        <v>0</v>
      </c>
      <c r="AC345" s="22">
        <v>0</v>
      </c>
      <c r="AD345" s="22">
        <v>171615</v>
      </c>
      <c r="AE345" s="22">
        <v>0</v>
      </c>
      <c r="AF345" s="22">
        <v>11580</v>
      </c>
      <c r="AG345" s="22">
        <v>933</v>
      </c>
      <c r="AH345" s="22">
        <v>0</v>
      </c>
      <c r="AI345" s="22">
        <v>0</v>
      </c>
      <c r="AJ345" s="22">
        <v>155235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  <c r="AQ345" s="22">
        <v>0</v>
      </c>
      <c r="AR345" s="22">
        <v>0</v>
      </c>
      <c r="AS345" s="22">
        <v>0</v>
      </c>
      <c r="AT345" s="22">
        <v>167748</v>
      </c>
      <c r="AU345" s="22">
        <v>3867</v>
      </c>
    </row>
    <row r="346" spans="1:47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119443</v>
      </c>
      <c r="Z346" s="22">
        <v>0</v>
      </c>
      <c r="AA346" s="22">
        <v>0</v>
      </c>
      <c r="AB346" s="22">
        <v>0</v>
      </c>
      <c r="AC346" s="22">
        <v>0</v>
      </c>
      <c r="AD346" s="22">
        <v>119443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119544</v>
      </c>
      <c r="AM346" s="22">
        <v>0</v>
      </c>
      <c r="AN346" s="22">
        <v>0</v>
      </c>
      <c r="AO346" s="22">
        <v>0</v>
      </c>
      <c r="AP346" s="22">
        <v>0</v>
      </c>
      <c r="AQ346" s="22">
        <v>0</v>
      </c>
      <c r="AR346" s="22">
        <v>0</v>
      </c>
      <c r="AS346" s="22">
        <v>0</v>
      </c>
      <c r="AT346" s="22">
        <v>119544</v>
      </c>
      <c r="AU346" s="22">
        <v>-101</v>
      </c>
    </row>
    <row r="347" spans="1:47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29753355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2387</v>
      </c>
      <c r="N347" s="22">
        <v>0</v>
      </c>
      <c r="O347" s="22">
        <v>0</v>
      </c>
      <c r="P347" s="22">
        <v>0</v>
      </c>
      <c r="Q347" s="22">
        <v>65272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838737</v>
      </c>
      <c r="Z347" s="22">
        <v>0</v>
      </c>
      <c r="AA347" s="22">
        <v>0</v>
      </c>
      <c r="AB347" s="22">
        <v>0</v>
      </c>
      <c r="AC347" s="22">
        <v>0</v>
      </c>
      <c r="AD347" s="22">
        <v>30659751</v>
      </c>
      <c r="AE347" s="22">
        <v>0</v>
      </c>
      <c r="AF347" s="22">
        <v>80249</v>
      </c>
      <c r="AG347" s="22">
        <v>333248</v>
      </c>
      <c r="AH347" s="22">
        <v>0</v>
      </c>
      <c r="AI347" s="22">
        <v>0</v>
      </c>
      <c r="AJ347" s="22">
        <v>28469220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0</v>
      </c>
      <c r="AQ347" s="22">
        <v>0</v>
      </c>
      <c r="AR347" s="22">
        <v>0</v>
      </c>
      <c r="AS347" s="22">
        <v>0</v>
      </c>
      <c r="AT347" s="22">
        <v>28882717</v>
      </c>
      <c r="AU347" s="22">
        <v>1777034</v>
      </c>
    </row>
    <row r="348" spans="1:47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1114397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536568</v>
      </c>
      <c r="M348" s="22">
        <v>12199</v>
      </c>
      <c r="N348" s="22">
        <v>87159</v>
      </c>
      <c r="O348" s="22">
        <v>575</v>
      </c>
      <c r="P348" s="22">
        <v>0</v>
      </c>
      <c r="Q348" s="22">
        <v>18520</v>
      </c>
      <c r="R348" s="22">
        <v>0</v>
      </c>
      <c r="S348" s="22">
        <v>0</v>
      </c>
      <c r="T348" s="22">
        <v>0</v>
      </c>
      <c r="U348" s="22">
        <v>0</v>
      </c>
      <c r="V348" s="22">
        <v>0</v>
      </c>
      <c r="W348" s="22">
        <v>0</v>
      </c>
      <c r="X348" s="22">
        <v>0</v>
      </c>
      <c r="Y348" s="22">
        <v>484363</v>
      </c>
      <c r="Z348" s="22">
        <v>0</v>
      </c>
      <c r="AA348" s="22">
        <v>0</v>
      </c>
      <c r="AB348" s="22">
        <v>0</v>
      </c>
      <c r="AC348" s="22">
        <v>611379</v>
      </c>
      <c r="AD348" s="22">
        <v>2865160</v>
      </c>
      <c r="AE348" s="22">
        <v>718430</v>
      </c>
      <c r="AF348" s="22">
        <v>1567049</v>
      </c>
      <c r="AG348" s="22">
        <v>72765</v>
      </c>
      <c r="AH348" s="22">
        <v>69125</v>
      </c>
      <c r="AI348" s="22">
        <v>3127</v>
      </c>
      <c r="AJ348" s="22">
        <v>0</v>
      </c>
      <c r="AK348" s="22">
        <v>0</v>
      </c>
      <c r="AL348" s="22">
        <v>0</v>
      </c>
      <c r="AM348" s="22">
        <v>401</v>
      </c>
      <c r="AN348" s="22">
        <v>0</v>
      </c>
      <c r="AO348" s="22">
        <v>0</v>
      </c>
      <c r="AP348" s="22">
        <v>138697</v>
      </c>
      <c r="AQ348" s="22">
        <v>1067</v>
      </c>
      <c r="AR348" s="22">
        <v>0</v>
      </c>
      <c r="AS348" s="22">
        <v>0</v>
      </c>
      <c r="AT348" s="22">
        <v>2570661</v>
      </c>
      <c r="AU348" s="22">
        <v>294499</v>
      </c>
    </row>
    <row r="349" spans="1:47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33529395</v>
      </c>
      <c r="F349" s="22">
        <v>0</v>
      </c>
      <c r="G349" s="22">
        <v>0</v>
      </c>
      <c r="H349" s="22">
        <v>0</v>
      </c>
      <c r="I349" s="22">
        <v>181250</v>
      </c>
      <c r="J349" s="22">
        <v>0</v>
      </c>
      <c r="K349" s="22">
        <v>0</v>
      </c>
      <c r="L349" s="22">
        <v>5054106</v>
      </c>
      <c r="M349" s="22">
        <v>489648</v>
      </c>
      <c r="N349" s="22">
        <v>0</v>
      </c>
      <c r="O349" s="22">
        <v>0</v>
      </c>
      <c r="P349" s="22">
        <v>0</v>
      </c>
      <c r="Q349" s="22">
        <v>1484517</v>
      </c>
      <c r="R349" s="22">
        <v>6176538</v>
      </c>
      <c r="S349" s="22">
        <v>0</v>
      </c>
      <c r="T349" s="22">
        <v>0</v>
      </c>
      <c r="U349" s="22">
        <v>0</v>
      </c>
      <c r="V349" s="22">
        <v>0</v>
      </c>
      <c r="W349" s="22">
        <v>0</v>
      </c>
      <c r="X349" s="22">
        <v>0</v>
      </c>
      <c r="Y349" s="22">
        <v>7563018</v>
      </c>
      <c r="Z349" s="22">
        <v>0</v>
      </c>
      <c r="AA349" s="22">
        <v>0</v>
      </c>
      <c r="AB349" s="22">
        <v>0</v>
      </c>
      <c r="AC349" s="22">
        <v>2972773</v>
      </c>
      <c r="AD349" s="22">
        <v>57451245</v>
      </c>
      <c r="AE349" s="22">
        <v>18105369</v>
      </c>
      <c r="AF349" s="22">
        <v>8742074</v>
      </c>
      <c r="AG349" s="22">
        <v>422061</v>
      </c>
      <c r="AH349" s="22">
        <v>16050674</v>
      </c>
      <c r="AI349" s="22">
        <v>28895</v>
      </c>
      <c r="AJ349" s="22">
        <v>580000</v>
      </c>
      <c r="AK349" s="22">
        <v>1540077</v>
      </c>
      <c r="AL349" s="22">
        <v>0</v>
      </c>
      <c r="AM349" s="22">
        <v>20464</v>
      </c>
      <c r="AN349" s="22">
        <v>435845</v>
      </c>
      <c r="AO349" s="22">
        <v>36</v>
      </c>
      <c r="AP349" s="22">
        <v>7845891</v>
      </c>
      <c r="AQ349" s="22">
        <v>61971</v>
      </c>
      <c r="AR349" s="22">
        <v>0</v>
      </c>
      <c r="AS349" s="22">
        <v>-4590535</v>
      </c>
      <c r="AT349" s="22">
        <v>49242822</v>
      </c>
      <c r="AU349" s="22">
        <v>8208423</v>
      </c>
    </row>
    <row r="350" spans="1:47" x14ac:dyDescent="0.25">
      <c r="A350" s="22" t="s">
        <v>122</v>
      </c>
      <c r="B350" s="22" t="s">
        <v>823</v>
      </c>
      <c r="C350" s="22" t="s">
        <v>824</v>
      </c>
      <c r="D350" s="22" t="s">
        <v>825</v>
      </c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  <c r="AO350" s="22"/>
      <c r="AP350" s="22"/>
      <c r="AQ350" s="22"/>
      <c r="AR350" s="22"/>
      <c r="AS350" s="22"/>
      <c r="AT350" s="22"/>
      <c r="AU350" s="22"/>
    </row>
    <row r="351" spans="1:47" x14ac:dyDescent="0.25">
      <c r="A351" s="22"/>
      <c r="B351" s="22"/>
      <c r="C351" s="22"/>
      <c r="D351" s="22" t="s">
        <v>826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FABB8-82A0-474C-B7EB-3CBDD0365108}">
  <dimension ref="A1:AP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1074</v>
      </c>
      <c r="D1" s="20" t="s">
        <v>1075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872</v>
      </c>
      <c r="F2" s="21" t="s">
        <v>873</v>
      </c>
      <c r="G2" s="21" t="s">
        <v>874</v>
      </c>
      <c r="H2" s="21" t="s">
        <v>875</v>
      </c>
      <c r="I2" s="21" t="s">
        <v>876</v>
      </c>
      <c r="J2" s="21" t="s">
        <v>877</v>
      </c>
      <c r="K2" s="21" t="s">
        <v>878</v>
      </c>
      <c r="L2" s="21" t="s">
        <v>879</v>
      </c>
      <c r="M2" s="21" t="s">
        <v>880</v>
      </c>
      <c r="N2" s="21" t="s">
        <v>1076</v>
      </c>
      <c r="O2" s="21" t="s">
        <v>882</v>
      </c>
      <c r="P2" s="21" t="s">
        <v>883</v>
      </c>
      <c r="Q2" s="21" t="s">
        <v>884</v>
      </c>
      <c r="R2" s="21" t="s">
        <v>885</v>
      </c>
      <c r="S2" s="21" t="s">
        <v>886</v>
      </c>
      <c r="T2" s="21" t="s">
        <v>887</v>
      </c>
      <c r="U2" s="21" t="s">
        <v>888</v>
      </c>
      <c r="V2" s="21" t="s">
        <v>889</v>
      </c>
      <c r="W2" s="21" t="s">
        <v>890</v>
      </c>
      <c r="X2" s="21" t="s">
        <v>891</v>
      </c>
      <c r="Y2" s="21" t="s">
        <v>892</v>
      </c>
      <c r="Z2" s="21" t="s">
        <v>1077</v>
      </c>
      <c r="AA2" s="21" t="s">
        <v>894</v>
      </c>
      <c r="AB2" s="21" t="s">
        <v>895</v>
      </c>
      <c r="AC2" s="21" t="s">
        <v>896</v>
      </c>
      <c r="AD2" s="21" t="s">
        <v>897</v>
      </c>
      <c r="AE2" s="21" t="s">
        <v>898</v>
      </c>
      <c r="AF2" s="21" t="s">
        <v>899</v>
      </c>
      <c r="AG2" s="21" t="s">
        <v>900</v>
      </c>
      <c r="AH2" s="21" t="s">
        <v>901</v>
      </c>
      <c r="AI2" s="21" t="s">
        <v>902</v>
      </c>
      <c r="AJ2" s="21" t="s">
        <v>903</v>
      </c>
      <c r="AK2" s="21" t="s">
        <v>904</v>
      </c>
      <c r="AL2" s="21" t="s">
        <v>905</v>
      </c>
      <c r="AM2" s="21" t="s">
        <v>906</v>
      </c>
      <c r="AN2" s="21" t="s">
        <v>907</v>
      </c>
      <c r="AO2" s="21" t="s">
        <v>65</v>
      </c>
      <c r="AP2" s="21" t="s">
        <v>1078</v>
      </c>
    </row>
    <row r="3" spans="1:42" x14ac:dyDescent="0.25">
      <c r="A3" s="21"/>
      <c r="B3" s="21"/>
      <c r="C3" s="21"/>
      <c r="D3" s="21" t="s">
        <v>88</v>
      </c>
      <c r="E3" s="21" t="s">
        <v>1079</v>
      </c>
      <c r="F3" s="21" t="s">
        <v>1080</v>
      </c>
      <c r="G3" s="21" t="s">
        <v>1081</v>
      </c>
      <c r="H3" s="21" t="s">
        <v>1082</v>
      </c>
      <c r="I3" s="21" t="s">
        <v>1083</v>
      </c>
      <c r="J3" s="21" t="s">
        <v>1084</v>
      </c>
      <c r="K3" s="21" t="s">
        <v>1085</v>
      </c>
      <c r="L3" s="21" t="s">
        <v>1086</v>
      </c>
      <c r="M3" s="21" t="s">
        <v>1087</v>
      </c>
      <c r="N3" s="21" t="s">
        <v>1088</v>
      </c>
      <c r="O3" s="21" t="s">
        <v>1089</v>
      </c>
      <c r="P3" s="21" t="s">
        <v>1090</v>
      </c>
      <c r="Q3" s="21" t="s">
        <v>1091</v>
      </c>
      <c r="R3" s="21" t="s">
        <v>1092</v>
      </c>
      <c r="S3" s="21" t="s">
        <v>1093</v>
      </c>
      <c r="T3" s="21" t="s">
        <v>1094</v>
      </c>
      <c r="U3" s="21" t="s">
        <v>1095</v>
      </c>
      <c r="V3" s="21" t="s">
        <v>1096</v>
      </c>
      <c r="W3" s="21" t="s">
        <v>1097</v>
      </c>
      <c r="X3" s="21" t="s">
        <v>1098</v>
      </c>
      <c r="Y3" s="21" t="s">
        <v>1099</v>
      </c>
      <c r="Z3" s="21" t="s">
        <v>1100</v>
      </c>
      <c r="AA3" s="21" t="s">
        <v>1101</v>
      </c>
      <c r="AB3" s="21" t="s">
        <v>1102</v>
      </c>
      <c r="AC3" s="21" t="s">
        <v>1103</v>
      </c>
      <c r="AD3" s="21" t="s">
        <v>1104</v>
      </c>
      <c r="AE3" s="21" t="s">
        <v>1105</v>
      </c>
      <c r="AF3" s="21" t="s">
        <v>1106</v>
      </c>
      <c r="AG3" s="21" t="s">
        <v>1107</v>
      </c>
      <c r="AH3" s="21" t="s">
        <v>1108</v>
      </c>
      <c r="AI3" s="21" t="s">
        <v>1109</v>
      </c>
      <c r="AJ3" s="21" t="s">
        <v>1110</v>
      </c>
      <c r="AK3" s="21" t="s">
        <v>1111</v>
      </c>
      <c r="AL3" s="21" t="s">
        <v>1112</v>
      </c>
      <c r="AM3" s="21" t="s">
        <v>1113</v>
      </c>
      <c r="AN3" s="21" t="s">
        <v>1114</v>
      </c>
      <c r="AO3" s="21" t="s">
        <v>1115</v>
      </c>
      <c r="AP3" s="21" t="s">
        <v>1116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338591</v>
      </c>
      <c r="G4" s="22">
        <v>0</v>
      </c>
      <c r="H4" s="22">
        <v>129030</v>
      </c>
      <c r="I4" s="22">
        <v>67256</v>
      </c>
      <c r="J4" s="22">
        <v>0</v>
      </c>
      <c r="K4" s="22">
        <v>0</v>
      </c>
      <c r="L4" s="22">
        <v>80</v>
      </c>
      <c r="M4" s="22">
        <v>0</v>
      </c>
      <c r="N4" s="22">
        <v>35</v>
      </c>
      <c r="O4" s="22">
        <v>65922</v>
      </c>
      <c r="P4" s="22">
        <v>0</v>
      </c>
      <c r="Q4" s="22">
        <v>1142194</v>
      </c>
      <c r="R4" s="22">
        <v>0</v>
      </c>
      <c r="S4" s="22">
        <v>0</v>
      </c>
      <c r="T4" s="22">
        <v>12894851</v>
      </c>
      <c r="U4" s="22">
        <v>11460155</v>
      </c>
      <c r="V4" s="22">
        <v>5880161</v>
      </c>
      <c r="W4" s="22">
        <v>0</v>
      </c>
      <c r="X4" s="22">
        <v>0</v>
      </c>
      <c r="Y4" s="22">
        <v>0</v>
      </c>
      <c r="Z4" s="22">
        <v>72488</v>
      </c>
      <c r="AA4" s="22">
        <v>0</v>
      </c>
      <c r="AB4" s="22">
        <v>7140</v>
      </c>
      <c r="AC4" s="22">
        <v>0</v>
      </c>
      <c r="AD4" s="22">
        <v>0</v>
      </c>
      <c r="AE4" s="22">
        <v>0</v>
      </c>
      <c r="AF4" s="22">
        <v>100807</v>
      </c>
      <c r="AG4" s="22">
        <v>0</v>
      </c>
      <c r="AH4" s="22">
        <v>0</v>
      </c>
      <c r="AI4" s="22">
        <v>3711340</v>
      </c>
      <c r="AJ4" s="22">
        <v>242710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36112760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13275</v>
      </c>
      <c r="G5" s="22">
        <v>0</v>
      </c>
      <c r="H5" s="22">
        <v>0</v>
      </c>
      <c r="I5" s="22">
        <v>18589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3017891</v>
      </c>
      <c r="U5" s="22">
        <v>1293206</v>
      </c>
      <c r="V5" s="22">
        <v>1238492</v>
      </c>
      <c r="W5" s="22">
        <v>0</v>
      </c>
      <c r="X5" s="22">
        <v>0</v>
      </c>
      <c r="Y5" s="22">
        <v>0</v>
      </c>
      <c r="Z5" s="22">
        <v>32340</v>
      </c>
      <c r="AA5" s="22">
        <v>0</v>
      </c>
      <c r="AB5" s="22">
        <v>6662</v>
      </c>
      <c r="AC5" s="22">
        <v>5768</v>
      </c>
      <c r="AD5" s="22">
        <v>496494</v>
      </c>
      <c r="AE5" s="22">
        <v>0</v>
      </c>
      <c r="AF5" s="22">
        <v>0</v>
      </c>
      <c r="AG5" s="22">
        <v>0</v>
      </c>
      <c r="AH5" s="22">
        <v>0</v>
      </c>
      <c r="AI5" s="22">
        <v>934273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7056990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18043000</v>
      </c>
      <c r="G6" s="22">
        <v>0</v>
      </c>
      <c r="H6" s="22">
        <v>18305000</v>
      </c>
      <c r="I6" s="22">
        <v>6505000</v>
      </c>
      <c r="J6" s="22">
        <v>0</v>
      </c>
      <c r="K6" s="22">
        <v>0</v>
      </c>
      <c r="L6" s="22">
        <v>0</v>
      </c>
      <c r="M6" s="22">
        <v>0</v>
      </c>
      <c r="N6" s="22">
        <v>2425000</v>
      </c>
      <c r="O6" s="22">
        <v>72740000</v>
      </c>
      <c r="P6" s="22">
        <v>0</v>
      </c>
      <c r="Q6" s="22">
        <v>196183000</v>
      </c>
      <c r="R6" s="22">
        <v>57845000</v>
      </c>
      <c r="S6" s="22">
        <v>51000</v>
      </c>
      <c r="T6" s="22">
        <v>281889000</v>
      </c>
      <c r="U6" s="22">
        <v>254374000</v>
      </c>
      <c r="V6" s="22">
        <v>93068000</v>
      </c>
      <c r="W6" s="22">
        <v>0</v>
      </c>
      <c r="X6" s="22">
        <v>22000</v>
      </c>
      <c r="Y6" s="22">
        <v>0</v>
      </c>
      <c r="Z6" s="22">
        <v>0</v>
      </c>
      <c r="AA6" s="22">
        <v>14000</v>
      </c>
      <c r="AB6" s="22">
        <v>2153000</v>
      </c>
      <c r="AC6" s="22">
        <v>0</v>
      </c>
      <c r="AD6" s="22">
        <v>112717000</v>
      </c>
      <c r="AE6" s="22">
        <v>0</v>
      </c>
      <c r="AF6" s="22">
        <v>0</v>
      </c>
      <c r="AG6" s="22">
        <v>0</v>
      </c>
      <c r="AH6" s="22">
        <v>0</v>
      </c>
      <c r="AI6" s="22">
        <v>51594000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1167928000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57082</v>
      </c>
      <c r="G7" s="22">
        <v>0</v>
      </c>
      <c r="H7" s="22">
        <v>689821</v>
      </c>
      <c r="I7" s="22">
        <v>21600</v>
      </c>
      <c r="J7" s="22">
        <v>0</v>
      </c>
      <c r="K7" s="22">
        <v>0</v>
      </c>
      <c r="L7" s="22">
        <v>38853</v>
      </c>
      <c r="M7" s="22">
        <v>35196</v>
      </c>
      <c r="N7" s="22">
        <v>10901</v>
      </c>
      <c r="O7" s="22">
        <v>37452</v>
      </c>
      <c r="P7" s="22">
        <v>109099</v>
      </c>
      <c r="Q7" s="22">
        <v>0</v>
      </c>
      <c r="R7" s="22">
        <v>0</v>
      </c>
      <c r="S7" s="22">
        <v>0</v>
      </c>
      <c r="T7" s="22">
        <v>6302230</v>
      </c>
      <c r="U7" s="22">
        <v>3615902</v>
      </c>
      <c r="V7" s="22">
        <v>3107513</v>
      </c>
      <c r="W7" s="22">
        <v>0</v>
      </c>
      <c r="X7" s="22">
        <v>0</v>
      </c>
      <c r="Y7" s="22">
        <v>0</v>
      </c>
      <c r="Z7" s="22">
        <v>109551</v>
      </c>
      <c r="AA7" s="22">
        <v>0</v>
      </c>
      <c r="AB7" s="22">
        <v>24335</v>
      </c>
      <c r="AC7" s="22">
        <v>0</v>
      </c>
      <c r="AD7" s="22">
        <v>941720</v>
      </c>
      <c r="AE7" s="22">
        <v>0</v>
      </c>
      <c r="AF7" s="22">
        <v>0</v>
      </c>
      <c r="AG7" s="22">
        <v>0</v>
      </c>
      <c r="AH7" s="22">
        <v>0</v>
      </c>
      <c r="AI7" s="22">
        <v>1037744</v>
      </c>
      <c r="AJ7" s="22">
        <v>8668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16147667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1489944</v>
      </c>
      <c r="G8" s="22">
        <v>0</v>
      </c>
      <c r="H8" s="22">
        <v>620172</v>
      </c>
      <c r="I8" s="22">
        <v>104335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167190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19429</v>
      </c>
      <c r="Y8" s="22">
        <v>0</v>
      </c>
      <c r="Z8" s="22">
        <v>0</v>
      </c>
      <c r="AA8" s="22">
        <v>0</v>
      </c>
      <c r="AB8" s="22">
        <v>440316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82928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2924314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15782</v>
      </c>
      <c r="G9" s="22">
        <v>0</v>
      </c>
      <c r="H9" s="22">
        <v>0</v>
      </c>
      <c r="I9" s="22">
        <v>131688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28001</v>
      </c>
      <c r="P9" s="22">
        <v>100401</v>
      </c>
      <c r="Q9" s="22">
        <v>19080</v>
      </c>
      <c r="R9" s="22">
        <v>0</v>
      </c>
      <c r="S9" s="22">
        <v>0</v>
      </c>
      <c r="T9" s="22">
        <v>3115513</v>
      </c>
      <c r="U9" s="22">
        <v>1426494</v>
      </c>
      <c r="V9" s="22">
        <v>2805805</v>
      </c>
      <c r="W9" s="22">
        <v>0</v>
      </c>
      <c r="X9" s="22">
        <v>12621</v>
      </c>
      <c r="Y9" s="22">
        <v>0</v>
      </c>
      <c r="Z9" s="22">
        <v>2700</v>
      </c>
      <c r="AA9" s="22">
        <v>0</v>
      </c>
      <c r="AB9" s="22">
        <v>17000</v>
      </c>
      <c r="AC9" s="22">
        <v>0</v>
      </c>
      <c r="AD9" s="22">
        <v>0</v>
      </c>
      <c r="AE9" s="22">
        <v>0</v>
      </c>
      <c r="AF9" s="22">
        <v>13042</v>
      </c>
      <c r="AG9" s="22">
        <v>0</v>
      </c>
      <c r="AH9" s="22">
        <v>0</v>
      </c>
      <c r="AI9" s="22">
        <v>1125575</v>
      </c>
      <c r="AJ9" s="22">
        <v>0</v>
      </c>
      <c r="AK9" s="22">
        <v>0</v>
      </c>
      <c r="AL9" s="22">
        <v>206349</v>
      </c>
      <c r="AM9" s="22">
        <v>0</v>
      </c>
      <c r="AN9" s="22">
        <v>0</v>
      </c>
      <c r="AO9" s="22">
        <v>0</v>
      </c>
      <c r="AP9" s="22">
        <v>9020051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11224000</v>
      </c>
      <c r="G10" s="22">
        <v>0</v>
      </c>
      <c r="H10" s="22">
        <v>24069000</v>
      </c>
      <c r="I10" s="22">
        <v>2241000</v>
      </c>
      <c r="J10" s="22">
        <v>0</v>
      </c>
      <c r="K10" s="22">
        <v>0</v>
      </c>
      <c r="L10" s="22">
        <v>805000</v>
      </c>
      <c r="M10" s="22">
        <v>0</v>
      </c>
      <c r="N10" s="22">
        <v>11197000</v>
      </c>
      <c r="O10" s="22">
        <v>21999000</v>
      </c>
      <c r="P10" s="22">
        <v>0</v>
      </c>
      <c r="Q10" s="22">
        <v>130515000</v>
      </c>
      <c r="R10" s="22">
        <v>50294000</v>
      </c>
      <c r="S10" s="22">
        <v>2574000</v>
      </c>
      <c r="T10" s="22">
        <v>0</v>
      </c>
      <c r="U10" s="22">
        <v>117509000</v>
      </c>
      <c r="V10" s="22">
        <v>173248000</v>
      </c>
      <c r="W10" s="22">
        <v>0</v>
      </c>
      <c r="X10" s="22">
        <v>863000</v>
      </c>
      <c r="Y10" s="22">
        <v>0</v>
      </c>
      <c r="Z10" s="22">
        <v>2508000</v>
      </c>
      <c r="AA10" s="22">
        <v>0</v>
      </c>
      <c r="AB10" s="22">
        <v>4305000</v>
      </c>
      <c r="AC10" s="22">
        <v>0</v>
      </c>
      <c r="AD10" s="22">
        <v>87400000</v>
      </c>
      <c r="AE10" s="22">
        <v>170000</v>
      </c>
      <c r="AF10" s="22">
        <v>565000</v>
      </c>
      <c r="AG10" s="22">
        <v>54000</v>
      </c>
      <c r="AH10" s="22">
        <v>0</v>
      </c>
      <c r="AI10" s="22">
        <v>51803000</v>
      </c>
      <c r="AJ10" s="22">
        <v>647000</v>
      </c>
      <c r="AK10" s="22">
        <v>28101000</v>
      </c>
      <c r="AL10" s="22">
        <v>0</v>
      </c>
      <c r="AM10" s="22">
        <v>0</v>
      </c>
      <c r="AN10" s="22">
        <v>0</v>
      </c>
      <c r="AO10" s="22">
        <v>0</v>
      </c>
      <c r="AP10" s="22">
        <v>722091000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3296</v>
      </c>
      <c r="F11" s="22">
        <v>42898</v>
      </c>
      <c r="G11" s="22">
        <v>70352</v>
      </c>
      <c r="H11" s="22">
        <v>32180</v>
      </c>
      <c r="I11" s="22">
        <v>122135</v>
      </c>
      <c r="J11" s="22">
        <v>0</v>
      </c>
      <c r="K11" s="22">
        <v>0</v>
      </c>
      <c r="L11" s="22">
        <v>0</v>
      </c>
      <c r="M11" s="22">
        <v>0</v>
      </c>
      <c r="N11" s="22">
        <v>9656</v>
      </c>
      <c r="O11" s="22">
        <v>138300</v>
      </c>
      <c r="P11" s="22">
        <v>0</v>
      </c>
      <c r="Q11" s="22">
        <v>142935</v>
      </c>
      <c r="R11" s="22">
        <v>0</v>
      </c>
      <c r="S11" s="22">
        <v>0</v>
      </c>
      <c r="T11" s="22">
        <v>6585441</v>
      </c>
      <c r="U11" s="22">
        <v>5985462</v>
      </c>
      <c r="V11" s="22">
        <v>2763943</v>
      </c>
      <c r="W11" s="22">
        <v>0</v>
      </c>
      <c r="X11" s="22">
        <v>74569</v>
      </c>
      <c r="Y11" s="22">
        <v>0</v>
      </c>
      <c r="Z11" s="22">
        <v>60224</v>
      </c>
      <c r="AA11" s="22">
        <v>0</v>
      </c>
      <c r="AB11" s="22">
        <v>260767</v>
      </c>
      <c r="AC11" s="22">
        <v>0</v>
      </c>
      <c r="AD11" s="22">
        <v>300</v>
      </c>
      <c r="AE11" s="22">
        <v>0</v>
      </c>
      <c r="AF11" s="22">
        <v>0</v>
      </c>
      <c r="AG11" s="22">
        <v>0</v>
      </c>
      <c r="AH11" s="22">
        <v>0</v>
      </c>
      <c r="AI11" s="22">
        <v>1841329</v>
      </c>
      <c r="AJ11" s="22">
        <v>275331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18409118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182181</v>
      </c>
      <c r="G12" s="22">
        <v>0</v>
      </c>
      <c r="H12" s="22">
        <v>209381</v>
      </c>
      <c r="I12" s="22">
        <v>759984</v>
      </c>
      <c r="J12" s="22">
        <v>0</v>
      </c>
      <c r="K12" s="22">
        <v>0</v>
      </c>
      <c r="L12" s="22">
        <v>48606</v>
      </c>
      <c r="M12" s="22">
        <v>0</v>
      </c>
      <c r="N12" s="22">
        <v>0</v>
      </c>
      <c r="O12" s="22">
        <v>262456</v>
      </c>
      <c r="P12" s="22">
        <v>7770070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96375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42884</v>
      </c>
      <c r="AI12" s="22">
        <v>9674662</v>
      </c>
      <c r="AJ12" s="22">
        <v>90670</v>
      </c>
      <c r="AK12" s="22">
        <v>0</v>
      </c>
      <c r="AL12" s="22">
        <v>394225</v>
      </c>
      <c r="AM12" s="22">
        <v>0</v>
      </c>
      <c r="AN12" s="22">
        <v>0</v>
      </c>
      <c r="AO12" s="22">
        <v>1582304</v>
      </c>
      <c r="AP12" s="22">
        <v>21113798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43476</v>
      </c>
      <c r="G13" s="22">
        <v>0</v>
      </c>
      <c r="H13" s="22">
        <v>53602</v>
      </c>
      <c r="I13" s="22">
        <v>0</v>
      </c>
      <c r="J13" s="22">
        <v>2175</v>
      </c>
      <c r="K13" s="22">
        <v>0</v>
      </c>
      <c r="L13" s="22">
        <v>0</v>
      </c>
      <c r="M13" s="22">
        <v>0</v>
      </c>
      <c r="N13" s="22">
        <v>0</v>
      </c>
      <c r="O13" s="22">
        <v>4113</v>
      </c>
      <c r="P13" s="22">
        <v>0</v>
      </c>
      <c r="Q13" s="22">
        <v>22616</v>
      </c>
      <c r="R13" s="22">
        <v>0</v>
      </c>
      <c r="S13" s="22">
        <v>19619</v>
      </c>
      <c r="T13" s="22">
        <v>4106973</v>
      </c>
      <c r="U13" s="22">
        <v>1369139</v>
      </c>
      <c r="V13" s="22">
        <v>2133665</v>
      </c>
      <c r="W13" s="22">
        <v>0</v>
      </c>
      <c r="X13" s="22">
        <v>0</v>
      </c>
      <c r="Y13" s="22">
        <v>0</v>
      </c>
      <c r="Z13" s="22">
        <v>48250</v>
      </c>
      <c r="AA13" s="22">
        <v>0</v>
      </c>
      <c r="AB13" s="22">
        <v>67601</v>
      </c>
      <c r="AC13" s="22">
        <v>1431</v>
      </c>
      <c r="AD13" s="22">
        <v>45645</v>
      </c>
      <c r="AE13" s="22">
        <v>0</v>
      </c>
      <c r="AF13" s="22">
        <v>0</v>
      </c>
      <c r="AG13" s="22">
        <v>0</v>
      </c>
      <c r="AH13" s="22">
        <v>6176</v>
      </c>
      <c r="AI13" s="22">
        <v>764054</v>
      </c>
      <c r="AJ13" s="22">
        <v>14476</v>
      </c>
      <c r="AK13" s="22">
        <v>212201</v>
      </c>
      <c r="AL13" s="22">
        <v>0</v>
      </c>
      <c r="AM13" s="22">
        <v>0</v>
      </c>
      <c r="AN13" s="22">
        <v>14116</v>
      </c>
      <c r="AO13" s="22">
        <v>0</v>
      </c>
      <c r="AP13" s="22">
        <v>8929328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295463</v>
      </c>
      <c r="G14" s="22">
        <v>0</v>
      </c>
      <c r="H14" s="22">
        <v>0</v>
      </c>
      <c r="I14" s="22">
        <v>171356</v>
      </c>
      <c r="J14" s="22">
        <v>0</v>
      </c>
      <c r="K14" s="22">
        <v>681687</v>
      </c>
      <c r="L14" s="22">
        <v>36555</v>
      </c>
      <c r="M14" s="22">
        <v>0</v>
      </c>
      <c r="N14" s="22">
        <v>31331</v>
      </c>
      <c r="O14" s="22">
        <v>1723233</v>
      </c>
      <c r="P14" s="22">
        <v>0</v>
      </c>
      <c r="Q14" s="22">
        <v>546785</v>
      </c>
      <c r="R14" s="22">
        <v>612705</v>
      </c>
      <c r="S14" s="22">
        <v>0</v>
      </c>
      <c r="T14" s="22">
        <v>6814407</v>
      </c>
      <c r="U14" s="22">
        <v>4504370</v>
      </c>
      <c r="V14" s="22">
        <v>2328375</v>
      </c>
      <c r="W14" s="22">
        <v>0</v>
      </c>
      <c r="X14" s="22">
        <v>45301</v>
      </c>
      <c r="Y14" s="22">
        <v>0</v>
      </c>
      <c r="Z14" s="22">
        <v>59925</v>
      </c>
      <c r="AA14" s="22">
        <v>0</v>
      </c>
      <c r="AB14" s="22">
        <v>2429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2732990</v>
      </c>
      <c r="AJ14" s="22">
        <v>31178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20618090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489000</v>
      </c>
      <c r="G15" s="22">
        <v>0</v>
      </c>
      <c r="H15" s="22">
        <v>2223000</v>
      </c>
      <c r="I15" s="22">
        <v>417000</v>
      </c>
      <c r="J15" s="22">
        <v>0</v>
      </c>
      <c r="K15" s="22">
        <v>9176000</v>
      </c>
      <c r="L15" s="22">
        <v>9000</v>
      </c>
      <c r="M15" s="22">
        <v>435000</v>
      </c>
      <c r="N15" s="22">
        <v>1032000</v>
      </c>
      <c r="O15" s="22">
        <v>2193000</v>
      </c>
      <c r="P15" s="22">
        <v>0</v>
      </c>
      <c r="Q15" s="22">
        <v>5819000</v>
      </c>
      <c r="R15" s="22">
        <v>2000</v>
      </c>
      <c r="S15" s="22">
        <v>2937000</v>
      </c>
      <c r="T15" s="22">
        <v>22024000</v>
      </c>
      <c r="U15" s="22">
        <v>16336000</v>
      </c>
      <c r="V15" s="22">
        <v>14837000</v>
      </c>
      <c r="W15" s="22">
        <v>0</v>
      </c>
      <c r="X15" s="22">
        <v>0</v>
      </c>
      <c r="Y15" s="22">
        <v>0</v>
      </c>
      <c r="Z15" s="22">
        <v>851000</v>
      </c>
      <c r="AA15" s="22">
        <v>0</v>
      </c>
      <c r="AB15" s="22">
        <v>737000</v>
      </c>
      <c r="AC15" s="22">
        <v>0</v>
      </c>
      <c r="AD15" s="22">
        <v>15730000</v>
      </c>
      <c r="AE15" s="22">
        <v>60000</v>
      </c>
      <c r="AF15" s="22">
        <v>0</v>
      </c>
      <c r="AG15" s="22">
        <v>0</v>
      </c>
      <c r="AH15" s="22">
        <v>0</v>
      </c>
      <c r="AI15" s="22">
        <v>7324000</v>
      </c>
      <c r="AJ15" s="22">
        <v>765000</v>
      </c>
      <c r="AK15" s="22">
        <v>0</v>
      </c>
      <c r="AL15" s="22">
        <v>0</v>
      </c>
      <c r="AM15" s="22">
        <v>0</v>
      </c>
      <c r="AN15" s="22">
        <v>74711000</v>
      </c>
      <c r="AO15" s="22">
        <v>0</v>
      </c>
      <c r="AP15" s="22">
        <v>178107000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533696</v>
      </c>
      <c r="G16" s="22">
        <v>0</v>
      </c>
      <c r="H16" s="22">
        <v>165174</v>
      </c>
      <c r="I16" s="22">
        <v>2123</v>
      </c>
      <c r="J16" s="22">
        <v>0</v>
      </c>
      <c r="K16" s="22">
        <v>0</v>
      </c>
      <c r="L16" s="22">
        <v>46269</v>
      </c>
      <c r="M16" s="22">
        <v>0</v>
      </c>
      <c r="N16" s="22">
        <v>0</v>
      </c>
      <c r="O16" s="22">
        <v>123509</v>
      </c>
      <c r="P16" s="22">
        <v>313771</v>
      </c>
      <c r="Q16" s="22">
        <v>0</v>
      </c>
      <c r="R16" s="22">
        <v>0</v>
      </c>
      <c r="S16" s="22">
        <v>0</v>
      </c>
      <c r="T16" s="22">
        <v>16874905</v>
      </c>
      <c r="U16" s="22">
        <v>360745</v>
      </c>
      <c r="V16" s="22">
        <v>4889582</v>
      </c>
      <c r="W16" s="22">
        <v>0</v>
      </c>
      <c r="X16" s="22">
        <v>0</v>
      </c>
      <c r="Y16" s="22">
        <v>0</v>
      </c>
      <c r="Z16" s="22">
        <v>119323</v>
      </c>
      <c r="AA16" s="22">
        <v>0</v>
      </c>
      <c r="AB16" s="22">
        <v>47372</v>
      </c>
      <c r="AC16" s="22">
        <v>0</v>
      </c>
      <c r="AD16" s="22">
        <v>7755683</v>
      </c>
      <c r="AE16" s="22">
        <v>0</v>
      </c>
      <c r="AF16" s="22">
        <v>0</v>
      </c>
      <c r="AG16" s="22">
        <v>0</v>
      </c>
      <c r="AH16" s="22">
        <v>0</v>
      </c>
      <c r="AI16" s="22">
        <v>6026626</v>
      </c>
      <c r="AJ16" s="22">
        <v>602408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37861186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123000</v>
      </c>
      <c r="H17" s="22">
        <v>0</v>
      </c>
      <c r="I17" s="22">
        <v>392000</v>
      </c>
      <c r="J17" s="22">
        <v>224000</v>
      </c>
      <c r="K17" s="22">
        <v>0</v>
      </c>
      <c r="L17" s="22">
        <v>0</v>
      </c>
      <c r="M17" s="22">
        <v>0</v>
      </c>
      <c r="N17" s="22">
        <v>85000</v>
      </c>
      <c r="O17" s="22">
        <v>162000</v>
      </c>
      <c r="P17" s="22">
        <v>302000</v>
      </c>
      <c r="Q17" s="22">
        <v>1297000</v>
      </c>
      <c r="R17" s="22">
        <v>0</v>
      </c>
      <c r="S17" s="22">
        <v>241000</v>
      </c>
      <c r="T17" s="22">
        <v>19123000</v>
      </c>
      <c r="U17" s="22">
        <v>14997000</v>
      </c>
      <c r="V17" s="22">
        <v>8207000</v>
      </c>
      <c r="W17" s="22">
        <v>0</v>
      </c>
      <c r="X17" s="22">
        <v>205000</v>
      </c>
      <c r="Y17" s="22">
        <v>19000</v>
      </c>
      <c r="Z17" s="22">
        <v>396000</v>
      </c>
      <c r="AA17" s="22">
        <v>0</v>
      </c>
      <c r="AB17" s="22">
        <v>0</v>
      </c>
      <c r="AC17" s="22">
        <v>0</v>
      </c>
      <c r="AD17" s="22">
        <v>6751000</v>
      </c>
      <c r="AE17" s="22">
        <v>0</v>
      </c>
      <c r="AF17" s="22">
        <v>0</v>
      </c>
      <c r="AG17" s="22">
        <v>0</v>
      </c>
      <c r="AH17" s="22">
        <v>0</v>
      </c>
      <c r="AI17" s="22">
        <v>3490000</v>
      </c>
      <c r="AJ17" s="22">
        <v>1682000</v>
      </c>
      <c r="AK17" s="22">
        <v>0</v>
      </c>
      <c r="AL17" s="22">
        <v>0</v>
      </c>
      <c r="AM17" s="22">
        <v>87728000</v>
      </c>
      <c r="AN17" s="22">
        <v>72610000</v>
      </c>
      <c r="AO17" s="22">
        <v>0</v>
      </c>
      <c r="AP17" s="22">
        <v>218034000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83985</v>
      </c>
      <c r="G18" s="22">
        <v>0</v>
      </c>
      <c r="H18" s="22">
        <v>0</v>
      </c>
      <c r="I18" s="22">
        <v>2853324</v>
      </c>
      <c r="J18" s="22">
        <v>0</v>
      </c>
      <c r="K18" s="22">
        <v>9564939</v>
      </c>
      <c r="L18" s="22">
        <v>93803</v>
      </c>
      <c r="M18" s="22">
        <v>1612788</v>
      </c>
      <c r="N18" s="22">
        <v>2573</v>
      </c>
      <c r="O18" s="22">
        <v>338943</v>
      </c>
      <c r="P18" s="22">
        <v>0</v>
      </c>
      <c r="Q18" s="22">
        <v>6105387</v>
      </c>
      <c r="R18" s="22">
        <v>2933</v>
      </c>
      <c r="S18" s="22">
        <v>0</v>
      </c>
      <c r="T18" s="22">
        <v>23109536</v>
      </c>
      <c r="U18" s="22">
        <v>23773657</v>
      </c>
      <c r="V18" s="22">
        <v>17912609</v>
      </c>
      <c r="W18" s="22">
        <v>0</v>
      </c>
      <c r="X18" s="22">
        <v>0</v>
      </c>
      <c r="Y18" s="22">
        <v>0</v>
      </c>
      <c r="Z18" s="22">
        <v>381408</v>
      </c>
      <c r="AA18" s="22">
        <v>0</v>
      </c>
      <c r="AB18" s="22">
        <v>0</v>
      </c>
      <c r="AC18" s="22">
        <v>119475</v>
      </c>
      <c r="AD18" s="22">
        <v>6189039</v>
      </c>
      <c r="AE18" s="22">
        <v>0</v>
      </c>
      <c r="AF18" s="22">
        <v>0</v>
      </c>
      <c r="AG18" s="22">
        <v>0</v>
      </c>
      <c r="AH18" s="22">
        <v>0</v>
      </c>
      <c r="AI18" s="22">
        <v>7295602</v>
      </c>
      <c r="AJ18" s="22">
        <v>199810</v>
      </c>
      <c r="AK18" s="22">
        <v>0</v>
      </c>
      <c r="AL18" s="22">
        <v>0</v>
      </c>
      <c r="AM18" s="22">
        <v>0</v>
      </c>
      <c r="AN18" s="22">
        <v>52080456</v>
      </c>
      <c r="AO18" s="22">
        <v>0</v>
      </c>
      <c r="AP18" s="22">
        <v>151720267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246150</v>
      </c>
      <c r="H19" s="22">
        <v>43960</v>
      </c>
      <c r="I19" s="22">
        <v>3461230</v>
      </c>
      <c r="J19" s="22">
        <v>0</v>
      </c>
      <c r="K19" s="22">
        <v>0</v>
      </c>
      <c r="L19" s="22">
        <v>0</v>
      </c>
      <c r="M19" s="22">
        <v>0</v>
      </c>
      <c r="N19" s="22">
        <v>67130</v>
      </c>
      <c r="O19" s="22">
        <v>1137800</v>
      </c>
      <c r="P19" s="22">
        <v>0</v>
      </c>
      <c r="Q19" s="22">
        <v>450420</v>
      </c>
      <c r="R19" s="22">
        <v>0</v>
      </c>
      <c r="S19" s="22">
        <v>0</v>
      </c>
      <c r="T19" s="22">
        <v>13022570</v>
      </c>
      <c r="U19" s="22">
        <v>51290</v>
      </c>
      <c r="V19" s="22">
        <v>3462230</v>
      </c>
      <c r="W19" s="22">
        <v>0</v>
      </c>
      <c r="X19" s="22">
        <v>42660</v>
      </c>
      <c r="Y19" s="22">
        <v>0</v>
      </c>
      <c r="Z19" s="22">
        <v>0</v>
      </c>
      <c r="AA19" s="22">
        <v>0</v>
      </c>
      <c r="AB19" s="22">
        <v>219670</v>
      </c>
      <c r="AC19" s="22">
        <v>2940740</v>
      </c>
      <c r="AD19" s="22">
        <v>0</v>
      </c>
      <c r="AE19" s="22">
        <v>0</v>
      </c>
      <c r="AF19" s="22">
        <v>0</v>
      </c>
      <c r="AG19" s="22">
        <v>99210</v>
      </c>
      <c r="AH19" s="22">
        <v>0</v>
      </c>
      <c r="AI19" s="22">
        <v>2890960</v>
      </c>
      <c r="AJ19" s="22">
        <v>137610</v>
      </c>
      <c r="AK19" s="22">
        <v>0</v>
      </c>
      <c r="AL19" s="22">
        <v>304080</v>
      </c>
      <c r="AM19" s="22">
        <v>0</v>
      </c>
      <c r="AN19" s="22">
        <v>0</v>
      </c>
      <c r="AO19" s="22">
        <v>0</v>
      </c>
      <c r="AP19" s="22">
        <v>28577710</v>
      </c>
    </row>
    <row r="20" spans="1:4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2620</v>
      </c>
      <c r="F20" s="22">
        <v>230656</v>
      </c>
      <c r="G20" s="22">
        <v>0</v>
      </c>
      <c r="H20" s="22">
        <v>371324</v>
      </c>
      <c r="I20" s="22">
        <v>20089</v>
      </c>
      <c r="J20" s="22">
        <v>0</v>
      </c>
      <c r="K20" s="22">
        <v>875283</v>
      </c>
      <c r="L20" s="22">
        <v>3283</v>
      </c>
      <c r="M20" s="22">
        <v>0</v>
      </c>
      <c r="N20" s="22">
        <v>197158</v>
      </c>
      <c r="O20" s="22">
        <v>335488</v>
      </c>
      <c r="P20" s="22">
        <v>0</v>
      </c>
      <c r="Q20" s="22">
        <v>4398534</v>
      </c>
      <c r="R20" s="22">
        <v>6278481</v>
      </c>
      <c r="S20" s="22">
        <v>0</v>
      </c>
      <c r="T20" s="22">
        <v>14658508</v>
      </c>
      <c r="U20" s="22">
        <v>12068241</v>
      </c>
      <c r="V20" s="22">
        <v>6687813</v>
      </c>
      <c r="W20" s="22">
        <v>0</v>
      </c>
      <c r="X20" s="22">
        <v>164180</v>
      </c>
      <c r="Y20" s="22">
        <v>0</v>
      </c>
      <c r="Z20" s="22">
        <v>69635</v>
      </c>
      <c r="AA20" s="22">
        <v>0</v>
      </c>
      <c r="AB20" s="22">
        <v>830403</v>
      </c>
      <c r="AC20" s="22">
        <v>0</v>
      </c>
      <c r="AD20" s="22">
        <v>31153</v>
      </c>
      <c r="AE20" s="22">
        <v>0</v>
      </c>
      <c r="AF20" s="22">
        <v>0</v>
      </c>
      <c r="AG20" s="22">
        <v>0</v>
      </c>
      <c r="AH20" s="22">
        <v>0</v>
      </c>
      <c r="AI20" s="22">
        <v>10501095</v>
      </c>
      <c r="AJ20" s="22">
        <v>1915997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59639941</v>
      </c>
    </row>
    <row r="21" spans="1:42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13765</v>
      </c>
      <c r="G21" s="22">
        <v>0</v>
      </c>
      <c r="H21" s="22">
        <v>15400</v>
      </c>
      <c r="I21" s="22">
        <v>0</v>
      </c>
      <c r="J21" s="22">
        <v>0</v>
      </c>
      <c r="K21" s="22">
        <v>0</v>
      </c>
      <c r="L21" s="22">
        <v>22187</v>
      </c>
      <c r="M21" s="22">
        <v>0</v>
      </c>
      <c r="N21" s="22">
        <v>0</v>
      </c>
      <c r="O21" s="22">
        <v>0</v>
      </c>
      <c r="P21" s="22">
        <v>5597</v>
      </c>
      <c r="Q21" s="22">
        <v>0</v>
      </c>
      <c r="R21" s="22">
        <v>0</v>
      </c>
      <c r="S21" s="22">
        <v>0</v>
      </c>
      <c r="T21" s="22">
        <v>4535211</v>
      </c>
      <c r="U21" s="22">
        <v>1756820</v>
      </c>
      <c r="V21" s="22">
        <v>2253745</v>
      </c>
      <c r="W21" s="22">
        <v>0</v>
      </c>
      <c r="X21" s="22">
        <v>74038</v>
      </c>
      <c r="Y21" s="22">
        <v>0</v>
      </c>
      <c r="Z21" s="22">
        <v>45040</v>
      </c>
      <c r="AA21" s="22">
        <v>0</v>
      </c>
      <c r="AB21" s="22">
        <v>634981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840227</v>
      </c>
      <c r="AJ21" s="22">
        <v>40531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10237542</v>
      </c>
    </row>
    <row r="22" spans="1:42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121655</v>
      </c>
      <c r="G22" s="22">
        <v>0</v>
      </c>
      <c r="H22" s="22">
        <v>0</v>
      </c>
      <c r="I22" s="22">
        <v>131812</v>
      </c>
      <c r="J22" s="22">
        <v>0</v>
      </c>
      <c r="K22" s="22">
        <v>0</v>
      </c>
      <c r="L22" s="22">
        <v>128831</v>
      </c>
      <c r="M22" s="22">
        <v>0</v>
      </c>
      <c r="N22" s="22">
        <v>0</v>
      </c>
      <c r="O22" s="22">
        <v>10698</v>
      </c>
      <c r="P22" s="22">
        <v>0</v>
      </c>
      <c r="Q22" s="22">
        <v>12284</v>
      </c>
      <c r="R22" s="22">
        <v>0</v>
      </c>
      <c r="S22" s="22">
        <v>0</v>
      </c>
      <c r="T22" s="22">
        <v>1069811</v>
      </c>
      <c r="U22" s="22">
        <v>774507</v>
      </c>
      <c r="V22" s="22">
        <v>773775</v>
      </c>
      <c r="W22" s="22">
        <v>0</v>
      </c>
      <c r="X22" s="22">
        <v>0</v>
      </c>
      <c r="Y22" s="22">
        <v>0</v>
      </c>
      <c r="Z22" s="22">
        <v>5975</v>
      </c>
      <c r="AA22" s="22">
        <v>0</v>
      </c>
      <c r="AB22" s="22">
        <v>23343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260532</v>
      </c>
      <c r="AJ22" s="22">
        <v>31189</v>
      </c>
      <c r="AK22" s="22">
        <v>0</v>
      </c>
      <c r="AL22" s="22">
        <v>0</v>
      </c>
      <c r="AM22" s="22">
        <v>0</v>
      </c>
      <c r="AN22" s="22">
        <v>1266143</v>
      </c>
      <c r="AO22" s="22">
        <v>0</v>
      </c>
      <c r="AP22" s="22">
        <v>4610555</v>
      </c>
    </row>
    <row r="23" spans="1:42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4534</v>
      </c>
      <c r="F23" s="22">
        <v>3168</v>
      </c>
      <c r="G23" s="22">
        <v>0</v>
      </c>
      <c r="H23" s="22">
        <v>0</v>
      </c>
      <c r="I23" s="22">
        <v>65467</v>
      </c>
      <c r="J23" s="22">
        <v>0</v>
      </c>
      <c r="K23" s="22">
        <v>0</v>
      </c>
      <c r="L23" s="22">
        <v>711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869676</v>
      </c>
      <c r="U23" s="22">
        <v>1447536</v>
      </c>
      <c r="V23" s="22">
        <v>938796</v>
      </c>
      <c r="W23" s="22">
        <v>0</v>
      </c>
      <c r="X23" s="22">
        <v>2133</v>
      </c>
      <c r="Y23" s="22">
        <v>703056</v>
      </c>
      <c r="Z23" s="22">
        <v>6100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765</v>
      </c>
      <c r="AG23" s="22">
        <v>0</v>
      </c>
      <c r="AH23" s="22">
        <v>0</v>
      </c>
      <c r="AI23" s="22">
        <v>0</v>
      </c>
      <c r="AJ23" s="22">
        <v>701301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4743243</v>
      </c>
    </row>
    <row r="24" spans="1:42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0</v>
      </c>
      <c r="F24" s="22">
        <v>29585</v>
      </c>
      <c r="G24" s="22">
        <v>0</v>
      </c>
      <c r="H24" s="22">
        <v>0</v>
      </c>
      <c r="I24" s="22">
        <v>244311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171043</v>
      </c>
      <c r="P24" s="22">
        <v>592</v>
      </c>
      <c r="Q24" s="22">
        <v>0</v>
      </c>
      <c r="R24" s="22">
        <v>0</v>
      </c>
      <c r="S24" s="22">
        <v>0</v>
      </c>
      <c r="T24" s="22">
        <v>3106466</v>
      </c>
      <c r="U24" s="22">
        <v>905675</v>
      </c>
      <c r="V24" s="22">
        <v>79181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4754</v>
      </c>
      <c r="AC24" s="22">
        <v>5833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71686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4619126</v>
      </c>
    </row>
    <row r="25" spans="1:42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0</v>
      </c>
      <c r="F25" s="22">
        <v>440400</v>
      </c>
      <c r="G25" s="22">
        <v>0</v>
      </c>
      <c r="H25" s="22">
        <v>394064</v>
      </c>
      <c r="I25" s="22">
        <v>2440543</v>
      </c>
      <c r="J25" s="22">
        <v>0</v>
      </c>
      <c r="K25" s="22">
        <v>0</v>
      </c>
      <c r="L25" s="22">
        <v>120960</v>
      </c>
      <c r="M25" s="22">
        <v>0</v>
      </c>
      <c r="N25" s="22">
        <v>14698</v>
      </c>
      <c r="O25" s="22">
        <v>40429</v>
      </c>
      <c r="P25" s="22">
        <v>134626</v>
      </c>
      <c r="Q25" s="22">
        <v>4907958</v>
      </c>
      <c r="R25" s="22">
        <v>0</v>
      </c>
      <c r="S25" s="22">
        <v>0</v>
      </c>
      <c r="T25" s="22">
        <v>26030947</v>
      </c>
      <c r="U25" s="22">
        <v>20918252</v>
      </c>
      <c r="V25" s="22">
        <v>8315458</v>
      </c>
      <c r="W25" s="22">
        <v>177858</v>
      </c>
      <c r="X25" s="22">
        <v>1204429</v>
      </c>
      <c r="Y25" s="22">
        <v>0</v>
      </c>
      <c r="Z25" s="22">
        <v>0</v>
      </c>
      <c r="AA25" s="22">
        <v>0</v>
      </c>
      <c r="AB25" s="22">
        <v>1104684</v>
      </c>
      <c r="AC25" s="22">
        <v>25481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17058194</v>
      </c>
      <c r="AJ25" s="22">
        <v>160631</v>
      </c>
      <c r="AK25" s="22">
        <v>0</v>
      </c>
      <c r="AL25" s="22">
        <v>0</v>
      </c>
      <c r="AM25" s="22">
        <v>0</v>
      </c>
      <c r="AN25" s="22">
        <v>0</v>
      </c>
      <c r="AO25" s="22">
        <v>1254280</v>
      </c>
      <c r="AP25" s="22">
        <v>84743892</v>
      </c>
    </row>
    <row r="26" spans="1:42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33028</v>
      </c>
      <c r="F26" s="22">
        <v>6068286</v>
      </c>
      <c r="G26" s="22">
        <v>16811</v>
      </c>
      <c r="H26" s="22">
        <v>621649</v>
      </c>
      <c r="I26" s="22">
        <v>119621</v>
      </c>
      <c r="J26" s="22">
        <v>412</v>
      </c>
      <c r="K26" s="22">
        <v>2449294</v>
      </c>
      <c r="L26" s="22">
        <v>4081</v>
      </c>
      <c r="M26" s="22">
        <v>0</v>
      </c>
      <c r="N26" s="22">
        <v>-13723</v>
      </c>
      <c r="O26" s="22">
        <v>1469169</v>
      </c>
      <c r="P26" s="22">
        <v>0</v>
      </c>
      <c r="Q26" s="22">
        <v>1115804</v>
      </c>
      <c r="R26" s="22">
        <v>-6391</v>
      </c>
      <c r="S26" s="22">
        <v>0</v>
      </c>
      <c r="T26" s="22">
        <v>17995781</v>
      </c>
      <c r="U26" s="22">
        <v>14361514</v>
      </c>
      <c r="V26" s="22">
        <v>10818226</v>
      </c>
      <c r="W26" s="22">
        <v>0</v>
      </c>
      <c r="X26" s="22">
        <v>1293</v>
      </c>
      <c r="Y26" s="22">
        <v>0</v>
      </c>
      <c r="Z26" s="22">
        <v>20740</v>
      </c>
      <c r="AA26" s="22">
        <v>0</v>
      </c>
      <c r="AB26" s="22">
        <v>118278</v>
      </c>
      <c r="AC26" s="22">
        <v>0</v>
      </c>
      <c r="AD26" s="22">
        <v>0</v>
      </c>
      <c r="AE26" s="22">
        <v>8915237</v>
      </c>
      <c r="AF26" s="22">
        <v>0</v>
      </c>
      <c r="AG26" s="22">
        <v>0</v>
      </c>
      <c r="AH26" s="22">
        <v>0</v>
      </c>
      <c r="AI26" s="22">
        <v>17500778</v>
      </c>
      <c r="AJ26" s="22">
        <v>1396322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83006210</v>
      </c>
    </row>
    <row r="27" spans="1:42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0</v>
      </c>
      <c r="F27" s="22">
        <v>1269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11490</v>
      </c>
      <c r="P27" s="22">
        <v>0</v>
      </c>
      <c r="Q27" s="22">
        <v>0</v>
      </c>
      <c r="R27" s="22">
        <v>0</v>
      </c>
      <c r="S27" s="22">
        <v>0</v>
      </c>
      <c r="T27" s="22">
        <v>120611</v>
      </c>
      <c r="U27" s="22">
        <v>15396</v>
      </c>
      <c r="V27" s="22">
        <v>10004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408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13156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172334</v>
      </c>
    </row>
    <row r="28" spans="1:42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0</v>
      </c>
      <c r="F28" s="22">
        <v>23026</v>
      </c>
      <c r="G28" s="22">
        <v>19500</v>
      </c>
      <c r="H28" s="22">
        <v>0</v>
      </c>
      <c r="I28" s="22">
        <v>91455</v>
      </c>
      <c r="J28" s="22">
        <v>0</v>
      </c>
      <c r="K28" s="22">
        <v>0</v>
      </c>
      <c r="L28" s="22">
        <v>3700</v>
      </c>
      <c r="M28" s="22">
        <v>89758</v>
      </c>
      <c r="N28" s="22">
        <v>95087</v>
      </c>
      <c r="O28" s="22">
        <v>152095</v>
      </c>
      <c r="P28" s="22">
        <v>43104</v>
      </c>
      <c r="Q28" s="22">
        <v>0</v>
      </c>
      <c r="R28" s="22">
        <v>0</v>
      </c>
      <c r="S28" s="22">
        <v>22434</v>
      </c>
      <c r="T28" s="22">
        <v>509469</v>
      </c>
      <c r="U28" s="22">
        <v>65434</v>
      </c>
      <c r="V28" s="22">
        <v>0</v>
      </c>
      <c r="W28" s="22">
        <v>0</v>
      </c>
      <c r="X28" s="22">
        <v>557750</v>
      </c>
      <c r="Y28" s="22">
        <v>0</v>
      </c>
      <c r="Z28" s="22">
        <v>2100</v>
      </c>
      <c r="AA28" s="22">
        <v>0</v>
      </c>
      <c r="AB28" s="22">
        <v>0</v>
      </c>
      <c r="AC28" s="22">
        <v>49873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424830</v>
      </c>
      <c r="AJ28" s="22">
        <v>2842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2152457</v>
      </c>
    </row>
    <row r="29" spans="1:42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0</v>
      </c>
      <c r="F29" s="22">
        <v>9522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149720</v>
      </c>
      <c r="P29" s="22">
        <v>0</v>
      </c>
      <c r="Q29" s="22">
        <v>0</v>
      </c>
      <c r="R29" s="22">
        <v>0</v>
      </c>
      <c r="S29" s="22">
        <v>0</v>
      </c>
      <c r="T29" s="22">
        <v>178218</v>
      </c>
      <c r="U29" s="22">
        <v>52198</v>
      </c>
      <c r="V29" s="22">
        <v>0</v>
      </c>
      <c r="W29" s="22">
        <v>1143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33081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8439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432321</v>
      </c>
    </row>
    <row r="30" spans="1:42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0</v>
      </c>
      <c r="F30" s="22">
        <v>14204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7919</v>
      </c>
      <c r="M30" s="22">
        <v>0</v>
      </c>
      <c r="N30" s="22">
        <v>0</v>
      </c>
      <c r="O30" s="22">
        <v>195100</v>
      </c>
      <c r="P30" s="22">
        <v>0</v>
      </c>
      <c r="Q30" s="22">
        <v>0</v>
      </c>
      <c r="R30" s="22">
        <v>0</v>
      </c>
      <c r="S30" s="22">
        <v>0</v>
      </c>
      <c r="T30" s="22">
        <v>27105</v>
      </c>
      <c r="U30" s="22">
        <v>18254</v>
      </c>
      <c r="V30" s="22">
        <v>0</v>
      </c>
      <c r="W30" s="22">
        <v>0</v>
      </c>
      <c r="X30" s="22">
        <v>9414</v>
      </c>
      <c r="Y30" s="22">
        <v>0</v>
      </c>
      <c r="Z30" s="22">
        <v>0</v>
      </c>
      <c r="AA30" s="22">
        <v>0</v>
      </c>
      <c r="AB30" s="22">
        <v>211254</v>
      </c>
      <c r="AC30" s="22">
        <v>19403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33414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536067</v>
      </c>
    </row>
    <row r="31" spans="1:42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4694</v>
      </c>
      <c r="F31" s="22">
        <v>11440</v>
      </c>
      <c r="G31" s="22">
        <v>0</v>
      </c>
      <c r="H31" s="22">
        <v>0</v>
      </c>
      <c r="I31" s="22">
        <v>-708</v>
      </c>
      <c r="J31" s="22">
        <v>0</v>
      </c>
      <c r="K31" s="22">
        <v>0</v>
      </c>
      <c r="L31" s="22">
        <v>0</v>
      </c>
      <c r="M31" s="22">
        <v>0</v>
      </c>
      <c r="N31" s="22">
        <v>1450</v>
      </c>
      <c r="O31" s="22">
        <v>563080</v>
      </c>
      <c r="P31" s="22">
        <v>12655</v>
      </c>
      <c r="Q31" s="22">
        <v>0</v>
      </c>
      <c r="R31" s="22">
        <v>0</v>
      </c>
      <c r="S31" s="22">
        <v>0</v>
      </c>
      <c r="T31" s="22">
        <v>1330480</v>
      </c>
      <c r="U31" s="22">
        <v>262297</v>
      </c>
      <c r="V31" s="22">
        <v>0</v>
      </c>
      <c r="W31" s="22">
        <v>0</v>
      </c>
      <c r="X31" s="22">
        <v>18074</v>
      </c>
      <c r="Y31" s="22">
        <v>0</v>
      </c>
      <c r="Z31" s="22">
        <v>0</v>
      </c>
      <c r="AA31" s="22">
        <v>0</v>
      </c>
      <c r="AB31" s="22">
        <v>115406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620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2319488</v>
      </c>
    </row>
    <row r="32" spans="1:42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0</v>
      </c>
      <c r="F32" s="22">
        <v>13472</v>
      </c>
      <c r="G32" s="22">
        <v>0</v>
      </c>
      <c r="H32" s="22">
        <v>0</v>
      </c>
      <c r="I32" s="22">
        <v>392159</v>
      </c>
      <c r="J32" s="22">
        <v>0</v>
      </c>
      <c r="K32" s="22">
        <v>0</v>
      </c>
      <c r="L32" s="22">
        <v>3599</v>
      </c>
      <c r="M32" s="22">
        <v>0</v>
      </c>
      <c r="N32" s="22">
        <v>95</v>
      </c>
      <c r="O32" s="22">
        <v>34723</v>
      </c>
      <c r="P32" s="22">
        <v>0</v>
      </c>
      <c r="Q32" s="22">
        <v>0</v>
      </c>
      <c r="R32" s="22">
        <v>0</v>
      </c>
      <c r="S32" s="22">
        <v>0</v>
      </c>
      <c r="T32" s="22">
        <v>232555</v>
      </c>
      <c r="U32" s="22">
        <v>314443</v>
      </c>
      <c r="V32" s="22">
        <v>89819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196445</v>
      </c>
      <c r="AC32" s="22">
        <v>6274</v>
      </c>
      <c r="AD32" s="22">
        <v>0</v>
      </c>
      <c r="AE32" s="22">
        <v>0</v>
      </c>
      <c r="AF32" s="22">
        <v>0</v>
      </c>
      <c r="AG32" s="22">
        <v>0</v>
      </c>
      <c r="AH32" s="22">
        <v>2667</v>
      </c>
      <c r="AI32" s="22">
        <v>29228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1315479</v>
      </c>
    </row>
    <row r="33" spans="1:42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11594</v>
      </c>
      <c r="G33" s="22">
        <v>0</v>
      </c>
      <c r="H33" s="22">
        <v>0</v>
      </c>
      <c r="I33" s="22">
        <v>8028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68363</v>
      </c>
      <c r="P33" s="22">
        <v>0</v>
      </c>
      <c r="Q33" s="22">
        <v>0</v>
      </c>
      <c r="R33" s="22">
        <v>0</v>
      </c>
      <c r="S33" s="22">
        <v>0</v>
      </c>
      <c r="T33" s="22">
        <v>193476</v>
      </c>
      <c r="U33" s="22">
        <v>47654</v>
      </c>
      <c r="V33" s="22">
        <v>15396</v>
      </c>
      <c r="W33" s="22">
        <v>0</v>
      </c>
      <c r="X33" s="22">
        <v>0</v>
      </c>
      <c r="Y33" s="22">
        <v>0</v>
      </c>
      <c r="Z33" s="22">
        <v>225</v>
      </c>
      <c r="AA33" s="22">
        <v>0</v>
      </c>
      <c r="AB33" s="22">
        <v>0</v>
      </c>
      <c r="AC33" s="22">
        <v>0</v>
      </c>
      <c r="AD33" s="22">
        <v>15285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360021</v>
      </c>
    </row>
    <row r="34" spans="1:42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0</v>
      </c>
      <c r="F34" s="22">
        <v>8000</v>
      </c>
      <c r="G34" s="22">
        <v>0</v>
      </c>
      <c r="H34" s="22">
        <v>0</v>
      </c>
      <c r="I34" s="22">
        <v>2326890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378688</v>
      </c>
      <c r="U34" s="22">
        <v>56284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2837</v>
      </c>
      <c r="AC34" s="22">
        <v>57548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1307398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4137645</v>
      </c>
    </row>
    <row r="35" spans="1:42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0</v>
      </c>
      <c r="F35" s="22">
        <v>11766</v>
      </c>
      <c r="G35" s="22">
        <v>0</v>
      </c>
      <c r="H35" s="22">
        <v>0</v>
      </c>
      <c r="I35" s="22">
        <v>2825</v>
      </c>
      <c r="J35" s="22">
        <v>0</v>
      </c>
      <c r="K35" s="22">
        <v>0</v>
      </c>
      <c r="L35" s="22">
        <v>0</v>
      </c>
      <c r="M35" s="22">
        <v>0</v>
      </c>
      <c r="N35" s="22">
        <v>3870</v>
      </c>
      <c r="O35" s="22">
        <v>217608</v>
      </c>
      <c r="P35" s="22">
        <v>0</v>
      </c>
      <c r="Q35" s="22">
        <v>0</v>
      </c>
      <c r="R35" s="22">
        <v>0</v>
      </c>
      <c r="S35" s="22">
        <v>0</v>
      </c>
      <c r="T35" s="22">
        <v>84686</v>
      </c>
      <c r="U35" s="22">
        <v>151213</v>
      </c>
      <c r="V35" s="22">
        <v>9846</v>
      </c>
      <c r="W35" s="22">
        <v>0</v>
      </c>
      <c r="X35" s="22">
        <v>0</v>
      </c>
      <c r="Y35" s="22">
        <v>0</v>
      </c>
      <c r="Z35" s="22">
        <v>100</v>
      </c>
      <c r="AA35" s="22">
        <v>0</v>
      </c>
      <c r="AB35" s="22">
        <v>30765</v>
      </c>
      <c r="AC35" s="22">
        <v>5241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517920</v>
      </c>
    </row>
    <row r="36" spans="1:42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0</v>
      </c>
      <c r="F36" s="22">
        <v>38948</v>
      </c>
      <c r="G36" s="22">
        <v>0</v>
      </c>
      <c r="H36" s="22">
        <v>23893</v>
      </c>
      <c r="I36" s="22">
        <v>113696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452125</v>
      </c>
      <c r="P36" s="22">
        <v>0</v>
      </c>
      <c r="Q36" s="22">
        <v>0</v>
      </c>
      <c r="R36" s="22">
        <v>0</v>
      </c>
      <c r="S36" s="22">
        <v>0</v>
      </c>
      <c r="T36" s="22">
        <v>453943</v>
      </c>
      <c r="U36" s="22">
        <v>122735</v>
      </c>
      <c r="V36" s="22">
        <v>1251501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131927</v>
      </c>
      <c r="AC36" s="22">
        <v>697677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119699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3406144</v>
      </c>
    </row>
    <row r="37" spans="1:42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18211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54276</v>
      </c>
      <c r="P37" s="22">
        <v>0</v>
      </c>
      <c r="Q37" s="22">
        <v>0</v>
      </c>
      <c r="R37" s="22">
        <v>0</v>
      </c>
      <c r="S37" s="22">
        <v>0</v>
      </c>
      <c r="T37" s="22">
        <v>143749</v>
      </c>
      <c r="U37" s="22">
        <v>0</v>
      </c>
      <c r="V37" s="22">
        <v>2482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277907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496625</v>
      </c>
    </row>
    <row r="38" spans="1:42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20448</v>
      </c>
      <c r="P38" s="22">
        <v>0</v>
      </c>
      <c r="Q38" s="22">
        <v>0</v>
      </c>
      <c r="R38" s="22">
        <v>0</v>
      </c>
      <c r="S38" s="22">
        <v>0</v>
      </c>
      <c r="T38" s="22">
        <v>244973</v>
      </c>
      <c r="U38" s="22">
        <v>31926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8140</v>
      </c>
      <c r="AC38" s="22">
        <v>7213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312700</v>
      </c>
    </row>
    <row r="39" spans="1:42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0</v>
      </c>
      <c r="F39" s="22">
        <v>10295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312342</v>
      </c>
      <c r="P39" s="22">
        <v>0</v>
      </c>
      <c r="Q39" s="22">
        <v>0</v>
      </c>
      <c r="R39" s="22">
        <v>0</v>
      </c>
      <c r="S39" s="22">
        <v>0</v>
      </c>
      <c r="T39" s="22">
        <v>18815</v>
      </c>
      <c r="U39" s="22">
        <v>92237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493144</v>
      </c>
      <c r="AD39" s="22">
        <v>5863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855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933551</v>
      </c>
    </row>
    <row r="40" spans="1:42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0</v>
      </c>
      <c r="F40" s="22">
        <v>200239</v>
      </c>
      <c r="G40" s="22">
        <v>0</v>
      </c>
      <c r="H40" s="22">
        <v>0</v>
      </c>
      <c r="I40" s="22">
        <v>31091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76156</v>
      </c>
      <c r="P40" s="22">
        <v>0</v>
      </c>
      <c r="Q40" s="22">
        <v>0</v>
      </c>
      <c r="R40" s="22">
        <v>0</v>
      </c>
      <c r="S40" s="22">
        <v>0</v>
      </c>
      <c r="T40" s="22">
        <v>1015889</v>
      </c>
      <c r="U40" s="22">
        <v>284907</v>
      </c>
      <c r="V40" s="22">
        <v>47142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51674</v>
      </c>
      <c r="AD40" s="22">
        <v>0</v>
      </c>
      <c r="AE40" s="22">
        <v>0</v>
      </c>
      <c r="AF40" s="22">
        <v>0</v>
      </c>
      <c r="AG40" s="22">
        <v>0</v>
      </c>
      <c r="AH40" s="22">
        <v>280</v>
      </c>
      <c r="AI40" s="22">
        <v>82333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1789711</v>
      </c>
    </row>
    <row r="41" spans="1:42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20091</v>
      </c>
      <c r="G41" s="22">
        <v>5000</v>
      </c>
      <c r="H41" s="22">
        <v>0</v>
      </c>
      <c r="I41" s="22">
        <v>0</v>
      </c>
      <c r="J41" s="22">
        <v>0</v>
      </c>
      <c r="K41" s="22">
        <v>0</v>
      </c>
      <c r="L41" s="22">
        <v>107078</v>
      </c>
      <c r="M41" s="22">
        <v>0</v>
      </c>
      <c r="N41" s="22">
        <v>0</v>
      </c>
      <c r="O41" s="22">
        <v>62628</v>
      </c>
      <c r="P41" s="22">
        <v>56727</v>
      </c>
      <c r="Q41" s="22">
        <v>0</v>
      </c>
      <c r="R41" s="22">
        <v>0</v>
      </c>
      <c r="S41" s="22">
        <v>0</v>
      </c>
      <c r="T41" s="22">
        <v>128228</v>
      </c>
      <c r="U41" s="22">
        <v>15044</v>
      </c>
      <c r="V41" s="22">
        <v>15625</v>
      </c>
      <c r="W41" s="22">
        <v>0</v>
      </c>
      <c r="X41" s="22">
        <v>8742</v>
      </c>
      <c r="Y41" s="22">
        <v>0</v>
      </c>
      <c r="Z41" s="22">
        <v>800</v>
      </c>
      <c r="AA41" s="22">
        <v>0</v>
      </c>
      <c r="AB41" s="22">
        <v>1500</v>
      </c>
      <c r="AC41" s="22">
        <v>14833</v>
      </c>
      <c r="AD41" s="22">
        <v>18337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454633</v>
      </c>
    </row>
    <row r="42" spans="1:42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0</v>
      </c>
      <c r="F42" s="22">
        <v>12495</v>
      </c>
      <c r="G42" s="22">
        <v>0</v>
      </c>
      <c r="H42" s="22">
        <v>0</v>
      </c>
      <c r="I42" s="22">
        <v>123939</v>
      </c>
      <c r="J42" s="22">
        <v>0</v>
      </c>
      <c r="K42" s="22">
        <v>0</v>
      </c>
      <c r="L42" s="22">
        <v>0</v>
      </c>
      <c r="M42" s="22">
        <v>33383</v>
      </c>
      <c r="N42" s="22">
        <v>0</v>
      </c>
      <c r="O42" s="22">
        <v>298995</v>
      </c>
      <c r="P42" s="22">
        <v>0</v>
      </c>
      <c r="Q42" s="22">
        <v>63802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70492</v>
      </c>
      <c r="AD42" s="22">
        <v>0</v>
      </c>
      <c r="AE42" s="22">
        <v>0</v>
      </c>
      <c r="AF42" s="22">
        <v>0</v>
      </c>
      <c r="AG42" s="22">
        <v>10535</v>
      </c>
      <c r="AH42" s="22">
        <v>0</v>
      </c>
      <c r="AI42" s="22">
        <v>9004</v>
      </c>
      <c r="AJ42" s="22">
        <v>0</v>
      </c>
      <c r="AK42" s="22">
        <v>0</v>
      </c>
      <c r="AL42" s="22">
        <v>22056</v>
      </c>
      <c r="AM42" s="22">
        <v>0</v>
      </c>
      <c r="AN42" s="22">
        <v>0</v>
      </c>
      <c r="AO42" s="22">
        <v>0</v>
      </c>
      <c r="AP42" s="22">
        <v>644701</v>
      </c>
    </row>
    <row r="43" spans="1:42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0</v>
      </c>
      <c r="F43" s="22">
        <v>48594</v>
      </c>
      <c r="G43" s="22">
        <v>0</v>
      </c>
      <c r="H43" s="22">
        <v>0</v>
      </c>
      <c r="I43" s="22">
        <v>228056</v>
      </c>
      <c r="J43" s="22">
        <v>0</v>
      </c>
      <c r="K43" s="22">
        <v>0</v>
      </c>
      <c r="L43" s="22">
        <v>31855</v>
      </c>
      <c r="M43" s="22">
        <v>0</v>
      </c>
      <c r="N43" s="22">
        <v>0</v>
      </c>
      <c r="O43" s="22">
        <v>527157</v>
      </c>
      <c r="P43" s="22">
        <v>1493</v>
      </c>
      <c r="Q43" s="22">
        <v>0</v>
      </c>
      <c r="R43" s="22">
        <v>0</v>
      </c>
      <c r="S43" s="22">
        <v>0</v>
      </c>
      <c r="T43" s="22">
        <v>861955</v>
      </c>
      <c r="U43" s="22">
        <v>169814</v>
      </c>
      <c r="V43" s="22">
        <v>87425</v>
      </c>
      <c r="W43" s="22">
        <v>0</v>
      </c>
      <c r="X43" s="22">
        <v>0</v>
      </c>
      <c r="Y43" s="22">
        <v>0</v>
      </c>
      <c r="Z43" s="22">
        <v>25350</v>
      </c>
      <c r="AA43" s="22">
        <v>0</v>
      </c>
      <c r="AB43" s="22">
        <v>68493</v>
      </c>
      <c r="AC43" s="22">
        <v>38023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226092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2314307</v>
      </c>
    </row>
    <row r="44" spans="1:42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0</v>
      </c>
      <c r="F44" s="22">
        <v>4020</v>
      </c>
      <c r="G44" s="22">
        <v>0</v>
      </c>
      <c r="H44" s="22">
        <v>0</v>
      </c>
      <c r="I44" s="22">
        <v>26658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28904</v>
      </c>
      <c r="P44" s="22">
        <v>0</v>
      </c>
      <c r="Q44" s="22">
        <v>0</v>
      </c>
      <c r="R44" s="22">
        <v>0</v>
      </c>
      <c r="S44" s="22">
        <v>0</v>
      </c>
      <c r="T44" s="22">
        <v>141933</v>
      </c>
      <c r="U44" s="22">
        <v>23558</v>
      </c>
      <c r="V44" s="22">
        <v>17467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1000</v>
      </c>
      <c r="AC44" s="22">
        <v>55115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408336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706991</v>
      </c>
    </row>
    <row r="45" spans="1:42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0</v>
      </c>
      <c r="F45" s="22">
        <v>149176</v>
      </c>
      <c r="G45" s="22">
        <v>0</v>
      </c>
      <c r="H45" s="22">
        <v>0</v>
      </c>
      <c r="I45" s="22">
        <v>431353</v>
      </c>
      <c r="J45" s="22">
        <v>0</v>
      </c>
      <c r="K45" s="22">
        <v>0</v>
      </c>
      <c r="L45" s="22">
        <v>150119</v>
      </c>
      <c r="M45" s="22">
        <v>0</v>
      </c>
      <c r="N45" s="22">
        <v>0</v>
      </c>
      <c r="O45" s="22">
        <v>725807</v>
      </c>
      <c r="P45" s="22">
        <v>0</v>
      </c>
      <c r="Q45" s="22">
        <v>0</v>
      </c>
      <c r="R45" s="22">
        <v>0</v>
      </c>
      <c r="S45" s="22">
        <v>0</v>
      </c>
      <c r="T45" s="22">
        <v>50321</v>
      </c>
      <c r="U45" s="22">
        <v>43177</v>
      </c>
      <c r="V45" s="22">
        <v>3634143</v>
      </c>
      <c r="W45" s="22">
        <v>100011</v>
      </c>
      <c r="X45" s="22">
        <v>194612</v>
      </c>
      <c r="Y45" s="22">
        <v>0</v>
      </c>
      <c r="Z45" s="22">
        <v>5300</v>
      </c>
      <c r="AA45" s="22">
        <v>0</v>
      </c>
      <c r="AB45" s="22">
        <v>238</v>
      </c>
      <c r="AC45" s="22">
        <v>11803</v>
      </c>
      <c r="AD45" s="22">
        <v>0</v>
      </c>
      <c r="AE45" s="22">
        <v>0</v>
      </c>
      <c r="AF45" s="22">
        <v>0</v>
      </c>
      <c r="AG45" s="22">
        <v>23073</v>
      </c>
      <c r="AH45" s="22">
        <v>0</v>
      </c>
      <c r="AI45" s="22">
        <v>222051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5741184</v>
      </c>
    </row>
    <row r="46" spans="1:42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0</v>
      </c>
      <c r="F46" s="22">
        <v>48439</v>
      </c>
      <c r="G46" s="22">
        <v>0</v>
      </c>
      <c r="H46" s="22">
        <v>0</v>
      </c>
      <c r="I46" s="22">
        <v>25422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1454159</v>
      </c>
      <c r="P46" s="22">
        <v>0</v>
      </c>
      <c r="Q46" s="22">
        <v>0</v>
      </c>
      <c r="R46" s="22">
        <v>0</v>
      </c>
      <c r="S46" s="22">
        <v>0</v>
      </c>
      <c r="T46" s="22">
        <v>124918</v>
      </c>
      <c r="U46" s="22">
        <v>57367</v>
      </c>
      <c r="V46" s="22">
        <v>0</v>
      </c>
      <c r="W46" s="22">
        <v>0</v>
      </c>
      <c r="X46" s="22">
        <v>37491</v>
      </c>
      <c r="Y46" s="22">
        <v>0</v>
      </c>
      <c r="Z46" s="22">
        <v>0</v>
      </c>
      <c r="AA46" s="22">
        <v>70234</v>
      </c>
      <c r="AB46" s="22">
        <v>100</v>
      </c>
      <c r="AC46" s="22">
        <v>101449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20000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1939579</v>
      </c>
    </row>
    <row r="47" spans="1:42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0</v>
      </c>
      <c r="F47" s="22">
        <v>35615</v>
      </c>
      <c r="G47" s="22">
        <v>0</v>
      </c>
      <c r="H47" s="22">
        <v>0</v>
      </c>
      <c r="I47" s="22">
        <v>20028</v>
      </c>
      <c r="J47" s="22">
        <v>0</v>
      </c>
      <c r="K47" s="22">
        <v>0</v>
      </c>
      <c r="L47" s="22">
        <v>60374</v>
      </c>
      <c r="M47" s="22">
        <v>0</v>
      </c>
      <c r="N47" s="22">
        <v>0</v>
      </c>
      <c r="O47" s="22">
        <v>191705</v>
      </c>
      <c r="P47" s="22">
        <v>0</v>
      </c>
      <c r="Q47" s="22">
        <v>0</v>
      </c>
      <c r="R47" s="22">
        <v>0</v>
      </c>
      <c r="S47" s="22">
        <v>0</v>
      </c>
      <c r="T47" s="22">
        <v>576658</v>
      </c>
      <c r="U47" s="22">
        <v>13774</v>
      </c>
      <c r="V47" s="22">
        <v>8404</v>
      </c>
      <c r="W47" s="22">
        <v>0</v>
      </c>
      <c r="X47" s="22">
        <v>0</v>
      </c>
      <c r="Y47" s="22">
        <v>0</v>
      </c>
      <c r="Z47" s="22">
        <v>5050</v>
      </c>
      <c r="AA47" s="22">
        <v>0</v>
      </c>
      <c r="AB47" s="22">
        <v>80116</v>
      </c>
      <c r="AC47" s="22">
        <v>25430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57282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1074436</v>
      </c>
    </row>
    <row r="48" spans="1:42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0</v>
      </c>
      <c r="F48" s="22">
        <v>15508</v>
      </c>
      <c r="G48" s="22">
        <v>0</v>
      </c>
      <c r="H48" s="22">
        <v>0</v>
      </c>
      <c r="I48" s="22">
        <v>142055</v>
      </c>
      <c r="J48" s="22">
        <v>0</v>
      </c>
      <c r="K48" s="22">
        <v>0</v>
      </c>
      <c r="L48" s="22">
        <v>619</v>
      </c>
      <c r="M48" s="22">
        <v>0</v>
      </c>
      <c r="N48" s="22">
        <v>5161</v>
      </c>
      <c r="O48" s="22">
        <v>54704</v>
      </c>
      <c r="P48" s="22">
        <v>0</v>
      </c>
      <c r="Q48" s="22">
        <v>0</v>
      </c>
      <c r="R48" s="22">
        <v>0</v>
      </c>
      <c r="S48" s="22">
        <v>0</v>
      </c>
      <c r="T48" s="22">
        <v>1208768</v>
      </c>
      <c r="U48" s="22">
        <v>1072819</v>
      </c>
      <c r="V48" s="22">
        <v>1131053</v>
      </c>
      <c r="W48" s="22">
        <v>4408</v>
      </c>
      <c r="X48" s="22">
        <v>45908</v>
      </c>
      <c r="Y48" s="22">
        <v>0</v>
      </c>
      <c r="Z48" s="22">
        <v>17762</v>
      </c>
      <c r="AA48" s="22">
        <v>0</v>
      </c>
      <c r="AB48" s="22">
        <v>0</v>
      </c>
      <c r="AC48" s="22">
        <v>9888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507606</v>
      </c>
      <c r="AJ48" s="22">
        <v>11789</v>
      </c>
      <c r="AK48" s="22">
        <v>0</v>
      </c>
      <c r="AL48" s="22">
        <v>0</v>
      </c>
      <c r="AM48" s="22">
        <v>2444692</v>
      </c>
      <c r="AN48" s="22">
        <v>0</v>
      </c>
      <c r="AO48" s="22">
        <v>0</v>
      </c>
      <c r="AP48" s="22">
        <v>6672740</v>
      </c>
    </row>
    <row r="49" spans="1:42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0</v>
      </c>
      <c r="F49" s="22">
        <v>147338</v>
      </c>
      <c r="G49" s="22">
        <v>5000</v>
      </c>
      <c r="H49" s="22">
        <v>0</v>
      </c>
      <c r="I49" s="22">
        <v>625827</v>
      </c>
      <c r="J49" s="22">
        <v>0</v>
      </c>
      <c r="K49" s="22">
        <v>0</v>
      </c>
      <c r="L49" s="22">
        <v>68</v>
      </c>
      <c r="M49" s="22">
        <v>0</v>
      </c>
      <c r="N49" s="22">
        <v>0</v>
      </c>
      <c r="O49" s="22">
        <v>468574</v>
      </c>
      <c r="P49" s="22">
        <v>0</v>
      </c>
      <c r="Q49" s="22">
        <v>0</v>
      </c>
      <c r="R49" s="22">
        <v>0</v>
      </c>
      <c r="S49" s="22">
        <v>0</v>
      </c>
      <c r="T49" s="22">
        <v>121252</v>
      </c>
      <c r="U49" s="22">
        <v>121706</v>
      </c>
      <c r="V49" s="22">
        <v>62838</v>
      </c>
      <c r="W49" s="22">
        <v>0</v>
      </c>
      <c r="X49" s="22">
        <v>39793</v>
      </c>
      <c r="Y49" s="22">
        <v>0</v>
      </c>
      <c r="Z49" s="22">
        <v>3314</v>
      </c>
      <c r="AA49" s="22">
        <v>0</v>
      </c>
      <c r="AB49" s="22">
        <v>493428</v>
      </c>
      <c r="AC49" s="22">
        <v>57816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236429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2383383</v>
      </c>
    </row>
    <row r="50" spans="1:42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35484</v>
      </c>
      <c r="G50" s="22">
        <v>0</v>
      </c>
      <c r="H50" s="22">
        <v>42045</v>
      </c>
      <c r="I50" s="22">
        <v>331978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977844</v>
      </c>
      <c r="P50" s="22">
        <v>0</v>
      </c>
      <c r="Q50" s="22">
        <v>0</v>
      </c>
      <c r="R50" s="22">
        <v>0</v>
      </c>
      <c r="S50" s="22">
        <v>0</v>
      </c>
      <c r="T50" s="22">
        <v>444832</v>
      </c>
      <c r="U50" s="22">
        <v>173934</v>
      </c>
      <c r="V50" s="22">
        <v>46506</v>
      </c>
      <c r="W50" s="22">
        <v>0</v>
      </c>
      <c r="X50" s="22">
        <v>0</v>
      </c>
      <c r="Y50" s="22">
        <v>0</v>
      </c>
      <c r="Z50" s="22">
        <v>1950</v>
      </c>
      <c r="AA50" s="22">
        <v>0</v>
      </c>
      <c r="AB50" s="22">
        <v>40738</v>
      </c>
      <c r="AC50" s="22">
        <v>18921</v>
      </c>
      <c r="AD50" s="22">
        <v>23024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2137256</v>
      </c>
    </row>
    <row r="51" spans="1:42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227208</v>
      </c>
      <c r="G51" s="22">
        <v>0</v>
      </c>
      <c r="H51" s="22">
        <v>0</v>
      </c>
      <c r="I51" s="22">
        <v>194953</v>
      </c>
      <c r="J51" s="22">
        <v>35774</v>
      </c>
      <c r="K51" s="22">
        <v>0</v>
      </c>
      <c r="L51" s="22">
        <v>21693</v>
      </c>
      <c r="M51" s="22">
        <v>0</v>
      </c>
      <c r="N51" s="22">
        <v>0</v>
      </c>
      <c r="O51" s="22">
        <v>121481</v>
      </c>
      <c r="P51" s="22">
        <v>0</v>
      </c>
      <c r="Q51" s="22">
        <v>0</v>
      </c>
      <c r="R51" s="22">
        <v>0</v>
      </c>
      <c r="S51" s="22">
        <v>0</v>
      </c>
      <c r="T51" s="22">
        <v>155807</v>
      </c>
      <c r="U51" s="22">
        <v>0</v>
      </c>
      <c r="V51" s="22">
        <v>0</v>
      </c>
      <c r="W51" s="22">
        <v>0</v>
      </c>
      <c r="X51" s="22">
        <v>109678</v>
      </c>
      <c r="Y51" s="22">
        <v>0</v>
      </c>
      <c r="Z51" s="22">
        <v>0</v>
      </c>
      <c r="AA51" s="22">
        <v>0</v>
      </c>
      <c r="AB51" s="22">
        <v>3781</v>
      </c>
      <c r="AC51" s="22">
        <v>27021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897396</v>
      </c>
    </row>
    <row r="52" spans="1:42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0</v>
      </c>
      <c r="F52" s="22">
        <v>41109</v>
      </c>
      <c r="G52" s="22">
        <v>0</v>
      </c>
      <c r="H52" s="22">
        <v>0</v>
      </c>
      <c r="I52" s="22">
        <v>279255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555828</v>
      </c>
      <c r="P52" s="22">
        <v>0</v>
      </c>
      <c r="Q52" s="22">
        <v>18969</v>
      </c>
      <c r="R52" s="22">
        <v>0</v>
      </c>
      <c r="S52" s="22">
        <v>0</v>
      </c>
      <c r="T52" s="22">
        <v>2192409</v>
      </c>
      <c r="U52" s="22">
        <v>1762304</v>
      </c>
      <c r="V52" s="22">
        <v>75465</v>
      </c>
      <c r="W52" s="22">
        <v>0</v>
      </c>
      <c r="X52" s="22">
        <v>27497</v>
      </c>
      <c r="Y52" s="22">
        <v>0</v>
      </c>
      <c r="Z52" s="22">
        <v>0</v>
      </c>
      <c r="AA52" s="22">
        <v>0</v>
      </c>
      <c r="AB52" s="22">
        <v>213311</v>
      </c>
      <c r="AC52" s="22">
        <v>15995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615875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5798017</v>
      </c>
    </row>
    <row r="53" spans="1:42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0</v>
      </c>
      <c r="F53" s="22">
        <v>19757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394165</v>
      </c>
      <c r="P53" s="22">
        <v>0</v>
      </c>
      <c r="Q53" s="22">
        <v>0</v>
      </c>
      <c r="R53" s="22">
        <v>0</v>
      </c>
      <c r="S53" s="22">
        <v>0</v>
      </c>
      <c r="T53" s="22">
        <v>925804</v>
      </c>
      <c r="U53" s="22">
        <v>156531</v>
      </c>
      <c r="V53" s="22">
        <v>575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155</v>
      </c>
      <c r="AD53" s="22">
        <v>7752</v>
      </c>
      <c r="AE53" s="22">
        <v>0</v>
      </c>
      <c r="AF53" s="22">
        <v>79379</v>
      </c>
      <c r="AG53" s="22">
        <v>0</v>
      </c>
      <c r="AH53" s="22">
        <v>0</v>
      </c>
      <c r="AI53" s="22">
        <v>0</v>
      </c>
      <c r="AJ53" s="22">
        <v>15278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1599396</v>
      </c>
    </row>
    <row r="54" spans="1:42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0</v>
      </c>
      <c r="F54" s="22">
        <v>60852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1283795</v>
      </c>
      <c r="O54" s="22">
        <v>335958</v>
      </c>
      <c r="P54" s="22">
        <v>0</v>
      </c>
      <c r="Q54" s="22">
        <v>0</v>
      </c>
      <c r="R54" s="22">
        <v>0</v>
      </c>
      <c r="S54" s="22">
        <v>0</v>
      </c>
      <c r="T54" s="22">
        <v>2325732</v>
      </c>
      <c r="U54" s="22">
        <v>216811</v>
      </c>
      <c r="V54" s="22">
        <v>95208</v>
      </c>
      <c r="W54" s="22">
        <v>161644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45490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4525490</v>
      </c>
    </row>
    <row r="55" spans="1:42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9065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189740</v>
      </c>
      <c r="P55" s="22">
        <v>0</v>
      </c>
      <c r="Q55" s="22">
        <v>0</v>
      </c>
      <c r="R55" s="22">
        <v>0</v>
      </c>
      <c r="S55" s="22">
        <v>0</v>
      </c>
      <c r="T55" s="22">
        <v>117586</v>
      </c>
      <c r="U55" s="22">
        <v>16227</v>
      </c>
      <c r="V55" s="22">
        <v>95409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17244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445271</v>
      </c>
    </row>
    <row r="56" spans="1:42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0</v>
      </c>
      <c r="F56" s="22">
        <v>218470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43328</v>
      </c>
      <c r="O56" s="22">
        <v>301580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608889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120915</v>
      </c>
      <c r="AC56" s="22">
        <v>57967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1351149</v>
      </c>
    </row>
    <row r="57" spans="1:42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0</v>
      </c>
      <c r="F57" s="22">
        <v>19340</v>
      </c>
      <c r="G57" s="22">
        <v>0</v>
      </c>
      <c r="H57" s="22">
        <v>0</v>
      </c>
      <c r="I57" s="22">
        <v>0</v>
      </c>
      <c r="J57" s="22">
        <v>100</v>
      </c>
      <c r="K57" s="22">
        <v>0</v>
      </c>
      <c r="L57" s="22">
        <v>0</v>
      </c>
      <c r="M57" s="22">
        <v>0</v>
      </c>
      <c r="N57" s="22">
        <v>0</v>
      </c>
      <c r="O57" s="22">
        <v>220769</v>
      </c>
      <c r="P57" s="22">
        <v>0</v>
      </c>
      <c r="Q57" s="22">
        <v>9030</v>
      </c>
      <c r="R57" s="22">
        <v>0</v>
      </c>
      <c r="S57" s="22">
        <v>0</v>
      </c>
      <c r="T57" s="22">
        <v>821008</v>
      </c>
      <c r="U57" s="22">
        <v>150225</v>
      </c>
      <c r="V57" s="22">
        <v>26008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79542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5400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1331422</v>
      </c>
    </row>
    <row r="58" spans="1:42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0</v>
      </c>
      <c r="F58" s="22">
        <v>34656</v>
      </c>
      <c r="G58" s="22">
        <v>209187</v>
      </c>
      <c r="H58" s="22">
        <v>0</v>
      </c>
      <c r="I58" s="22">
        <v>74377</v>
      </c>
      <c r="J58" s="22">
        <v>0</v>
      </c>
      <c r="K58" s="22">
        <v>18000</v>
      </c>
      <c r="L58" s="22">
        <v>5</v>
      </c>
      <c r="M58" s="22">
        <v>0</v>
      </c>
      <c r="N58" s="22">
        <v>0</v>
      </c>
      <c r="O58" s="22">
        <v>460065</v>
      </c>
      <c r="P58" s="22">
        <v>199418</v>
      </c>
      <c r="Q58" s="22">
        <v>0</v>
      </c>
      <c r="R58" s="22">
        <v>0</v>
      </c>
      <c r="S58" s="22">
        <v>0</v>
      </c>
      <c r="T58" s="22">
        <v>879545</v>
      </c>
      <c r="U58" s="22">
        <v>13390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8380</v>
      </c>
      <c r="AC58" s="22">
        <v>50051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1947074</v>
      </c>
    </row>
    <row r="59" spans="1:42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0</v>
      </c>
      <c r="F59" s="22">
        <v>390703</v>
      </c>
      <c r="G59" s="22">
        <v>0</v>
      </c>
      <c r="H59" s="22">
        <v>0</v>
      </c>
      <c r="I59" s="22">
        <v>106530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2705991</v>
      </c>
      <c r="P59" s="22">
        <v>0</v>
      </c>
      <c r="Q59" s="22">
        <v>0</v>
      </c>
      <c r="R59" s="22">
        <v>0</v>
      </c>
      <c r="S59" s="22">
        <v>0</v>
      </c>
      <c r="T59" s="22">
        <v>479998</v>
      </c>
      <c r="U59" s="22">
        <v>35426</v>
      </c>
      <c r="V59" s="22">
        <v>1832223</v>
      </c>
      <c r="W59" s="22">
        <v>0</v>
      </c>
      <c r="X59" s="22">
        <v>7028</v>
      </c>
      <c r="Y59" s="22">
        <v>0</v>
      </c>
      <c r="Z59" s="22">
        <v>0</v>
      </c>
      <c r="AA59" s="22">
        <v>0</v>
      </c>
      <c r="AB59" s="22">
        <v>25271</v>
      </c>
      <c r="AC59" s="22">
        <v>4982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3053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5591205</v>
      </c>
    </row>
    <row r="60" spans="1:42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37842</v>
      </c>
      <c r="F60" s="22">
        <v>9159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-186055</v>
      </c>
      <c r="P60" s="22">
        <v>0</v>
      </c>
      <c r="Q60" s="22">
        <v>0</v>
      </c>
      <c r="R60" s="22">
        <v>0</v>
      </c>
      <c r="S60" s="22">
        <v>0</v>
      </c>
      <c r="T60" s="22">
        <v>1592059</v>
      </c>
      <c r="U60" s="22">
        <v>442990</v>
      </c>
      <c r="V60" s="22">
        <v>212366</v>
      </c>
      <c r="W60" s="22">
        <v>0</v>
      </c>
      <c r="X60" s="22">
        <v>0</v>
      </c>
      <c r="Y60" s="22">
        <v>456410</v>
      </c>
      <c r="Z60" s="22">
        <v>0</v>
      </c>
      <c r="AA60" s="22">
        <v>788240</v>
      </c>
      <c r="AB60" s="22">
        <v>132041</v>
      </c>
      <c r="AC60" s="22">
        <v>4612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135420</v>
      </c>
      <c r="AK60" s="22">
        <v>34</v>
      </c>
      <c r="AL60" s="22">
        <v>0</v>
      </c>
      <c r="AM60" s="22">
        <v>0</v>
      </c>
      <c r="AN60" s="22">
        <v>0</v>
      </c>
      <c r="AO60" s="22">
        <v>0</v>
      </c>
      <c r="AP60" s="22">
        <v>3625118</v>
      </c>
    </row>
    <row r="61" spans="1:42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0</v>
      </c>
      <c r="F61" s="22">
        <v>26097</v>
      </c>
      <c r="G61" s="22">
        <v>0</v>
      </c>
      <c r="H61" s="22">
        <v>0</v>
      </c>
      <c r="I61" s="22">
        <v>2600</v>
      </c>
      <c r="J61" s="22">
        <v>0</v>
      </c>
      <c r="K61" s="22">
        <v>18720</v>
      </c>
      <c r="L61" s="22">
        <v>0</v>
      </c>
      <c r="M61" s="22">
        <v>0</v>
      </c>
      <c r="N61" s="22">
        <v>0</v>
      </c>
      <c r="O61" s="22">
        <v>14001</v>
      </c>
      <c r="P61" s="22">
        <v>0</v>
      </c>
      <c r="Q61" s="22">
        <v>0</v>
      </c>
      <c r="R61" s="22">
        <v>0</v>
      </c>
      <c r="S61" s="22">
        <v>0</v>
      </c>
      <c r="T61" s="22">
        <v>175616</v>
      </c>
      <c r="U61" s="22">
        <v>1976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32541</v>
      </c>
      <c r="AD61" s="22">
        <v>700</v>
      </c>
      <c r="AE61" s="22">
        <v>0</v>
      </c>
      <c r="AF61" s="22">
        <v>0</v>
      </c>
      <c r="AG61" s="22">
        <v>0</v>
      </c>
      <c r="AH61" s="22">
        <v>0</v>
      </c>
      <c r="AI61" s="22">
        <v>20164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292415</v>
      </c>
    </row>
    <row r="62" spans="1:42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0</v>
      </c>
      <c r="F62" s="22">
        <v>60245</v>
      </c>
      <c r="G62" s="22">
        <v>0</v>
      </c>
      <c r="H62" s="22">
        <v>0</v>
      </c>
      <c r="I62" s="22">
        <v>29875</v>
      </c>
      <c r="J62" s="22">
        <v>448397</v>
      </c>
      <c r="K62" s="22">
        <v>0</v>
      </c>
      <c r="L62" s="22">
        <v>31127</v>
      </c>
      <c r="M62" s="22">
        <v>0</v>
      </c>
      <c r="N62" s="22">
        <v>40184</v>
      </c>
      <c r="O62" s="22">
        <v>102681</v>
      </c>
      <c r="P62" s="22">
        <v>0</v>
      </c>
      <c r="Q62" s="22">
        <v>0</v>
      </c>
      <c r="R62" s="22">
        <v>0</v>
      </c>
      <c r="S62" s="22">
        <v>0</v>
      </c>
      <c r="T62" s="22">
        <v>1944634</v>
      </c>
      <c r="U62" s="22">
        <v>1240685</v>
      </c>
      <c r="V62" s="22">
        <v>407038</v>
      </c>
      <c r="W62" s="22">
        <v>4064</v>
      </c>
      <c r="X62" s="22">
        <v>3885</v>
      </c>
      <c r="Y62" s="22">
        <v>0</v>
      </c>
      <c r="Z62" s="22">
        <v>7500</v>
      </c>
      <c r="AA62" s="22">
        <v>0</v>
      </c>
      <c r="AB62" s="22">
        <v>2127877</v>
      </c>
      <c r="AC62" s="22">
        <v>68546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1515373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8032111</v>
      </c>
    </row>
    <row r="63" spans="1:42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5727</v>
      </c>
      <c r="G63" s="22">
        <v>0</v>
      </c>
      <c r="H63" s="22">
        <v>0</v>
      </c>
      <c r="I63" s="22">
        <v>24626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10499</v>
      </c>
      <c r="P63" s="22">
        <v>0</v>
      </c>
      <c r="Q63" s="22">
        <v>0</v>
      </c>
      <c r="R63" s="22">
        <v>0</v>
      </c>
      <c r="S63" s="22">
        <v>0</v>
      </c>
      <c r="T63" s="22">
        <v>44894</v>
      </c>
      <c r="U63" s="22">
        <v>0</v>
      </c>
      <c r="V63" s="22">
        <v>3465</v>
      </c>
      <c r="W63" s="22">
        <v>0</v>
      </c>
      <c r="X63" s="22">
        <v>0</v>
      </c>
      <c r="Y63" s="22">
        <v>0</v>
      </c>
      <c r="Z63" s="22">
        <v>2100</v>
      </c>
      <c r="AA63" s="22">
        <v>0</v>
      </c>
      <c r="AB63" s="22">
        <v>0</v>
      </c>
      <c r="AC63" s="22">
        <v>12618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103929</v>
      </c>
    </row>
    <row r="64" spans="1:42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0</v>
      </c>
      <c r="F64" s="22">
        <v>17687</v>
      </c>
      <c r="G64" s="22">
        <v>0</v>
      </c>
      <c r="H64" s="22">
        <v>0</v>
      </c>
      <c r="I64" s="22">
        <v>12000</v>
      </c>
      <c r="J64" s="22">
        <v>0</v>
      </c>
      <c r="K64" s="22">
        <v>0</v>
      </c>
      <c r="L64" s="22">
        <v>21774</v>
      </c>
      <c r="M64" s="22">
        <v>0</v>
      </c>
      <c r="N64" s="22">
        <v>0</v>
      </c>
      <c r="O64" s="22">
        <v>167897</v>
      </c>
      <c r="P64" s="22">
        <v>0</v>
      </c>
      <c r="Q64" s="22">
        <v>0</v>
      </c>
      <c r="R64" s="22">
        <v>0</v>
      </c>
      <c r="S64" s="22">
        <v>0</v>
      </c>
      <c r="T64" s="22">
        <v>154329</v>
      </c>
      <c r="U64" s="22">
        <v>37465</v>
      </c>
      <c r="V64" s="22">
        <v>7808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42424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461384</v>
      </c>
    </row>
    <row r="65" spans="1:42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21588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83000</v>
      </c>
      <c r="P65" s="22">
        <v>0</v>
      </c>
      <c r="Q65" s="22">
        <v>0</v>
      </c>
      <c r="R65" s="22">
        <v>0</v>
      </c>
      <c r="S65" s="22">
        <v>0</v>
      </c>
      <c r="T65" s="22">
        <v>16413</v>
      </c>
      <c r="U65" s="22">
        <v>3929</v>
      </c>
      <c r="V65" s="22">
        <v>62320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187250</v>
      </c>
    </row>
    <row r="66" spans="1:42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81675</v>
      </c>
      <c r="G66" s="22">
        <v>0</v>
      </c>
      <c r="H66" s="22">
        <v>0</v>
      </c>
      <c r="I66" s="22">
        <v>17385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127364</v>
      </c>
      <c r="P66" s="22">
        <v>28201</v>
      </c>
      <c r="Q66" s="22">
        <v>0</v>
      </c>
      <c r="R66" s="22">
        <v>0</v>
      </c>
      <c r="S66" s="22">
        <v>0</v>
      </c>
      <c r="T66" s="22">
        <v>66923</v>
      </c>
      <c r="U66" s="22">
        <v>36728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143451</v>
      </c>
      <c r="AC66" s="22">
        <v>35124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186142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722993</v>
      </c>
    </row>
    <row r="67" spans="1:42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2183</v>
      </c>
      <c r="G67" s="22">
        <v>0</v>
      </c>
      <c r="H67" s="22">
        <v>0</v>
      </c>
      <c r="I67" s="22">
        <v>8060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20252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8250</v>
      </c>
      <c r="AD67" s="22">
        <v>0</v>
      </c>
      <c r="AE67" s="22">
        <v>0</v>
      </c>
      <c r="AF67" s="22">
        <v>0</v>
      </c>
      <c r="AG67" s="22">
        <v>102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38847</v>
      </c>
    </row>
    <row r="68" spans="1:42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0</v>
      </c>
      <c r="F68" s="22">
        <v>246817</v>
      </c>
      <c r="G68" s="22">
        <v>0</v>
      </c>
      <c r="H68" s="22">
        <v>0</v>
      </c>
      <c r="I68" s="22">
        <v>171323</v>
      </c>
      <c r="J68" s="22">
        <v>7250</v>
      </c>
      <c r="K68" s="22">
        <v>0</v>
      </c>
      <c r="L68" s="22">
        <v>20440</v>
      </c>
      <c r="M68" s="22">
        <v>0</v>
      </c>
      <c r="N68" s="22">
        <v>0</v>
      </c>
      <c r="O68" s="22">
        <v>833156</v>
      </c>
      <c r="P68" s="22">
        <v>0</v>
      </c>
      <c r="Q68" s="22">
        <v>6630</v>
      </c>
      <c r="R68" s="22">
        <v>0</v>
      </c>
      <c r="S68" s="22">
        <v>0</v>
      </c>
      <c r="T68" s="22">
        <v>1170546</v>
      </c>
      <c r="U68" s="22">
        <v>1309863</v>
      </c>
      <c r="V68" s="22">
        <v>2123288</v>
      </c>
      <c r="W68" s="22">
        <v>0</v>
      </c>
      <c r="X68" s="22">
        <v>270000</v>
      </c>
      <c r="Y68" s="22">
        <v>0</v>
      </c>
      <c r="Z68" s="22">
        <v>0</v>
      </c>
      <c r="AA68" s="22">
        <v>0</v>
      </c>
      <c r="AB68" s="22">
        <v>440</v>
      </c>
      <c r="AC68" s="22">
        <v>72235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2629</v>
      </c>
      <c r="AM68" s="22">
        <v>0</v>
      </c>
      <c r="AN68" s="22">
        <v>0</v>
      </c>
      <c r="AO68" s="22">
        <v>0</v>
      </c>
      <c r="AP68" s="22">
        <v>6234617</v>
      </c>
    </row>
    <row r="69" spans="1:42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0</v>
      </c>
      <c r="F69" s="22">
        <v>353449</v>
      </c>
      <c r="G69" s="22">
        <v>0</v>
      </c>
      <c r="H69" s="22">
        <v>0</v>
      </c>
      <c r="I69" s="22">
        <v>353822</v>
      </c>
      <c r="J69" s="22">
        <v>0</v>
      </c>
      <c r="K69" s="22">
        <v>0</v>
      </c>
      <c r="L69" s="22">
        <v>137590</v>
      </c>
      <c r="M69" s="22">
        <v>0</v>
      </c>
      <c r="N69" s="22">
        <v>1139</v>
      </c>
      <c r="O69" s="22">
        <v>2519909</v>
      </c>
      <c r="P69" s="22">
        <v>0</v>
      </c>
      <c r="Q69" s="22">
        <v>0</v>
      </c>
      <c r="R69" s="22">
        <v>0</v>
      </c>
      <c r="S69" s="22">
        <v>0</v>
      </c>
      <c r="T69" s="22">
        <v>845905</v>
      </c>
      <c r="U69" s="22">
        <v>2618781</v>
      </c>
      <c r="V69" s="22">
        <v>654018</v>
      </c>
      <c r="W69" s="22">
        <v>0</v>
      </c>
      <c r="X69" s="22">
        <v>0</v>
      </c>
      <c r="Y69" s="22">
        <v>0</v>
      </c>
      <c r="Z69" s="22">
        <v>425607</v>
      </c>
      <c r="AA69" s="22">
        <v>0</v>
      </c>
      <c r="AB69" s="22">
        <v>1034990</v>
      </c>
      <c r="AC69" s="22">
        <v>71623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31922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9048755</v>
      </c>
    </row>
    <row r="70" spans="1:42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14487</v>
      </c>
      <c r="G70" s="22">
        <v>0</v>
      </c>
      <c r="H70" s="22">
        <v>0</v>
      </c>
      <c r="I70" s="22">
        <v>28037</v>
      </c>
      <c r="J70" s="22">
        <v>0</v>
      </c>
      <c r="K70" s="22">
        <v>0</v>
      </c>
      <c r="L70" s="22">
        <v>0</v>
      </c>
      <c r="M70" s="22">
        <v>0</v>
      </c>
      <c r="N70" s="22">
        <v>14346</v>
      </c>
      <c r="O70" s="22">
        <v>183709</v>
      </c>
      <c r="P70" s="22">
        <v>0</v>
      </c>
      <c r="Q70" s="22">
        <v>0</v>
      </c>
      <c r="R70" s="22">
        <v>0</v>
      </c>
      <c r="S70" s="22">
        <v>0</v>
      </c>
      <c r="T70" s="22">
        <v>35231</v>
      </c>
      <c r="U70" s="22">
        <v>13956</v>
      </c>
      <c r="V70" s="22">
        <v>11791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301557</v>
      </c>
    </row>
    <row r="71" spans="1:42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93463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385557</v>
      </c>
      <c r="P71" s="22">
        <v>0</v>
      </c>
      <c r="Q71" s="22">
        <v>0</v>
      </c>
      <c r="R71" s="22">
        <v>0</v>
      </c>
      <c r="S71" s="22">
        <v>0</v>
      </c>
      <c r="T71" s="22">
        <v>197708</v>
      </c>
      <c r="U71" s="22">
        <v>0</v>
      </c>
      <c r="V71" s="22">
        <v>61821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1544</v>
      </c>
      <c r="AC71" s="22">
        <v>3229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2675901</v>
      </c>
      <c r="AN71" s="22">
        <v>0</v>
      </c>
      <c r="AO71" s="22">
        <v>0</v>
      </c>
      <c r="AP71" s="22">
        <v>3419223</v>
      </c>
    </row>
    <row r="72" spans="1:42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0</v>
      </c>
      <c r="F72" s="22">
        <v>176206</v>
      </c>
      <c r="G72" s="22">
        <v>0</v>
      </c>
      <c r="H72" s="22">
        <v>0</v>
      </c>
      <c r="I72" s="22">
        <v>119919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37426</v>
      </c>
      <c r="P72" s="22">
        <v>2200</v>
      </c>
      <c r="Q72" s="22">
        <v>0</v>
      </c>
      <c r="R72" s="22">
        <v>0</v>
      </c>
      <c r="S72" s="22">
        <v>0</v>
      </c>
      <c r="T72" s="22">
        <v>58022</v>
      </c>
      <c r="U72" s="22">
        <v>5850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18365</v>
      </c>
      <c r="AB72" s="22">
        <v>0</v>
      </c>
      <c r="AC72" s="22">
        <v>15517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90824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524329</v>
      </c>
    </row>
    <row r="73" spans="1:42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309</v>
      </c>
      <c r="F73" s="22">
        <v>4230</v>
      </c>
      <c r="G73" s="22">
        <v>0</v>
      </c>
      <c r="H73" s="22">
        <v>0</v>
      </c>
      <c r="I73" s="22">
        <v>13134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151989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84787</v>
      </c>
      <c r="W73" s="22">
        <v>0</v>
      </c>
      <c r="X73" s="22">
        <v>78</v>
      </c>
      <c r="Y73" s="22">
        <v>0</v>
      </c>
      <c r="Z73" s="22">
        <v>725</v>
      </c>
      <c r="AA73" s="22">
        <v>0</v>
      </c>
      <c r="AB73" s="22">
        <v>3705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258957</v>
      </c>
    </row>
    <row r="74" spans="1:42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0</v>
      </c>
      <c r="F74" s="22">
        <v>20043</v>
      </c>
      <c r="G74" s="22">
        <v>0</v>
      </c>
      <c r="H74" s="22">
        <v>0</v>
      </c>
      <c r="I74" s="22">
        <v>141511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577564</v>
      </c>
      <c r="P74" s="22">
        <v>0</v>
      </c>
      <c r="Q74" s="22">
        <v>0</v>
      </c>
      <c r="R74" s="22">
        <v>0</v>
      </c>
      <c r="S74" s="22">
        <v>0</v>
      </c>
      <c r="T74" s="22">
        <v>124766</v>
      </c>
      <c r="U74" s="22">
        <v>61187</v>
      </c>
      <c r="V74" s="22">
        <v>186880</v>
      </c>
      <c r="W74" s="22">
        <v>0</v>
      </c>
      <c r="X74" s="22">
        <v>4158</v>
      </c>
      <c r="Y74" s="22">
        <v>0</v>
      </c>
      <c r="Z74" s="22">
        <v>0</v>
      </c>
      <c r="AA74" s="22">
        <v>0</v>
      </c>
      <c r="AB74" s="22">
        <v>1960</v>
      </c>
      <c r="AC74" s="22">
        <v>12058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242932</v>
      </c>
      <c r="AJ74" s="22">
        <v>1109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1374168</v>
      </c>
    </row>
    <row r="75" spans="1:42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47359</v>
      </c>
      <c r="G75" s="22">
        <v>0</v>
      </c>
      <c r="H75" s="22">
        <v>0</v>
      </c>
      <c r="I75" s="22">
        <v>6100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228449</v>
      </c>
      <c r="P75" s="22">
        <v>0</v>
      </c>
      <c r="Q75" s="22">
        <v>0</v>
      </c>
      <c r="R75" s="22">
        <v>0</v>
      </c>
      <c r="S75" s="22">
        <v>0</v>
      </c>
      <c r="T75" s="22">
        <v>137455</v>
      </c>
      <c r="U75" s="22">
        <v>8423</v>
      </c>
      <c r="V75" s="22">
        <v>0</v>
      </c>
      <c r="W75" s="22">
        <v>0</v>
      </c>
      <c r="X75" s="22">
        <v>0</v>
      </c>
      <c r="Y75" s="22">
        <v>0</v>
      </c>
      <c r="Z75" s="22">
        <v>10550</v>
      </c>
      <c r="AA75" s="22">
        <v>0</v>
      </c>
      <c r="AB75" s="22">
        <v>0</v>
      </c>
      <c r="AC75" s="22">
        <v>12340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62478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513154</v>
      </c>
    </row>
    <row r="76" spans="1:42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0</v>
      </c>
      <c r="F76" s="22">
        <v>104895</v>
      </c>
      <c r="G76" s="22">
        <v>0</v>
      </c>
      <c r="H76" s="22">
        <v>0</v>
      </c>
      <c r="I76" s="22">
        <v>172491</v>
      </c>
      <c r="J76" s="22">
        <v>0</v>
      </c>
      <c r="K76" s="22">
        <v>0</v>
      </c>
      <c r="L76" s="22">
        <v>8925</v>
      </c>
      <c r="M76" s="22">
        <v>0</v>
      </c>
      <c r="N76" s="22">
        <v>0</v>
      </c>
      <c r="O76" s="22">
        <v>63943</v>
      </c>
      <c r="P76" s="22">
        <v>0</v>
      </c>
      <c r="Q76" s="22">
        <v>0</v>
      </c>
      <c r="R76" s="22">
        <v>0</v>
      </c>
      <c r="S76" s="22">
        <v>0</v>
      </c>
      <c r="T76" s="22">
        <v>330582</v>
      </c>
      <c r="U76" s="22">
        <v>83517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42718</v>
      </c>
      <c r="AD76" s="22">
        <v>1047382</v>
      </c>
      <c r="AE76" s="22">
        <v>0</v>
      </c>
      <c r="AF76" s="22">
        <v>0</v>
      </c>
      <c r="AG76" s="22">
        <v>0</v>
      </c>
      <c r="AH76" s="22">
        <v>0</v>
      </c>
      <c r="AI76" s="22">
        <v>836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1855289</v>
      </c>
    </row>
    <row r="77" spans="1:42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0</v>
      </c>
      <c r="F77" s="22">
        <v>185970</v>
      </c>
      <c r="G77" s="22">
        <v>0</v>
      </c>
      <c r="H77" s="22">
        <v>0</v>
      </c>
      <c r="I77" s="22">
        <v>242999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325391</v>
      </c>
      <c r="P77" s="22">
        <v>0</v>
      </c>
      <c r="Q77" s="22">
        <v>0</v>
      </c>
      <c r="R77" s="22">
        <v>0</v>
      </c>
      <c r="S77" s="22">
        <v>0</v>
      </c>
      <c r="T77" s="22">
        <v>5116848</v>
      </c>
      <c r="U77" s="22">
        <v>2170474</v>
      </c>
      <c r="V77" s="22">
        <v>26656</v>
      </c>
      <c r="W77" s="22">
        <v>0</v>
      </c>
      <c r="X77" s="22">
        <v>77957</v>
      </c>
      <c r="Y77" s="22">
        <v>0</v>
      </c>
      <c r="Z77" s="22">
        <v>0</v>
      </c>
      <c r="AA77" s="22">
        <v>0</v>
      </c>
      <c r="AB77" s="22">
        <v>74673</v>
      </c>
      <c r="AC77" s="22">
        <v>29899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8250867</v>
      </c>
    </row>
    <row r="78" spans="1:42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0</v>
      </c>
      <c r="F78" s="22">
        <v>31409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116253</v>
      </c>
      <c r="P78" s="22">
        <v>0</v>
      </c>
      <c r="Q78" s="22">
        <v>0</v>
      </c>
      <c r="R78" s="22">
        <v>0</v>
      </c>
      <c r="S78" s="22">
        <v>0</v>
      </c>
      <c r="T78" s="22">
        <v>512070</v>
      </c>
      <c r="U78" s="22">
        <v>0</v>
      </c>
      <c r="V78" s="22">
        <v>25115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38525</v>
      </c>
      <c r="AD78" s="22">
        <v>77031</v>
      </c>
      <c r="AE78" s="22">
        <v>0</v>
      </c>
      <c r="AF78" s="22">
        <v>0</v>
      </c>
      <c r="AG78" s="22">
        <v>5690</v>
      </c>
      <c r="AH78" s="22">
        <v>0</v>
      </c>
      <c r="AI78" s="22">
        <v>116867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922960</v>
      </c>
    </row>
    <row r="79" spans="1:42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0</v>
      </c>
      <c r="F79" s="22">
        <v>170997</v>
      </c>
      <c r="G79" s="22">
        <v>0</v>
      </c>
      <c r="H79" s="22">
        <v>0</v>
      </c>
      <c r="I79" s="22">
        <v>159434</v>
      </c>
      <c r="J79" s="22">
        <v>5755</v>
      </c>
      <c r="K79" s="22">
        <v>0</v>
      </c>
      <c r="L79" s="22">
        <v>0</v>
      </c>
      <c r="M79" s="22">
        <v>0</v>
      </c>
      <c r="N79" s="22">
        <v>0</v>
      </c>
      <c r="O79" s="22">
        <v>73013</v>
      </c>
      <c r="P79" s="22">
        <v>0</v>
      </c>
      <c r="Q79" s="22">
        <v>0</v>
      </c>
      <c r="R79" s="22">
        <v>0</v>
      </c>
      <c r="S79" s="22">
        <v>0</v>
      </c>
      <c r="T79" s="22">
        <v>655213</v>
      </c>
      <c r="U79" s="22">
        <v>130012</v>
      </c>
      <c r="V79" s="22">
        <v>532488</v>
      </c>
      <c r="W79" s="22">
        <v>0</v>
      </c>
      <c r="X79" s="22">
        <v>59772</v>
      </c>
      <c r="Y79" s="22">
        <v>0</v>
      </c>
      <c r="Z79" s="22">
        <v>0</v>
      </c>
      <c r="AA79" s="22">
        <v>0</v>
      </c>
      <c r="AB79" s="22">
        <v>86458</v>
      </c>
      <c r="AC79" s="22">
        <v>124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77456</v>
      </c>
      <c r="AJ79" s="22">
        <v>0</v>
      </c>
      <c r="AK79" s="22">
        <v>0</v>
      </c>
      <c r="AL79" s="22">
        <v>0</v>
      </c>
      <c r="AM79" s="22">
        <v>2611654</v>
      </c>
      <c r="AN79" s="22">
        <v>0</v>
      </c>
      <c r="AO79" s="22">
        <v>0</v>
      </c>
      <c r="AP79" s="22">
        <v>4562376</v>
      </c>
    </row>
    <row r="80" spans="1:42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0</v>
      </c>
      <c r="F80" s="22">
        <v>6069</v>
      </c>
      <c r="G80" s="22">
        <v>0</v>
      </c>
      <c r="H80" s="22">
        <v>0</v>
      </c>
      <c r="I80" s="22">
        <v>124915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2757100</v>
      </c>
      <c r="P80" s="22">
        <v>0</v>
      </c>
      <c r="Q80" s="22">
        <v>0</v>
      </c>
      <c r="R80" s="22">
        <v>0</v>
      </c>
      <c r="S80" s="22">
        <v>0</v>
      </c>
      <c r="T80" s="22">
        <v>88955</v>
      </c>
      <c r="U80" s="22">
        <v>0</v>
      </c>
      <c r="V80" s="22">
        <v>26108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19315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25240</v>
      </c>
      <c r="AJ80" s="22">
        <v>0</v>
      </c>
      <c r="AK80" s="22">
        <v>0</v>
      </c>
      <c r="AL80" s="22">
        <v>0</v>
      </c>
      <c r="AM80" s="22">
        <v>2970433</v>
      </c>
      <c r="AN80" s="22">
        <v>0</v>
      </c>
      <c r="AO80" s="22">
        <v>0</v>
      </c>
      <c r="AP80" s="22">
        <v>6018135</v>
      </c>
    </row>
    <row r="81" spans="1:42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0</v>
      </c>
      <c r="F81" s="22">
        <v>18702</v>
      </c>
      <c r="G81" s="22">
        <v>0</v>
      </c>
      <c r="H81" s="22">
        <v>224187</v>
      </c>
      <c r="I81" s="22">
        <v>102225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1035090</v>
      </c>
      <c r="P81" s="22">
        <v>0</v>
      </c>
      <c r="Q81" s="22">
        <v>0</v>
      </c>
      <c r="R81" s="22">
        <v>0</v>
      </c>
      <c r="S81" s="22">
        <v>0</v>
      </c>
      <c r="T81" s="22">
        <v>495498</v>
      </c>
      <c r="U81" s="22">
        <v>33259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90330</v>
      </c>
      <c r="AC81" s="22">
        <v>30662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9065168</v>
      </c>
      <c r="AN81" s="22">
        <v>0</v>
      </c>
      <c r="AO81" s="22">
        <v>0</v>
      </c>
      <c r="AP81" s="22">
        <v>11095121</v>
      </c>
    </row>
    <row r="82" spans="1:42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0</v>
      </c>
      <c r="F82" s="22">
        <v>101197</v>
      </c>
      <c r="G82" s="22">
        <v>22498</v>
      </c>
      <c r="H82" s="22">
        <v>210000</v>
      </c>
      <c r="I82" s="22">
        <v>92475</v>
      </c>
      <c r="J82" s="22">
        <v>0</v>
      </c>
      <c r="K82" s="22">
        <v>83441</v>
      </c>
      <c r="L82" s="22">
        <v>12503</v>
      </c>
      <c r="M82" s="22">
        <v>0</v>
      </c>
      <c r="N82" s="22">
        <v>9210</v>
      </c>
      <c r="O82" s="22">
        <v>340447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2349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86521</v>
      </c>
      <c r="AC82" s="22">
        <v>80140</v>
      </c>
      <c r="AD82" s="22">
        <v>600</v>
      </c>
      <c r="AE82" s="22">
        <v>0</v>
      </c>
      <c r="AF82" s="22">
        <v>248699</v>
      </c>
      <c r="AG82" s="22">
        <v>0</v>
      </c>
      <c r="AH82" s="22">
        <v>0</v>
      </c>
      <c r="AI82" s="22">
        <v>9155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1299235</v>
      </c>
    </row>
    <row r="83" spans="1:42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12781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142042</v>
      </c>
      <c r="P83" s="22">
        <v>0</v>
      </c>
      <c r="Q83" s="22">
        <v>0</v>
      </c>
      <c r="R83" s="22">
        <v>0</v>
      </c>
      <c r="S83" s="22">
        <v>0</v>
      </c>
      <c r="T83" s="22">
        <v>27140</v>
      </c>
      <c r="U83" s="22">
        <v>13414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26056</v>
      </c>
      <c r="AC83" s="22">
        <v>60107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348225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629765</v>
      </c>
    </row>
    <row r="84" spans="1:42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30</v>
      </c>
      <c r="F84" s="22">
        <v>9596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3600</v>
      </c>
      <c r="M84" s="22">
        <v>0</v>
      </c>
      <c r="N84" s="22">
        <v>0</v>
      </c>
      <c r="O84" s="22">
        <v>103549</v>
      </c>
      <c r="P84" s="22">
        <v>0</v>
      </c>
      <c r="Q84" s="22">
        <v>0</v>
      </c>
      <c r="R84" s="22">
        <v>0</v>
      </c>
      <c r="S84" s="22">
        <v>0</v>
      </c>
      <c r="T84" s="22">
        <v>67024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210666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33180</v>
      </c>
      <c r="AP84" s="22">
        <v>427645</v>
      </c>
    </row>
    <row r="85" spans="1:42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0</v>
      </c>
      <c r="F85" s="22">
        <v>52280</v>
      </c>
      <c r="G85" s="22">
        <v>0</v>
      </c>
      <c r="H85" s="22">
        <v>0</v>
      </c>
      <c r="I85" s="22">
        <v>155061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976558</v>
      </c>
      <c r="P85" s="22">
        <v>55705</v>
      </c>
      <c r="Q85" s="22">
        <v>0</v>
      </c>
      <c r="R85" s="22">
        <v>0</v>
      </c>
      <c r="S85" s="22">
        <v>0</v>
      </c>
      <c r="T85" s="22">
        <v>564627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5859</v>
      </c>
      <c r="AC85" s="22">
        <v>14220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174114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1998424</v>
      </c>
    </row>
    <row r="86" spans="1:42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0</v>
      </c>
      <c r="F86" s="22">
        <v>99041</v>
      </c>
      <c r="G86" s="22">
        <v>0</v>
      </c>
      <c r="H86" s="22">
        <v>0</v>
      </c>
      <c r="I86" s="22">
        <v>153291</v>
      </c>
      <c r="J86" s="22">
        <v>0</v>
      </c>
      <c r="K86" s="22">
        <v>0</v>
      </c>
      <c r="L86" s="22">
        <v>0</v>
      </c>
      <c r="M86" s="22">
        <v>0</v>
      </c>
      <c r="N86" s="22">
        <v>1028182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246298</v>
      </c>
      <c r="U86" s="22">
        <v>211345</v>
      </c>
      <c r="V86" s="22">
        <v>138805</v>
      </c>
      <c r="W86" s="22">
        <v>0</v>
      </c>
      <c r="X86" s="22">
        <v>25137</v>
      </c>
      <c r="Y86" s="22">
        <v>0</v>
      </c>
      <c r="Z86" s="22">
        <v>0</v>
      </c>
      <c r="AA86" s="22">
        <v>0</v>
      </c>
      <c r="AB86" s="22">
        <v>0</v>
      </c>
      <c r="AC86" s="22">
        <v>22098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1924197</v>
      </c>
    </row>
    <row r="87" spans="1:42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2687</v>
      </c>
      <c r="F87" s="22">
        <v>168203</v>
      </c>
      <c r="G87" s="22">
        <v>0</v>
      </c>
      <c r="H87" s="22">
        <v>83452</v>
      </c>
      <c r="I87" s="22">
        <v>499445</v>
      </c>
      <c r="J87" s="22">
        <v>0</v>
      </c>
      <c r="K87" s="22">
        <v>13777</v>
      </c>
      <c r="L87" s="22">
        <v>123802</v>
      </c>
      <c r="M87" s="22">
        <v>0</v>
      </c>
      <c r="N87" s="22">
        <v>0</v>
      </c>
      <c r="O87" s="22">
        <v>359088</v>
      </c>
      <c r="P87" s="22">
        <v>0</v>
      </c>
      <c r="Q87" s="22">
        <v>0</v>
      </c>
      <c r="R87" s="22">
        <v>0</v>
      </c>
      <c r="S87" s="22">
        <v>0</v>
      </c>
      <c r="T87" s="22">
        <v>415812</v>
      </c>
      <c r="U87" s="22">
        <v>65592</v>
      </c>
      <c r="V87" s="22">
        <v>52317</v>
      </c>
      <c r="W87" s="22">
        <v>48059</v>
      </c>
      <c r="X87" s="22">
        <v>0</v>
      </c>
      <c r="Y87" s="22">
        <v>0</v>
      </c>
      <c r="Z87" s="22">
        <v>50</v>
      </c>
      <c r="AA87" s="22">
        <v>0</v>
      </c>
      <c r="AB87" s="22">
        <v>0</v>
      </c>
      <c r="AC87" s="22">
        <v>132438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49232</v>
      </c>
      <c r="AJ87" s="22">
        <v>2228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2016182</v>
      </c>
    </row>
    <row r="88" spans="1:42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17238</v>
      </c>
      <c r="G88" s="22">
        <v>0</v>
      </c>
      <c r="H88" s="22">
        <v>0</v>
      </c>
      <c r="I88" s="22">
        <v>291655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36157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6635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137084</v>
      </c>
      <c r="AC88" s="22">
        <v>0</v>
      </c>
      <c r="AD88" s="22">
        <v>0</v>
      </c>
      <c r="AE88" s="22">
        <v>0</v>
      </c>
      <c r="AF88" s="22">
        <v>0</v>
      </c>
      <c r="AG88" s="22">
        <v>82005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570774</v>
      </c>
    </row>
    <row r="89" spans="1:42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4668</v>
      </c>
      <c r="F89" s="22">
        <v>20882</v>
      </c>
      <c r="G89" s="22">
        <v>138684</v>
      </c>
      <c r="H89" s="22">
        <v>0</v>
      </c>
      <c r="I89" s="22">
        <v>31656</v>
      </c>
      <c r="J89" s="22">
        <v>2996</v>
      </c>
      <c r="K89" s="22">
        <v>0</v>
      </c>
      <c r="L89" s="22">
        <v>600</v>
      </c>
      <c r="M89" s="22">
        <v>0</v>
      </c>
      <c r="N89" s="22">
        <v>0</v>
      </c>
      <c r="O89" s="22">
        <v>60357</v>
      </c>
      <c r="P89" s="22">
        <v>13326</v>
      </c>
      <c r="Q89" s="22">
        <v>0</v>
      </c>
      <c r="R89" s="22">
        <v>0</v>
      </c>
      <c r="S89" s="22">
        <v>0</v>
      </c>
      <c r="T89" s="22">
        <v>230574</v>
      </c>
      <c r="U89" s="22">
        <v>65000</v>
      </c>
      <c r="V89" s="22">
        <v>34187</v>
      </c>
      <c r="W89" s="22">
        <v>0</v>
      </c>
      <c r="X89" s="22">
        <v>0</v>
      </c>
      <c r="Y89" s="22">
        <v>0</v>
      </c>
      <c r="Z89" s="22">
        <v>2250</v>
      </c>
      <c r="AA89" s="22">
        <v>0</v>
      </c>
      <c r="AB89" s="22">
        <v>0</v>
      </c>
      <c r="AC89" s="22">
        <v>5660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4818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615658</v>
      </c>
    </row>
    <row r="90" spans="1:42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0</v>
      </c>
      <c r="F90" s="22">
        <v>150925</v>
      </c>
      <c r="G90" s="22">
        <v>0</v>
      </c>
      <c r="H90" s="22">
        <v>214404</v>
      </c>
      <c r="I90" s="22">
        <v>382375</v>
      </c>
      <c r="J90" s="22">
        <v>0</v>
      </c>
      <c r="K90" s="22">
        <v>0</v>
      </c>
      <c r="L90" s="22">
        <v>5812</v>
      </c>
      <c r="M90" s="22">
        <v>83148</v>
      </c>
      <c r="N90" s="22">
        <v>0</v>
      </c>
      <c r="O90" s="22">
        <v>369615</v>
      </c>
      <c r="P90" s="22">
        <v>6000</v>
      </c>
      <c r="Q90" s="22">
        <v>0</v>
      </c>
      <c r="R90" s="22">
        <v>0</v>
      </c>
      <c r="S90" s="22">
        <v>0</v>
      </c>
      <c r="T90" s="22">
        <v>316072</v>
      </c>
      <c r="U90" s="22">
        <v>322441</v>
      </c>
      <c r="V90" s="22">
        <v>73078</v>
      </c>
      <c r="W90" s="22">
        <v>0</v>
      </c>
      <c r="X90" s="22">
        <v>293592</v>
      </c>
      <c r="Y90" s="22">
        <v>0</v>
      </c>
      <c r="Z90" s="22">
        <v>6070</v>
      </c>
      <c r="AA90" s="22">
        <v>0</v>
      </c>
      <c r="AB90" s="22">
        <v>48506</v>
      </c>
      <c r="AC90" s="22">
        <v>26075</v>
      </c>
      <c r="AD90" s="22">
        <v>51774</v>
      </c>
      <c r="AE90" s="22">
        <v>0</v>
      </c>
      <c r="AF90" s="22">
        <v>0</v>
      </c>
      <c r="AG90" s="22">
        <v>0</v>
      </c>
      <c r="AH90" s="22">
        <v>0</v>
      </c>
      <c r="AI90" s="22">
        <v>38810</v>
      </c>
      <c r="AJ90" s="22">
        <v>6840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2395537</v>
      </c>
    </row>
    <row r="91" spans="1:42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26482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1237374</v>
      </c>
      <c r="U91" s="22">
        <v>400268</v>
      </c>
      <c r="V91" s="22">
        <v>487600</v>
      </c>
      <c r="W91" s="22">
        <v>197493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2349217</v>
      </c>
    </row>
    <row r="92" spans="1:42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0</v>
      </c>
      <c r="F92" s="22">
        <v>13</v>
      </c>
      <c r="G92" s="22">
        <v>0</v>
      </c>
      <c r="H92" s="22">
        <v>40476</v>
      </c>
      <c r="I92" s="22">
        <v>80465</v>
      </c>
      <c r="J92" s="22">
        <v>0</v>
      </c>
      <c r="K92" s="22">
        <v>0</v>
      </c>
      <c r="L92" s="22">
        <v>0</v>
      </c>
      <c r="M92" s="22">
        <v>0</v>
      </c>
      <c r="N92" s="22">
        <v>207378</v>
      </c>
      <c r="O92" s="22">
        <v>325</v>
      </c>
      <c r="P92" s="22">
        <v>0</v>
      </c>
      <c r="Q92" s="22">
        <v>24051</v>
      </c>
      <c r="R92" s="22">
        <v>0</v>
      </c>
      <c r="S92" s="22">
        <v>0</v>
      </c>
      <c r="T92" s="22">
        <v>2340841</v>
      </c>
      <c r="U92" s="22">
        <v>4051209</v>
      </c>
      <c r="V92" s="22">
        <v>3006979</v>
      </c>
      <c r="W92" s="22">
        <v>0</v>
      </c>
      <c r="X92" s="22">
        <v>256391</v>
      </c>
      <c r="Y92" s="22">
        <v>0</v>
      </c>
      <c r="Z92" s="22">
        <v>7969</v>
      </c>
      <c r="AA92" s="22">
        <v>0</v>
      </c>
      <c r="AB92" s="22">
        <v>114</v>
      </c>
      <c r="AC92" s="22">
        <v>3675</v>
      </c>
      <c r="AD92" s="22">
        <v>0</v>
      </c>
      <c r="AE92" s="22">
        <v>70520</v>
      </c>
      <c r="AF92" s="22">
        <v>0</v>
      </c>
      <c r="AG92" s="22">
        <v>0</v>
      </c>
      <c r="AH92" s="22">
        <v>0</v>
      </c>
      <c r="AI92" s="22">
        <v>759842</v>
      </c>
      <c r="AJ92" s="22">
        <v>21029</v>
      </c>
      <c r="AK92" s="22">
        <v>0</v>
      </c>
      <c r="AL92" s="22">
        <v>2969</v>
      </c>
      <c r="AM92" s="22">
        <v>0</v>
      </c>
      <c r="AN92" s="22">
        <v>0</v>
      </c>
      <c r="AO92" s="22">
        <v>0</v>
      </c>
      <c r="AP92" s="22">
        <v>10874246</v>
      </c>
    </row>
    <row r="93" spans="1:42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5941</v>
      </c>
      <c r="G93" s="22">
        <v>0</v>
      </c>
      <c r="H93" s="22">
        <v>0</v>
      </c>
      <c r="I93" s="22">
        <v>31780</v>
      </c>
      <c r="J93" s="22">
        <v>0</v>
      </c>
      <c r="K93" s="22">
        <v>0</v>
      </c>
      <c r="L93" s="22">
        <v>0</v>
      </c>
      <c r="M93" s="22">
        <v>0</v>
      </c>
      <c r="N93" s="22">
        <v>9821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  <c r="T93" s="22">
        <v>2200150</v>
      </c>
      <c r="U93" s="22">
        <v>559625</v>
      </c>
      <c r="V93" s="22">
        <v>465656</v>
      </c>
      <c r="W93" s="22">
        <v>0</v>
      </c>
      <c r="X93" s="22">
        <v>0</v>
      </c>
      <c r="Y93" s="22">
        <v>0</v>
      </c>
      <c r="Z93" s="22">
        <v>5350</v>
      </c>
      <c r="AA93" s="22">
        <v>0</v>
      </c>
      <c r="AB93" s="22">
        <v>2580</v>
      </c>
      <c r="AC93" s="22">
        <v>0</v>
      </c>
      <c r="AD93" s="22">
        <v>67784</v>
      </c>
      <c r="AE93" s="22">
        <v>0</v>
      </c>
      <c r="AF93" s="22">
        <v>0</v>
      </c>
      <c r="AG93" s="22">
        <v>0</v>
      </c>
      <c r="AH93" s="22">
        <v>0</v>
      </c>
      <c r="AI93" s="22">
        <v>56476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3405163</v>
      </c>
    </row>
    <row r="94" spans="1:42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2161</v>
      </c>
      <c r="G94" s="22">
        <v>0</v>
      </c>
      <c r="H94" s="22">
        <v>0</v>
      </c>
      <c r="I94" s="22">
        <v>15787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220396</v>
      </c>
      <c r="U94" s="22">
        <v>109400</v>
      </c>
      <c r="V94" s="22">
        <v>79611</v>
      </c>
      <c r="W94" s="22">
        <v>365</v>
      </c>
      <c r="X94" s="22">
        <v>0</v>
      </c>
      <c r="Y94" s="22">
        <v>0</v>
      </c>
      <c r="Z94" s="22">
        <v>1199</v>
      </c>
      <c r="AA94" s="22">
        <v>0</v>
      </c>
      <c r="AB94" s="22">
        <v>0</v>
      </c>
      <c r="AC94" s="22">
        <v>0</v>
      </c>
      <c r="AD94" s="22">
        <v>179048</v>
      </c>
      <c r="AE94" s="22">
        <v>0</v>
      </c>
      <c r="AF94" s="22">
        <v>0</v>
      </c>
      <c r="AG94" s="22">
        <v>0</v>
      </c>
      <c r="AH94" s="22">
        <v>0</v>
      </c>
      <c r="AI94" s="22">
        <v>59960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1840</v>
      </c>
      <c r="AP94" s="22">
        <v>669767</v>
      </c>
    </row>
    <row r="95" spans="1:42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20455</v>
      </c>
      <c r="G95" s="22">
        <v>0</v>
      </c>
      <c r="H95" s="22">
        <v>0</v>
      </c>
      <c r="I95" s="22">
        <v>144045</v>
      </c>
      <c r="J95" s="22">
        <v>0</v>
      </c>
      <c r="K95" s="22">
        <v>0</v>
      </c>
      <c r="L95" s="22">
        <v>9442</v>
      </c>
      <c r="M95" s="22">
        <v>0</v>
      </c>
      <c r="N95" s="22">
        <v>0</v>
      </c>
      <c r="O95" s="22">
        <v>2485</v>
      </c>
      <c r="P95" s="22">
        <v>6172</v>
      </c>
      <c r="Q95" s="22">
        <v>0</v>
      </c>
      <c r="R95" s="22">
        <v>0</v>
      </c>
      <c r="S95" s="22">
        <v>0</v>
      </c>
      <c r="T95" s="22">
        <v>369962</v>
      </c>
      <c r="U95" s="22">
        <v>144613</v>
      </c>
      <c r="V95" s="22">
        <v>123672</v>
      </c>
      <c r="W95" s="22">
        <v>0</v>
      </c>
      <c r="X95" s="22">
        <v>9137</v>
      </c>
      <c r="Y95" s="22">
        <v>0</v>
      </c>
      <c r="Z95" s="22">
        <v>6110</v>
      </c>
      <c r="AA95" s="22">
        <v>5732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60317</v>
      </c>
      <c r="AJ95" s="22">
        <v>1338</v>
      </c>
      <c r="AK95" s="22">
        <v>3028</v>
      </c>
      <c r="AL95" s="22">
        <v>0</v>
      </c>
      <c r="AM95" s="22">
        <v>0</v>
      </c>
      <c r="AN95" s="22">
        <v>0</v>
      </c>
      <c r="AO95" s="22">
        <v>0</v>
      </c>
      <c r="AP95" s="22">
        <v>906508</v>
      </c>
    </row>
    <row r="96" spans="1:42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114339</v>
      </c>
      <c r="F96" s="22">
        <v>8650</v>
      </c>
      <c r="G96" s="22">
        <v>0</v>
      </c>
      <c r="H96" s="22">
        <v>0</v>
      </c>
      <c r="I96" s="22">
        <v>1095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423530</v>
      </c>
      <c r="P96" s="22">
        <v>0</v>
      </c>
      <c r="Q96" s="22">
        <v>0</v>
      </c>
      <c r="R96" s="22">
        <v>0</v>
      </c>
      <c r="S96" s="22">
        <v>65433</v>
      </c>
      <c r="T96" s="22">
        <v>2946596</v>
      </c>
      <c r="U96" s="22">
        <v>2266571</v>
      </c>
      <c r="V96" s="22">
        <v>1662602</v>
      </c>
      <c r="W96" s="22">
        <v>650</v>
      </c>
      <c r="X96" s="22">
        <v>89733</v>
      </c>
      <c r="Y96" s="22">
        <v>1042452</v>
      </c>
      <c r="Z96" s="22">
        <v>1050</v>
      </c>
      <c r="AA96" s="22">
        <v>0</v>
      </c>
      <c r="AB96" s="22">
        <v>149678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1495620</v>
      </c>
      <c r="AJ96" s="22">
        <v>33413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10301412</v>
      </c>
    </row>
    <row r="97" spans="1:42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751489</v>
      </c>
      <c r="U97" s="22">
        <v>409396</v>
      </c>
      <c r="V97" s="22">
        <v>266753</v>
      </c>
      <c r="W97" s="22">
        <v>0</v>
      </c>
      <c r="X97" s="22">
        <v>4795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500506</v>
      </c>
      <c r="AJ97" s="22">
        <v>13838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1946777</v>
      </c>
    </row>
    <row r="98" spans="1:42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1674</v>
      </c>
      <c r="G98" s="22">
        <v>0</v>
      </c>
      <c r="H98" s="22">
        <v>0</v>
      </c>
      <c r="I98" s="22">
        <v>65367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270</v>
      </c>
      <c r="P98" s="22">
        <v>0</v>
      </c>
      <c r="Q98" s="22">
        <v>0</v>
      </c>
      <c r="R98" s="22">
        <v>0</v>
      </c>
      <c r="S98" s="22">
        <v>0</v>
      </c>
      <c r="T98" s="22">
        <v>154457</v>
      </c>
      <c r="U98" s="22">
        <v>115800</v>
      </c>
      <c r="V98" s="22">
        <v>171452</v>
      </c>
      <c r="W98" s="22">
        <v>0</v>
      </c>
      <c r="X98" s="22">
        <v>1212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181967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692199</v>
      </c>
    </row>
    <row r="99" spans="1:42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51036</v>
      </c>
      <c r="G99" s="22">
        <v>0</v>
      </c>
      <c r="H99" s="22">
        <v>0</v>
      </c>
      <c r="I99" s="22">
        <v>70427</v>
      </c>
      <c r="J99" s="22">
        <v>0</v>
      </c>
      <c r="K99" s="22">
        <v>0</v>
      </c>
      <c r="L99" s="22">
        <v>1081</v>
      </c>
      <c r="M99" s="22">
        <v>0</v>
      </c>
      <c r="N99" s="22">
        <v>0</v>
      </c>
      <c r="O99" s="22">
        <v>35579</v>
      </c>
      <c r="P99" s="22">
        <v>0</v>
      </c>
      <c r="Q99" s="22">
        <v>19898</v>
      </c>
      <c r="R99" s="22">
        <v>0</v>
      </c>
      <c r="S99" s="22">
        <v>0</v>
      </c>
      <c r="T99" s="22">
        <v>2941920</v>
      </c>
      <c r="U99" s="22">
        <v>1136596</v>
      </c>
      <c r="V99" s="22">
        <v>1224588</v>
      </c>
      <c r="W99" s="22">
        <v>0</v>
      </c>
      <c r="X99" s="22">
        <v>84959</v>
      </c>
      <c r="Y99" s="22">
        <v>0</v>
      </c>
      <c r="Z99" s="22">
        <v>3955</v>
      </c>
      <c r="AA99" s="22">
        <v>0</v>
      </c>
      <c r="AB99" s="22">
        <v>11454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1194241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6775734</v>
      </c>
    </row>
    <row r="100" spans="1:42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3599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1825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533240</v>
      </c>
      <c r="U100" s="22">
        <v>307316</v>
      </c>
      <c r="V100" s="22">
        <v>141483</v>
      </c>
      <c r="W100" s="22">
        <v>0</v>
      </c>
      <c r="X100" s="22">
        <v>1080</v>
      </c>
      <c r="Y100" s="22">
        <v>8975</v>
      </c>
      <c r="Z100" s="22">
        <v>0</v>
      </c>
      <c r="AA100" s="22">
        <v>0</v>
      </c>
      <c r="AB100" s="22">
        <v>0</v>
      </c>
      <c r="AC100" s="22">
        <v>12455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155836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1165809</v>
      </c>
    </row>
    <row r="101" spans="1:42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10263</v>
      </c>
      <c r="G101" s="22">
        <v>0</v>
      </c>
      <c r="H101" s="22">
        <v>0</v>
      </c>
      <c r="I101" s="22">
        <v>0</v>
      </c>
      <c r="J101" s="22">
        <v>0</v>
      </c>
      <c r="K101" s="22">
        <v>47508</v>
      </c>
      <c r="L101" s="22">
        <v>0</v>
      </c>
      <c r="M101" s="22">
        <v>0</v>
      </c>
      <c r="N101" s="22">
        <v>3314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  <c r="T101" s="22">
        <v>1966773</v>
      </c>
      <c r="U101" s="22">
        <v>882829</v>
      </c>
      <c r="V101" s="22">
        <v>2355777</v>
      </c>
      <c r="W101" s="22">
        <v>0</v>
      </c>
      <c r="X101" s="22">
        <v>59733</v>
      </c>
      <c r="Y101" s="22">
        <v>0</v>
      </c>
      <c r="Z101" s="22">
        <v>0</v>
      </c>
      <c r="AA101" s="22">
        <v>0</v>
      </c>
      <c r="AB101" s="22">
        <v>36810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230208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5593215</v>
      </c>
    </row>
    <row r="102" spans="1:42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0</v>
      </c>
      <c r="F102" s="22">
        <v>3233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50</v>
      </c>
      <c r="Q102" s="22">
        <v>0</v>
      </c>
      <c r="R102" s="22">
        <v>0</v>
      </c>
      <c r="S102" s="22">
        <v>0</v>
      </c>
      <c r="T102" s="22">
        <v>591076</v>
      </c>
      <c r="U102" s="22">
        <v>196710</v>
      </c>
      <c r="V102" s="22">
        <v>134450</v>
      </c>
      <c r="W102" s="22">
        <v>19965</v>
      </c>
      <c r="X102" s="22">
        <v>0</v>
      </c>
      <c r="Y102" s="22">
        <v>0</v>
      </c>
      <c r="Z102" s="22">
        <v>7600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299830</v>
      </c>
      <c r="AG102" s="22">
        <v>0</v>
      </c>
      <c r="AH102" s="22">
        <v>0</v>
      </c>
      <c r="AI102" s="22">
        <v>19489</v>
      </c>
      <c r="AJ102" s="22">
        <v>0</v>
      </c>
      <c r="AK102" s="22">
        <v>0</v>
      </c>
      <c r="AL102" s="22">
        <v>720</v>
      </c>
      <c r="AM102" s="22">
        <v>0</v>
      </c>
      <c r="AN102" s="22">
        <v>0</v>
      </c>
      <c r="AO102" s="22">
        <v>0</v>
      </c>
      <c r="AP102" s="22">
        <v>1273123</v>
      </c>
    </row>
    <row r="103" spans="1:42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6394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1132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290548</v>
      </c>
      <c r="U103" s="22">
        <v>223295</v>
      </c>
      <c r="V103" s="22">
        <v>135880</v>
      </c>
      <c r="W103" s="22">
        <v>0</v>
      </c>
      <c r="X103" s="22">
        <v>0</v>
      </c>
      <c r="Y103" s="22">
        <v>0</v>
      </c>
      <c r="Z103" s="22">
        <v>4121</v>
      </c>
      <c r="AA103" s="22">
        <v>0</v>
      </c>
      <c r="AB103" s="22">
        <v>0</v>
      </c>
      <c r="AC103" s="22">
        <v>0</v>
      </c>
      <c r="AD103" s="22">
        <v>26988</v>
      </c>
      <c r="AE103" s="22">
        <v>0</v>
      </c>
      <c r="AF103" s="22">
        <v>0</v>
      </c>
      <c r="AG103" s="22">
        <v>0</v>
      </c>
      <c r="AH103" s="22">
        <v>0</v>
      </c>
      <c r="AI103" s="22">
        <v>88690</v>
      </c>
      <c r="AJ103" s="22">
        <v>1522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778570</v>
      </c>
    </row>
    <row r="104" spans="1:42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2890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424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  <c r="T104" s="22">
        <v>471343</v>
      </c>
      <c r="U104" s="22">
        <v>166695</v>
      </c>
      <c r="V104" s="22">
        <v>213472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3340</v>
      </c>
      <c r="AC104" s="22">
        <v>0</v>
      </c>
      <c r="AD104" s="22">
        <v>2</v>
      </c>
      <c r="AE104" s="22">
        <v>0</v>
      </c>
      <c r="AF104" s="22">
        <v>0</v>
      </c>
      <c r="AG104" s="22">
        <v>0</v>
      </c>
      <c r="AH104" s="22">
        <v>0</v>
      </c>
      <c r="AI104" s="22">
        <v>881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859047</v>
      </c>
    </row>
    <row r="105" spans="1:42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5946</v>
      </c>
      <c r="G105" s="22">
        <v>0</v>
      </c>
      <c r="H105" s="22">
        <v>0</v>
      </c>
      <c r="I105" s="22">
        <v>48489</v>
      </c>
      <c r="J105" s="22">
        <v>0</v>
      </c>
      <c r="K105" s="22">
        <v>0</v>
      </c>
      <c r="L105" s="22">
        <v>9450</v>
      </c>
      <c r="M105" s="22">
        <v>0</v>
      </c>
      <c r="N105" s="22">
        <v>0</v>
      </c>
      <c r="O105" s="22">
        <v>775</v>
      </c>
      <c r="P105" s="22">
        <v>0</v>
      </c>
      <c r="Q105" s="22">
        <v>0</v>
      </c>
      <c r="R105" s="22">
        <v>0</v>
      </c>
      <c r="S105" s="22">
        <v>0</v>
      </c>
      <c r="T105" s="22">
        <v>677598</v>
      </c>
      <c r="U105" s="22">
        <v>534408</v>
      </c>
      <c r="V105" s="22">
        <v>190945</v>
      </c>
      <c r="W105" s="22">
        <v>0</v>
      </c>
      <c r="X105" s="22">
        <v>6324</v>
      </c>
      <c r="Y105" s="22">
        <v>0</v>
      </c>
      <c r="Z105" s="22">
        <v>0</v>
      </c>
      <c r="AA105" s="22">
        <v>0</v>
      </c>
      <c r="AB105" s="22">
        <v>45497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261918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1781350</v>
      </c>
    </row>
    <row r="106" spans="1:42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13667</v>
      </c>
      <c r="G106" s="22">
        <v>0</v>
      </c>
      <c r="H106" s="22">
        <v>0</v>
      </c>
      <c r="I106" s="22">
        <v>200279</v>
      </c>
      <c r="J106" s="22">
        <v>0</v>
      </c>
      <c r="K106" s="22">
        <v>9528</v>
      </c>
      <c r="L106" s="22">
        <v>0</v>
      </c>
      <c r="M106" s="22">
        <v>0</v>
      </c>
      <c r="N106" s="22">
        <v>0</v>
      </c>
      <c r="O106" s="22">
        <v>2030</v>
      </c>
      <c r="P106" s="22">
        <v>0</v>
      </c>
      <c r="Q106" s="22">
        <v>0</v>
      </c>
      <c r="R106" s="22">
        <v>0</v>
      </c>
      <c r="S106" s="22">
        <v>0</v>
      </c>
      <c r="T106" s="22">
        <v>487038</v>
      </c>
      <c r="U106" s="22">
        <v>418711</v>
      </c>
      <c r="V106" s="22">
        <v>254134</v>
      </c>
      <c r="W106" s="22">
        <v>0</v>
      </c>
      <c r="X106" s="22">
        <v>1329</v>
      </c>
      <c r="Y106" s="22">
        <v>0</v>
      </c>
      <c r="Z106" s="22">
        <v>0</v>
      </c>
      <c r="AA106" s="22">
        <v>0</v>
      </c>
      <c r="AB106" s="22">
        <v>13845</v>
      </c>
      <c r="AC106" s="22">
        <v>15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126179</v>
      </c>
      <c r="AJ106" s="22">
        <v>2372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1529127</v>
      </c>
    </row>
    <row r="107" spans="1:42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0</v>
      </c>
      <c r="F107" s="22">
        <v>56629</v>
      </c>
      <c r="G107" s="22">
        <v>0</v>
      </c>
      <c r="H107" s="22">
        <v>449916</v>
      </c>
      <c r="I107" s="22">
        <v>146352</v>
      </c>
      <c r="J107" s="22">
        <v>0</v>
      </c>
      <c r="K107" s="22">
        <v>0</v>
      </c>
      <c r="L107" s="22">
        <v>921630</v>
      </c>
      <c r="M107" s="22">
        <v>0</v>
      </c>
      <c r="N107" s="22">
        <v>0</v>
      </c>
      <c r="O107" s="22">
        <v>1011</v>
      </c>
      <c r="P107" s="22">
        <v>0</v>
      </c>
      <c r="Q107" s="22">
        <v>0</v>
      </c>
      <c r="R107" s="22">
        <v>0</v>
      </c>
      <c r="S107" s="22">
        <v>0</v>
      </c>
      <c r="T107" s="22">
        <v>3050714</v>
      </c>
      <c r="U107" s="22">
        <v>5413751</v>
      </c>
      <c r="V107" s="22">
        <v>2502272</v>
      </c>
      <c r="W107" s="22">
        <v>0</v>
      </c>
      <c r="X107" s="22">
        <v>42819</v>
      </c>
      <c r="Y107" s="22">
        <v>0</v>
      </c>
      <c r="Z107" s="22">
        <v>60668</v>
      </c>
      <c r="AA107" s="22">
        <v>16885</v>
      </c>
      <c r="AB107" s="22">
        <v>9704</v>
      </c>
      <c r="AC107" s="22">
        <v>0</v>
      </c>
      <c r="AD107" s="22">
        <v>0</v>
      </c>
      <c r="AE107" s="22">
        <v>5306</v>
      </c>
      <c r="AF107" s="22">
        <v>0</v>
      </c>
      <c r="AG107" s="22">
        <v>162</v>
      </c>
      <c r="AH107" s="22">
        <v>0</v>
      </c>
      <c r="AI107" s="22">
        <v>29531</v>
      </c>
      <c r="AJ107" s="22">
        <v>66737</v>
      </c>
      <c r="AK107" s="22">
        <v>0</v>
      </c>
      <c r="AL107" s="22">
        <v>2541224</v>
      </c>
      <c r="AM107" s="22">
        <v>0</v>
      </c>
      <c r="AN107" s="22">
        <v>0</v>
      </c>
      <c r="AO107" s="22">
        <v>0</v>
      </c>
      <c r="AP107" s="22">
        <v>15315311</v>
      </c>
    </row>
    <row r="108" spans="1:42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0</v>
      </c>
      <c r="F108" s="22">
        <v>45635</v>
      </c>
      <c r="G108" s="22">
        <v>0</v>
      </c>
      <c r="H108" s="22">
        <v>0</v>
      </c>
      <c r="I108" s="22">
        <v>27466</v>
      </c>
      <c r="J108" s="22">
        <v>0</v>
      </c>
      <c r="K108" s="22">
        <v>0</v>
      </c>
      <c r="L108" s="22">
        <v>30792</v>
      </c>
      <c r="M108" s="22">
        <v>0</v>
      </c>
      <c r="N108" s="22">
        <v>0</v>
      </c>
      <c r="O108" s="22">
        <v>34022</v>
      </c>
      <c r="P108" s="22">
        <v>974</v>
      </c>
      <c r="Q108" s="22">
        <v>0</v>
      </c>
      <c r="R108" s="22">
        <v>0</v>
      </c>
      <c r="S108" s="22">
        <v>0</v>
      </c>
      <c r="T108" s="22">
        <v>1065908</v>
      </c>
      <c r="U108" s="22">
        <v>1110793</v>
      </c>
      <c r="V108" s="22">
        <v>345529</v>
      </c>
      <c r="W108" s="22">
        <v>0</v>
      </c>
      <c r="X108" s="22">
        <v>0</v>
      </c>
      <c r="Y108" s="22">
        <v>0</v>
      </c>
      <c r="Z108" s="22">
        <v>31239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5604</v>
      </c>
      <c r="AH108" s="22">
        <v>0</v>
      </c>
      <c r="AI108" s="22">
        <v>278165</v>
      </c>
      <c r="AJ108" s="22">
        <v>0</v>
      </c>
      <c r="AK108" s="22">
        <v>0</v>
      </c>
      <c r="AL108" s="22">
        <v>0</v>
      </c>
      <c r="AM108" s="22">
        <v>0</v>
      </c>
      <c r="AN108" s="22">
        <v>1958236</v>
      </c>
      <c r="AO108" s="22">
        <v>0</v>
      </c>
      <c r="AP108" s="22">
        <v>4934363</v>
      </c>
    </row>
    <row r="109" spans="1:42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0</v>
      </c>
      <c r="F109" s="22">
        <v>14302</v>
      </c>
      <c r="G109" s="22">
        <v>0</v>
      </c>
      <c r="H109" s="22">
        <v>0</v>
      </c>
      <c r="I109" s="22">
        <v>35149</v>
      </c>
      <c r="J109" s="22">
        <v>0</v>
      </c>
      <c r="K109" s="22">
        <v>0</v>
      </c>
      <c r="L109" s="22">
        <v>409</v>
      </c>
      <c r="M109" s="22">
        <v>0</v>
      </c>
      <c r="N109" s="22">
        <v>0</v>
      </c>
      <c r="O109" s="22">
        <v>1763</v>
      </c>
      <c r="P109" s="22">
        <v>0</v>
      </c>
      <c r="Q109" s="22">
        <v>0</v>
      </c>
      <c r="R109" s="22">
        <v>0</v>
      </c>
      <c r="S109" s="22">
        <v>0</v>
      </c>
      <c r="T109" s="22">
        <v>902223</v>
      </c>
      <c r="U109" s="22">
        <v>355827</v>
      </c>
      <c r="V109" s="22">
        <v>323465</v>
      </c>
      <c r="W109" s="22">
        <v>0</v>
      </c>
      <c r="X109" s="22">
        <v>4404</v>
      </c>
      <c r="Y109" s="22">
        <v>0</v>
      </c>
      <c r="Z109" s="22">
        <v>0</v>
      </c>
      <c r="AA109" s="22">
        <v>0</v>
      </c>
      <c r="AB109" s="22">
        <v>31067</v>
      </c>
      <c r="AC109" s="22">
        <v>0</v>
      </c>
      <c r="AD109" s="22">
        <v>230929</v>
      </c>
      <c r="AE109" s="22">
        <v>0</v>
      </c>
      <c r="AF109" s="22">
        <v>0</v>
      </c>
      <c r="AG109" s="22">
        <v>0</v>
      </c>
      <c r="AH109" s="22">
        <v>0</v>
      </c>
      <c r="AI109" s="22">
        <v>283118</v>
      </c>
      <c r="AJ109" s="22">
        <v>27911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2210567</v>
      </c>
    </row>
    <row r="110" spans="1:42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0</v>
      </c>
      <c r="F110" s="22">
        <v>38322</v>
      </c>
      <c r="G110" s="22">
        <v>0</v>
      </c>
      <c r="H110" s="22">
        <v>15775</v>
      </c>
      <c r="I110" s="22">
        <v>162537</v>
      </c>
      <c r="J110" s="22">
        <v>0</v>
      </c>
      <c r="K110" s="22">
        <v>21000</v>
      </c>
      <c r="L110" s="22">
        <v>0</v>
      </c>
      <c r="M110" s="22">
        <v>0</v>
      </c>
      <c r="N110" s="22">
        <v>0</v>
      </c>
      <c r="O110" s="22">
        <v>1886</v>
      </c>
      <c r="P110" s="22">
        <v>2198</v>
      </c>
      <c r="Q110" s="22">
        <v>0</v>
      </c>
      <c r="R110" s="22">
        <v>0</v>
      </c>
      <c r="S110" s="22">
        <v>0</v>
      </c>
      <c r="T110" s="22">
        <v>588788</v>
      </c>
      <c r="U110" s="22">
        <v>179230</v>
      </c>
      <c r="V110" s="22">
        <v>123800</v>
      </c>
      <c r="W110" s="22">
        <v>0</v>
      </c>
      <c r="X110" s="22">
        <v>0</v>
      </c>
      <c r="Y110" s="22">
        <v>0</v>
      </c>
      <c r="Z110" s="22">
        <v>15765</v>
      </c>
      <c r="AA110" s="22">
        <v>30455</v>
      </c>
      <c r="AB110" s="22">
        <v>0</v>
      </c>
      <c r="AC110" s="22">
        <v>43</v>
      </c>
      <c r="AD110" s="22">
        <v>11030</v>
      </c>
      <c r="AE110" s="22">
        <v>0</v>
      </c>
      <c r="AF110" s="22">
        <v>0</v>
      </c>
      <c r="AG110" s="22">
        <v>0</v>
      </c>
      <c r="AH110" s="22">
        <v>0</v>
      </c>
      <c r="AI110" s="22">
        <v>166057</v>
      </c>
      <c r="AJ110" s="22">
        <v>36753</v>
      </c>
      <c r="AK110" s="22">
        <v>0</v>
      </c>
      <c r="AL110" s="22">
        <v>0</v>
      </c>
      <c r="AM110" s="22">
        <v>620684</v>
      </c>
      <c r="AN110" s="22">
        <v>0</v>
      </c>
      <c r="AO110" s="22">
        <v>0</v>
      </c>
      <c r="AP110" s="22">
        <v>2014323</v>
      </c>
    </row>
    <row r="111" spans="1:42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3800</v>
      </c>
      <c r="J111" s="22">
        <v>0</v>
      </c>
      <c r="K111" s="22">
        <v>0</v>
      </c>
      <c r="L111" s="22">
        <v>5726</v>
      </c>
      <c r="M111" s="22">
        <v>0</v>
      </c>
      <c r="N111" s="22">
        <v>4316</v>
      </c>
      <c r="O111" s="22">
        <v>1200</v>
      </c>
      <c r="P111" s="22">
        <v>0</v>
      </c>
      <c r="Q111" s="22">
        <v>0</v>
      </c>
      <c r="R111" s="22">
        <v>6369</v>
      </c>
      <c r="S111" s="22">
        <v>0</v>
      </c>
      <c r="T111" s="22">
        <v>1040027</v>
      </c>
      <c r="U111" s="22">
        <v>294455</v>
      </c>
      <c r="V111" s="22">
        <v>575511</v>
      </c>
      <c r="W111" s="22">
        <v>0</v>
      </c>
      <c r="X111" s="22">
        <v>0</v>
      </c>
      <c r="Y111" s="22">
        <v>0</v>
      </c>
      <c r="Z111" s="22">
        <v>13317</v>
      </c>
      <c r="AA111" s="22">
        <v>0</v>
      </c>
      <c r="AB111" s="22">
        <v>9503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100595</v>
      </c>
      <c r="AJ111" s="22">
        <v>5057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2059876</v>
      </c>
    </row>
    <row r="112" spans="1:42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19510</v>
      </c>
      <c r="F112" s="22">
        <v>26803</v>
      </c>
      <c r="G112" s="22">
        <v>0</v>
      </c>
      <c r="H112" s="22">
        <v>0</v>
      </c>
      <c r="I112" s="22">
        <v>53789</v>
      </c>
      <c r="J112" s="22">
        <v>0</v>
      </c>
      <c r="K112" s="22">
        <v>0</v>
      </c>
      <c r="L112" s="22">
        <v>18065</v>
      </c>
      <c r="M112" s="22">
        <v>0</v>
      </c>
      <c r="N112" s="22">
        <v>554</v>
      </c>
      <c r="O112" s="22">
        <v>25258</v>
      </c>
      <c r="P112" s="22">
        <v>0</v>
      </c>
      <c r="Q112" s="22">
        <v>0</v>
      </c>
      <c r="R112" s="22">
        <v>239150</v>
      </c>
      <c r="S112" s="22">
        <v>0</v>
      </c>
      <c r="T112" s="22">
        <v>1642346</v>
      </c>
      <c r="U112" s="22">
        <v>1011880</v>
      </c>
      <c r="V112" s="22">
        <v>954911</v>
      </c>
      <c r="W112" s="22">
        <v>0</v>
      </c>
      <c r="X112" s="22">
        <v>0</v>
      </c>
      <c r="Y112" s="22">
        <v>0</v>
      </c>
      <c r="Z112" s="22">
        <v>25990</v>
      </c>
      <c r="AA112" s="22">
        <v>0</v>
      </c>
      <c r="AB112" s="22">
        <v>52294</v>
      </c>
      <c r="AC112" s="22">
        <v>0</v>
      </c>
      <c r="AD112" s="22">
        <v>409580</v>
      </c>
      <c r="AE112" s="22">
        <v>0</v>
      </c>
      <c r="AF112" s="22">
        <v>0</v>
      </c>
      <c r="AG112" s="22">
        <v>0</v>
      </c>
      <c r="AH112" s="22">
        <v>0</v>
      </c>
      <c r="AI112" s="22">
        <v>365730</v>
      </c>
      <c r="AJ112" s="22">
        <v>24931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4870791</v>
      </c>
    </row>
    <row r="113" spans="1:42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18356</v>
      </c>
      <c r="F113" s="22">
        <v>9470</v>
      </c>
      <c r="G113" s="22">
        <v>0</v>
      </c>
      <c r="H113" s="22">
        <v>0</v>
      </c>
      <c r="I113" s="22">
        <v>64700</v>
      </c>
      <c r="J113" s="22">
        <v>0</v>
      </c>
      <c r="K113" s="22">
        <v>0</v>
      </c>
      <c r="L113" s="22">
        <v>36732</v>
      </c>
      <c r="M113" s="22">
        <v>0</v>
      </c>
      <c r="N113" s="22">
        <v>0</v>
      </c>
      <c r="O113" s="22">
        <v>1593</v>
      </c>
      <c r="P113" s="22">
        <v>0</v>
      </c>
      <c r="Q113" s="22">
        <v>0</v>
      </c>
      <c r="R113" s="22">
        <v>0</v>
      </c>
      <c r="S113" s="22">
        <v>0</v>
      </c>
      <c r="T113" s="22">
        <v>561030</v>
      </c>
      <c r="U113" s="22">
        <v>17434</v>
      </c>
      <c r="V113" s="22">
        <v>601064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103368</v>
      </c>
      <c r="AC113" s="22">
        <v>0</v>
      </c>
      <c r="AD113" s="22">
        <v>0</v>
      </c>
      <c r="AE113" s="22">
        <v>0</v>
      </c>
      <c r="AF113" s="22">
        <v>0</v>
      </c>
      <c r="AG113" s="22">
        <v>4825</v>
      </c>
      <c r="AH113" s="22">
        <v>0</v>
      </c>
      <c r="AI113" s="22">
        <v>3200</v>
      </c>
      <c r="AJ113" s="22">
        <v>2277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1424049</v>
      </c>
    </row>
    <row r="114" spans="1:42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0</v>
      </c>
      <c r="F114" s="22">
        <v>58346</v>
      </c>
      <c r="G114" s="22">
        <v>0</v>
      </c>
      <c r="H114" s="22">
        <v>0</v>
      </c>
      <c r="I114" s="22">
        <v>221030</v>
      </c>
      <c r="J114" s="22">
        <v>0</v>
      </c>
      <c r="K114" s="22">
        <v>0</v>
      </c>
      <c r="L114" s="22">
        <v>728</v>
      </c>
      <c r="M114" s="22">
        <v>0</v>
      </c>
      <c r="N114" s="22">
        <v>0</v>
      </c>
      <c r="O114" s="22">
        <v>6434</v>
      </c>
      <c r="P114" s="22">
        <v>0</v>
      </c>
      <c r="Q114" s="22">
        <v>0</v>
      </c>
      <c r="R114" s="22">
        <v>426231</v>
      </c>
      <c r="S114" s="22">
        <v>0</v>
      </c>
      <c r="T114" s="22">
        <v>3901325</v>
      </c>
      <c r="U114" s="22">
        <v>4929644</v>
      </c>
      <c r="V114" s="22">
        <v>1903406</v>
      </c>
      <c r="W114" s="22">
        <v>630906</v>
      </c>
      <c r="X114" s="22">
        <v>35565</v>
      </c>
      <c r="Y114" s="22">
        <v>0</v>
      </c>
      <c r="Z114" s="22">
        <v>43983</v>
      </c>
      <c r="AA114" s="22">
        <v>0</v>
      </c>
      <c r="AB114" s="22">
        <v>389075</v>
      </c>
      <c r="AC114" s="22">
        <v>219</v>
      </c>
      <c r="AD114" s="22">
        <v>0</v>
      </c>
      <c r="AE114" s="22">
        <v>0</v>
      </c>
      <c r="AF114" s="22">
        <v>0</v>
      </c>
      <c r="AG114" s="22">
        <v>602697</v>
      </c>
      <c r="AH114" s="22">
        <v>0</v>
      </c>
      <c r="AI114" s="22">
        <v>712785</v>
      </c>
      <c r="AJ114" s="22">
        <v>694637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14557011</v>
      </c>
    </row>
    <row r="115" spans="1:42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1836</v>
      </c>
      <c r="G115" s="22">
        <v>0</v>
      </c>
      <c r="H115" s="22">
        <v>0</v>
      </c>
      <c r="I115" s="22">
        <v>7095</v>
      </c>
      <c r="J115" s="22">
        <v>0</v>
      </c>
      <c r="K115" s="22">
        <v>0</v>
      </c>
      <c r="L115" s="22">
        <v>0</v>
      </c>
      <c r="M115" s="22">
        <v>0</v>
      </c>
      <c r="N115" s="22">
        <v>1795</v>
      </c>
      <c r="O115" s="22">
        <v>0</v>
      </c>
      <c r="P115" s="22">
        <v>1255</v>
      </c>
      <c r="Q115" s="22">
        <v>0</v>
      </c>
      <c r="R115" s="22">
        <v>0</v>
      </c>
      <c r="S115" s="22">
        <v>0</v>
      </c>
      <c r="T115" s="22">
        <v>470079</v>
      </c>
      <c r="U115" s="22">
        <v>126344</v>
      </c>
      <c r="V115" s="22">
        <v>134873</v>
      </c>
      <c r="W115" s="22">
        <v>0</v>
      </c>
      <c r="X115" s="22">
        <v>0</v>
      </c>
      <c r="Y115" s="22">
        <v>0</v>
      </c>
      <c r="Z115" s="22">
        <v>2900</v>
      </c>
      <c r="AA115" s="22">
        <v>0</v>
      </c>
      <c r="AB115" s="22">
        <v>0</v>
      </c>
      <c r="AC115" s="22">
        <v>0</v>
      </c>
      <c r="AD115" s="22">
        <v>3000</v>
      </c>
      <c r="AE115" s="22">
        <v>0</v>
      </c>
      <c r="AF115" s="22">
        <v>0</v>
      </c>
      <c r="AG115" s="22">
        <v>0</v>
      </c>
      <c r="AH115" s="22">
        <v>0</v>
      </c>
      <c r="AI115" s="22">
        <v>53471</v>
      </c>
      <c r="AJ115" s="22">
        <v>28683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831331</v>
      </c>
    </row>
    <row r="116" spans="1:42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0</v>
      </c>
      <c r="F116" s="22">
        <v>47627</v>
      </c>
      <c r="G116" s="22">
        <v>0</v>
      </c>
      <c r="H116" s="22">
        <v>0</v>
      </c>
      <c r="I116" s="22">
        <v>150854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1136282</v>
      </c>
      <c r="U116" s="22">
        <v>472351</v>
      </c>
      <c r="V116" s="22">
        <v>309029</v>
      </c>
      <c r="W116" s="22">
        <v>0</v>
      </c>
      <c r="X116" s="22">
        <v>0</v>
      </c>
      <c r="Y116" s="22">
        <v>0</v>
      </c>
      <c r="Z116" s="22">
        <v>14532</v>
      </c>
      <c r="AA116" s="22">
        <v>0</v>
      </c>
      <c r="AB116" s="22">
        <v>1000</v>
      </c>
      <c r="AC116" s="22">
        <v>1103470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11303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3246448</v>
      </c>
    </row>
    <row r="117" spans="1:42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2996</v>
      </c>
      <c r="G117" s="22">
        <v>0</v>
      </c>
      <c r="H117" s="22">
        <v>0</v>
      </c>
      <c r="I117" s="22">
        <v>2595</v>
      </c>
      <c r="J117" s="22">
        <v>0</v>
      </c>
      <c r="K117" s="22">
        <v>0</v>
      </c>
      <c r="L117" s="22">
        <v>0</v>
      </c>
      <c r="M117" s="22">
        <v>0</v>
      </c>
      <c r="N117" s="22">
        <v>2617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320278</v>
      </c>
      <c r="U117" s="22">
        <v>194968</v>
      </c>
      <c r="V117" s="22">
        <v>160704</v>
      </c>
      <c r="W117" s="22">
        <v>0</v>
      </c>
      <c r="X117" s="22">
        <v>0</v>
      </c>
      <c r="Y117" s="22">
        <v>0</v>
      </c>
      <c r="Z117" s="22">
        <v>2143</v>
      </c>
      <c r="AA117" s="22">
        <v>0</v>
      </c>
      <c r="AB117" s="22">
        <v>0</v>
      </c>
      <c r="AC117" s="22">
        <v>0</v>
      </c>
      <c r="AD117" s="22">
        <v>29690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479571</v>
      </c>
      <c r="AN117" s="22">
        <v>0</v>
      </c>
      <c r="AO117" s="22">
        <v>0</v>
      </c>
      <c r="AP117" s="22">
        <v>1195562</v>
      </c>
    </row>
    <row r="118" spans="1:42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170854</v>
      </c>
      <c r="G118" s="22">
        <v>0</v>
      </c>
      <c r="H118" s="22">
        <v>1077117</v>
      </c>
      <c r="I118" s="22">
        <v>0</v>
      </c>
      <c r="J118" s="22">
        <v>0</v>
      </c>
      <c r="K118" s="22">
        <v>0</v>
      </c>
      <c r="L118" s="22">
        <v>8978</v>
      </c>
      <c r="M118" s="22">
        <v>0</v>
      </c>
      <c r="N118" s="22">
        <v>0</v>
      </c>
      <c r="O118" s="22">
        <v>9139</v>
      </c>
      <c r="P118" s="22">
        <v>0</v>
      </c>
      <c r="Q118" s="22">
        <v>0</v>
      </c>
      <c r="R118" s="22">
        <v>238852</v>
      </c>
      <c r="S118" s="22">
        <v>0</v>
      </c>
      <c r="T118" s="22">
        <v>1982910</v>
      </c>
      <c r="U118" s="22">
        <v>1853438</v>
      </c>
      <c r="V118" s="22">
        <v>768187</v>
      </c>
      <c r="W118" s="22">
        <v>0</v>
      </c>
      <c r="X118" s="22">
        <v>19950</v>
      </c>
      <c r="Y118" s="22">
        <v>0</v>
      </c>
      <c r="Z118" s="22">
        <v>0</v>
      </c>
      <c r="AA118" s="22">
        <v>46749</v>
      </c>
      <c r="AB118" s="22">
        <v>61282</v>
      </c>
      <c r="AC118" s="22">
        <v>3618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312194</v>
      </c>
      <c r="AJ118" s="22">
        <v>60456</v>
      </c>
      <c r="AK118" s="22">
        <v>0</v>
      </c>
      <c r="AL118" s="22">
        <v>0</v>
      </c>
      <c r="AM118" s="22">
        <v>2611032</v>
      </c>
      <c r="AN118" s="22">
        <v>0</v>
      </c>
      <c r="AO118" s="22">
        <v>0</v>
      </c>
      <c r="AP118" s="22">
        <v>9224756</v>
      </c>
    </row>
    <row r="119" spans="1:42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0</v>
      </c>
      <c r="F119" s="22">
        <v>42677</v>
      </c>
      <c r="G119" s="22">
        <v>0</v>
      </c>
      <c r="H119" s="22">
        <v>187572</v>
      </c>
      <c r="I119" s="22">
        <v>226009</v>
      </c>
      <c r="J119" s="22">
        <v>0</v>
      </c>
      <c r="K119" s="22">
        <v>0</v>
      </c>
      <c r="L119" s="22">
        <v>28540</v>
      </c>
      <c r="M119" s="22">
        <v>0</v>
      </c>
      <c r="N119" s="22">
        <v>0</v>
      </c>
      <c r="O119" s="22">
        <v>62171</v>
      </c>
      <c r="P119" s="22">
        <v>0</v>
      </c>
      <c r="Q119" s="22">
        <v>0</v>
      </c>
      <c r="R119" s="22">
        <v>0</v>
      </c>
      <c r="S119" s="22">
        <v>0</v>
      </c>
      <c r="T119" s="22">
        <v>1179040</v>
      </c>
      <c r="U119" s="22">
        <v>882507</v>
      </c>
      <c r="V119" s="22">
        <v>656026</v>
      </c>
      <c r="W119" s="22">
        <v>0</v>
      </c>
      <c r="X119" s="22">
        <v>159192</v>
      </c>
      <c r="Y119" s="22">
        <v>0</v>
      </c>
      <c r="Z119" s="22">
        <v>22655</v>
      </c>
      <c r="AA119" s="22">
        <v>0</v>
      </c>
      <c r="AB119" s="22">
        <v>6184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920299</v>
      </c>
      <c r="AJ119" s="22">
        <v>7007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4379879</v>
      </c>
    </row>
    <row r="120" spans="1:42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44296</v>
      </c>
      <c r="G120" s="22">
        <v>0</v>
      </c>
      <c r="H120" s="22">
        <v>0</v>
      </c>
      <c r="I120" s="22">
        <v>50676</v>
      </c>
      <c r="J120" s="22">
        <v>0</v>
      </c>
      <c r="K120" s="22">
        <v>0</v>
      </c>
      <c r="L120" s="22">
        <v>0</v>
      </c>
      <c r="M120" s="22">
        <v>0</v>
      </c>
      <c r="N120" s="22">
        <v>30290</v>
      </c>
      <c r="O120" s="22">
        <v>17895</v>
      </c>
      <c r="P120" s="22">
        <v>0</v>
      </c>
      <c r="Q120" s="22">
        <v>0</v>
      </c>
      <c r="R120" s="22">
        <v>0</v>
      </c>
      <c r="S120" s="22">
        <v>0</v>
      </c>
      <c r="T120" s="22">
        <v>2494055</v>
      </c>
      <c r="U120" s="22">
        <v>2154994</v>
      </c>
      <c r="V120" s="22">
        <v>1349193</v>
      </c>
      <c r="W120" s="22">
        <v>0</v>
      </c>
      <c r="X120" s="22">
        <v>2408</v>
      </c>
      <c r="Y120" s="22">
        <v>513071</v>
      </c>
      <c r="Z120" s="22">
        <v>27688</v>
      </c>
      <c r="AA120" s="22">
        <v>112944</v>
      </c>
      <c r="AB120" s="22">
        <v>0</v>
      </c>
      <c r="AC120" s="22">
        <v>100163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855879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120268</v>
      </c>
      <c r="AP120" s="22">
        <v>7873820</v>
      </c>
    </row>
    <row r="121" spans="1:42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0</v>
      </c>
      <c r="F121" s="22">
        <v>29766</v>
      </c>
      <c r="G121" s="22">
        <v>0</v>
      </c>
      <c r="H121" s="22">
        <v>11250</v>
      </c>
      <c r="I121" s="22">
        <v>32790</v>
      </c>
      <c r="J121" s="22">
        <v>0</v>
      </c>
      <c r="K121" s="22">
        <v>0</v>
      </c>
      <c r="L121" s="22">
        <v>75962</v>
      </c>
      <c r="M121" s="22">
        <v>0</v>
      </c>
      <c r="N121" s="22">
        <v>372</v>
      </c>
      <c r="O121" s="22">
        <v>14079</v>
      </c>
      <c r="P121" s="22">
        <v>34168</v>
      </c>
      <c r="Q121" s="22">
        <v>0</v>
      </c>
      <c r="R121" s="22">
        <v>0</v>
      </c>
      <c r="S121" s="22">
        <v>0</v>
      </c>
      <c r="T121" s="22">
        <v>3023079</v>
      </c>
      <c r="U121" s="22">
        <v>2004557</v>
      </c>
      <c r="V121" s="22">
        <v>89432</v>
      </c>
      <c r="W121" s="22">
        <v>0</v>
      </c>
      <c r="X121" s="22">
        <v>155147</v>
      </c>
      <c r="Y121" s="22">
        <v>0</v>
      </c>
      <c r="Z121" s="22">
        <v>52012</v>
      </c>
      <c r="AA121" s="22">
        <v>0</v>
      </c>
      <c r="AB121" s="22">
        <v>0</v>
      </c>
      <c r="AC121" s="22">
        <v>1365</v>
      </c>
      <c r="AD121" s="22">
        <v>174464</v>
      </c>
      <c r="AE121" s="22">
        <v>0</v>
      </c>
      <c r="AF121" s="22">
        <v>0</v>
      </c>
      <c r="AG121" s="22">
        <v>13670</v>
      </c>
      <c r="AH121" s="22">
        <v>0</v>
      </c>
      <c r="AI121" s="22">
        <v>288048</v>
      </c>
      <c r="AJ121" s="22">
        <v>340443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6340604</v>
      </c>
    </row>
    <row r="122" spans="1:42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0</v>
      </c>
      <c r="F122" s="22">
        <v>1884</v>
      </c>
      <c r="G122" s="22">
        <v>0</v>
      </c>
      <c r="H122" s="22">
        <v>0</v>
      </c>
      <c r="I122" s="22">
        <v>66843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1225</v>
      </c>
      <c r="P122" s="22">
        <v>0</v>
      </c>
      <c r="Q122" s="22">
        <v>0</v>
      </c>
      <c r="R122" s="22">
        <v>0</v>
      </c>
      <c r="S122" s="22">
        <v>0</v>
      </c>
      <c r="T122" s="22">
        <v>161905</v>
      </c>
      <c r="U122" s="22">
        <v>155554</v>
      </c>
      <c r="V122" s="22">
        <v>172323</v>
      </c>
      <c r="W122" s="22">
        <v>0</v>
      </c>
      <c r="X122" s="22">
        <v>0</v>
      </c>
      <c r="Y122" s="22">
        <v>0</v>
      </c>
      <c r="Z122" s="22">
        <v>2400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35461</v>
      </c>
      <c r="AJ122" s="22">
        <v>2676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600271</v>
      </c>
    </row>
    <row r="123" spans="1:42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0</v>
      </c>
      <c r="F123" s="22">
        <v>33969</v>
      </c>
      <c r="G123" s="22">
        <v>0</v>
      </c>
      <c r="H123" s="22">
        <v>0</v>
      </c>
      <c r="I123" s="22">
        <v>14897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98229</v>
      </c>
      <c r="P123" s="22">
        <v>32744</v>
      </c>
      <c r="Q123" s="22">
        <v>0</v>
      </c>
      <c r="R123" s="22">
        <v>0</v>
      </c>
      <c r="S123" s="22">
        <v>0</v>
      </c>
      <c r="T123" s="22">
        <v>1714212</v>
      </c>
      <c r="U123" s="22">
        <v>996572</v>
      </c>
      <c r="V123" s="22">
        <v>712591</v>
      </c>
      <c r="W123" s="22">
        <v>0</v>
      </c>
      <c r="X123" s="22">
        <v>6410</v>
      </c>
      <c r="Y123" s="22">
        <v>0</v>
      </c>
      <c r="Z123" s="22">
        <v>22689</v>
      </c>
      <c r="AA123" s="22">
        <v>0</v>
      </c>
      <c r="AB123" s="22">
        <v>9888</v>
      </c>
      <c r="AC123" s="22">
        <v>0</v>
      </c>
      <c r="AD123" s="22">
        <v>312250</v>
      </c>
      <c r="AE123" s="22">
        <v>0</v>
      </c>
      <c r="AF123" s="22">
        <v>0</v>
      </c>
      <c r="AG123" s="22">
        <v>0</v>
      </c>
      <c r="AH123" s="22">
        <v>0</v>
      </c>
      <c r="AI123" s="22">
        <v>459394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4413845</v>
      </c>
    </row>
    <row r="124" spans="1:42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1772</v>
      </c>
      <c r="F124" s="22">
        <v>5557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2049</v>
      </c>
      <c r="M124" s="22">
        <v>0</v>
      </c>
      <c r="N124" s="22">
        <v>0</v>
      </c>
      <c r="O124" s="22">
        <v>1691</v>
      </c>
      <c r="P124" s="22">
        <v>386</v>
      </c>
      <c r="Q124" s="22">
        <v>0</v>
      </c>
      <c r="R124" s="22">
        <v>0</v>
      </c>
      <c r="S124" s="22">
        <v>0</v>
      </c>
      <c r="T124" s="22">
        <v>614108</v>
      </c>
      <c r="U124" s="22">
        <v>144344</v>
      </c>
      <c r="V124" s="22">
        <v>147705</v>
      </c>
      <c r="W124" s="22">
        <v>0</v>
      </c>
      <c r="X124" s="22">
        <v>0</v>
      </c>
      <c r="Y124" s="22">
        <v>0</v>
      </c>
      <c r="Z124" s="22">
        <v>1600</v>
      </c>
      <c r="AA124" s="22">
        <v>0</v>
      </c>
      <c r="AB124" s="22">
        <v>0</v>
      </c>
      <c r="AC124" s="22">
        <v>63581</v>
      </c>
      <c r="AD124" s="22">
        <v>644395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3158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1630346</v>
      </c>
    </row>
    <row r="125" spans="1:42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0</v>
      </c>
      <c r="F125" s="22">
        <v>73586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1200</v>
      </c>
      <c r="P125" s="22">
        <v>0</v>
      </c>
      <c r="Q125" s="22">
        <v>0</v>
      </c>
      <c r="R125" s="22">
        <v>0</v>
      </c>
      <c r="S125" s="22">
        <v>0</v>
      </c>
      <c r="T125" s="22">
        <v>1575453</v>
      </c>
      <c r="U125" s="22">
        <v>413453</v>
      </c>
      <c r="V125" s="22">
        <v>440712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274634</v>
      </c>
      <c r="AJ125" s="22">
        <v>0</v>
      </c>
      <c r="AK125" s="22">
        <v>16445</v>
      </c>
      <c r="AL125" s="22">
        <v>0</v>
      </c>
      <c r="AM125" s="22">
        <v>0</v>
      </c>
      <c r="AN125" s="22">
        <v>0</v>
      </c>
      <c r="AO125" s="22">
        <v>0</v>
      </c>
      <c r="AP125" s="22">
        <v>2795483</v>
      </c>
    </row>
    <row r="126" spans="1:42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18733</v>
      </c>
      <c r="G126" s="22">
        <v>0</v>
      </c>
      <c r="H126" s="22">
        <v>0</v>
      </c>
      <c r="I126" s="22">
        <v>4150</v>
      </c>
      <c r="J126" s="22">
        <v>62</v>
      </c>
      <c r="K126" s="22">
        <v>0</v>
      </c>
      <c r="L126" s="22">
        <v>0</v>
      </c>
      <c r="M126" s="22">
        <v>0</v>
      </c>
      <c r="N126" s="22">
        <v>13781</v>
      </c>
      <c r="O126" s="22">
        <v>2062</v>
      </c>
      <c r="P126" s="22">
        <v>0</v>
      </c>
      <c r="Q126" s="22">
        <v>0</v>
      </c>
      <c r="R126" s="22">
        <v>0</v>
      </c>
      <c r="S126" s="22">
        <v>0</v>
      </c>
      <c r="T126" s="22">
        <v>576261</v>
      </c>
      <c r="U126" s="22">
        <v>93886</v>
      </c>
      <c r="V126" s="22">
        <v>100041</v>
      </c>
      <c r="W126" s="22">
        <v>0</v>
      </c>
      <c r="X126" s="22">
        <v>18204</v>
      </c>
      <c r="Y126" s="22">
        <v>0</v>
      </c>
      <c r="Z126" s="22">
        <v>3700</v>
      </c>
      <c r="AA126" s="22">
        <v>0</v>
      </c>
      <c r="AB126" s="22">
        <v>0</v>
      </c>
      <c r="AC126" s="22">
        <v>0</v>
      </c>
      <c r="AD126" s="22">
        <v>81219</v>
      </c>
      <c r="AE126" s="22">
        <v>0</v>
      </c>
      <c r="AF126" s="22">
        <v>0</v>
      </c>
      <c r="AG126" s="22">
        <v>0</v>
      </c>
      <c r="AH126" s="22">
        <v>0</v>
      </c>
      <c r="AI126" s="22">
        <v>47268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959367</v>
      </c>
    </row>
    <row r="127" spans="1:42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0</v>
      </c>
      <c r="F127" s="22">
        <v>17273</v>
      </c>
      <c r="G127" s="22">
        <v>0</v>
      </c>
      <c r="H127" s="22">
        <v>0</v>
      </c>
      <c r="I127" s="22">
        <v>8788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11869</v>
      </c>
      <c r="P127" s="22">
        <v>0</v>
      </c>
      <c r="Q127" s="22">
        <v>0</v>
      </c>
      <c r="R127" s="22">
        <v>0</v>
      </c>
      <c r="S127" s="22">
        <v>0</v>
      </c>
      <c r="T127" s="22">
        <v>1137753</v>
      </c>
      <c r="U127" s="22">
        <v>689033</v>
      </c>
      <c r="V127" s="22">
        <v>425909</v>
      </c>
      <c r="W127" s="22">
        <v>0</v>
      </c>
      <c r="X127" s="22">
        <v>1952</v>
      </c>
      <c r="Y127" s="22">
        <v>0</v>
      </c>
      <c r="Z127" s="22">
        <v>20132</v>
      </c>
      <c r="AA127" s="22">
        <v>0</v>
      </c>
      <c r="AB127" s="22">
        <v>0</v>
      </c>
      <c r="AC127" s="22">
        <v>31599</v>
      </c>
      <c r="AD127" s="22">
        <v>249772</v>
      </c>
      <c r="AE127" s="22">
        <v>0</v>
      </c>
      <c r="AF127" s="22">
        <v>0</v>
      </c>
      <c r="AG127" s="22">
        <v>0</v>
      </c>
      <c r="AH127" s="22">
        <v>0</v>
      </c>
      <c r="AI127" s="22">
        <v>4155</v>
      </c>
      <c r="AJ127" s="22">
        <v>19054</v>
      </c>
      <c r="AK127" s="22">
        <v>0</v>
      </c>
      <c r="AL127" s="22">
        <v>0</v>
      </c>
      <c r="AM127" s="22">
        <v>0</v>
      </c>
      <c r="AN127" s="22">
        <v>2138696</v>
      </c>
      <c r="AO127" s="22">
        <v>0</v>
      </c>
      <c r="AP127" s="22">
        <v>4755985</v>
      </c>
    </row>
    <row r="128" spans="1:42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0</v>
      </c>
      <c r="F128" s="22">
        <v>3059</v>
      </c>
      <c r="G128" s="22">
        <v>0</v>
      </c>
      <c r="H128" s="22">
        <v>0</v>
      </c>
      <c r="I128" s="22">
        <v>36245</v>
      </c>
      <c r="J128" s="22">
        <v>0</v>
      </c>
      <c r="K128" s="22">
        <v>0</v>
      </c>
      <c r="L128" s="22">
        <v>0</v>
      </c>
      <c r="M128" s="22">
        <v>0</v>
      </c>
      <c r="N128" s="22">
        <v>15257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398810</v>
      </c>
      <c r="U128" s="22">
        <v>436463</v>
      </c>
      <c r="V128" s="22">
        <v>282235</v>
      </c>
      <c r="W128" s="22">
        <v>171412</v>
      </c>
      <c r="X128" s="22">
        <v>20616</v>
      </c>
      <c r="Y128" s="22">
        <v>0</v>
      </c>
      <c r="Z128" s="22">
        <v>0</v>
      </c>
      <c r="AA128" s="22">
        <v>0</v>
      </c>
      <c r="AB128" s="22">
        <v>765</v>
      </c>
      <c r="AC128" s="22">
        <v>2430</v>
      </c>
      <c r="AD128" s="22">
        <v>473046</v>
      </c>
      <c r="AE128" s="22">
        <v>0</v>
      </c>
      <c r="AF128" s="22">
        <v>0</v>
      </c>
      <c r="AG128" s="22">
        <v>0</v>
      </c>
      <c r="AH128" s="22">
        <v>0</v>
      </c>
      <c r="AI128" s="22">
        <v>48529</v>
      </c>
      <c r="AJ128" s="22">
        <v>740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1889607</v>
      </c>
    </row>
    <row r="129" spans="1:42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21492</v>
      </c>
      <c r="G129" s="22">
        <v>0</v>
      </c>
      <c r="H129" s="22">
        <v>0</v>
      </c>
      <c r="I129" s="22">
        <v>109943</v>
      </c>
      <c r="J129" s="22">
        <v>0</v>
      </c>
      <c r="K129" s="22">
        <v>0</v>
      </c>
      <c r="L129" s="22">
        <v>757</v>
      </c>
      <c r="M129" s="22">
        <v>0</v>
      </c>
      <c r="N129" s="22">
        <v>1125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703918</v>
      </c>
      <c r="U129" s="22">
        <v>550297</v>
      </c>
      <c r="V129" s="22">
        <v>274711</v>
      </c>
      <c r="W129" s="22">
        <v>0</v>
      </c>
      <c r="X129" s="22">
        <v>147406</v>
      </c>
      <c r="Y129" s="22">
        <v>0</v>
      </c>
      <c r="Z129" s="22">
        <v>2555</v>
      </c>
      <c r="AA129" s="22">
        <v>0</v>
      </c>
      <c r="AB129" s="22">
        <v>7988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92426</v>
      </c>
      <c r="AJ129" s="22">
        <v>32676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1945294</v>
      </c>
    </row>
    <row r="130" spans="1:42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413672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98503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1171175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237467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1920817</v>
      </c>
    </row>
    <row r="131" spans="1:42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28471</v>
      </c>
      <c r="G131" s="22">
        <v>0</v>
      </c>
      <c r="H131" s="22">
        <v>0</v>
      </c>
      <c r="I131" s="22">
        <v>32162</v>
      </c>
      <c r="J131" s="22">
        <v>0</v>
      </c>
      <c r="K131" s="22">
        <v>0</v>
      </c>
      <c r="L131" s="22">
        <v>0</v>
      </c>
      <c r="M131" s="22">
        <v>0</v>
      </c>
      <c r="N131" s="22">
        <v>4100</v>
      </c>
      <c r="O131" s="22">
        <v>0</v>
      </c>
      <c r="P131" s="22">
        <v>5633</v>
      </c>
      <c r="Q131" s="22">
        <v>0</v>
      </c>
      <c r="R131" s="22">
        <v>0</v>
      </c>
      <c r="S131" s="22">
        <v>0</v>
      </c>
      <c r="T131" s="22">
        <v>903684</v>
      </c>
      <c r="U131" s="22">
        <v>618786</v>
      </c>
      <c r="V131" s="22">
        <v>295782</v>
      </c>
      <c r="W131" s="22">
        <v>0</v>
      </c>
      <c r="X131" s="22">
        <v>0</v>
      </c>
      <c r="Y131" s="22">
        <v>26553</v>
      </c>
      <c r="Z131" s="22">
        <v>5950</v>
      </c>
      <c r="AA131" s="22">
        <v>11574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719</v>
      </c>
      <c r="AH131" s="22">
        <v>0</v>
      </c>
      <c r="AI131" s="22">
        <v>153309</v>
      </c>
      <c r="AJ131" s="22">
        <v>0</v>
      </c>
      <c r="AK131" s="22">
        <v>0</v>
      </c>
      <c r="AL131" s="22">
        <v>119283</v>
      </c>
      <c r="AM131" s="22">
        <v>0</v>
      </c>
      <c r="AN131" s="22">
        <v>0</v>
      </c>
      <c r="AO131" s="22">
        <v>0</v>
      </c>
      <c r="AP131" s="22">
        <v>2206006</v>
      </c>
    </row>
    <row r="132" spans="1:42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3075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80113</v>
      </c>
      <c r="U132" s="22">
        <v>59047</v>
      </c>
      <c r="V132" s="22">
        <v>47713</v>
      </c>
      <c r="W132" s="22">
        <v>0</v>
      </c>
      <c r="X132" s="22">
        <v>0</v>
      </c>
      <c r="Y132" s="22">
        <v>0</v>
      </c>
      <c r="Z132" s="22">
        <v>800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190748</v>
      </c>
    </row>
    <row r="133" spans="1:42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24000</v>
      </c>
      <c r="G133" s="22">
        <v>0</v>
      </c>
      <c r="H133" s="22">
        <v>0</v>
      </c>
      <c r="I133" s="22">
        <v>67600</v>
      </c>
      <c r="J133" s="22">
        <v>0</v>
      </c>
      <c r="K133" s="22">
        <v>0</v>
      </c>
      <c r="L133" s="22">
        <v>1025</v>
      </c>
      <c r="M133" s="22">
        <v>0</v>
      </c>
      <c r="N133" s="22">
        <v>10182</v>
      </c>
      <c r="O133" s="22">
        <v>35235</v>
      </c>
      <c r="P133" s="22">
        <v>7749</v>
      </c>
      <c r="Q133" s="22">
        <v>0</v>
      </c>
      <c r="R133" s="22">
        <v>0</v>
      </c>
      <c r="S133" s="22">
        <v>0</v>
      </c>
      <c r="T133" s="22">
        <v>957796</v>
      </c>
      <c r="U133" s="22">
        <v>262207</v>
      </c>
      <c r="V133" s="22">
        <v>122996</v>
      </c>
      <c r="W133" s="22">
        <v>224114</v>
      </c>
      <c r="X133" s="22">
        <v>1806</v>
      </c>
      <c r="Y133" s="22">
        <v>0</v>
      </c>
      <c r="Z133" s="22">
        <v>17457</v>
      </c>
      <c r="AA133" s="22">
        <v>0</v>
      </c>
      <c r="AB133" s="22">
        <v>0</v>
      </c>
      <c r="AC133" s="22">
        <v>19437</v>
      </c>
      <c r="AD133" s="22">
        <v>50000</v>
      </c>
      <c r="AE133" s="22">
        <v>0</v>
      </c>
      <c r="AF133" s="22">
        <v>0</v>
      </c>
      <c r="AG133" s="22">
        <v>0</v>
      </c>
      <c r="AH133" s="22">
        <v>0</v>
      </c>
      <c r="AI133" s="22">
        <v>135291</v>
      </c>
      <c r="AJ133" s="22">
        <v>3676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1940571</v>
      </c>
    </row>
    <row r="134" spans="1:42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9414</v>
      </c>
      <c r="G134" s="22">
        <v>0</v>
      </c>
      <c r="H134" s="22">
        <v>0</v>
      </c>
      <c r="I134" s="22">
        <v>18157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206380</v>
      </c>
      <c r="U134" s="22">
        <v>132864</v>
      </c>
      <c r="V134" s="22">
        <v>124624</v>
      </c>
      <c r="W134" s="22">
        <v>0</v>
      </c>
      <c r="X134" s="22">
        <v>0</v>
      </c>
      <c r="Y134" s="22">
        <v>0</v>
      </c>
      <c r="Z134" s="22">
        <v>9128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39742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540309</v>
      </c>
    </row>
    <row r="135" spans="1:42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0</v>
      </c>
      <c r="F135" s="22">
        <v>3980</v>
      </c>
      <c r="G135" s="22">
        <v>0</v>
      </c>
      <c r="H135" s="22">
        <v>0</v>
      </c>
      <c r="I135" s="22">
        <v>141152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504959</v>
      </c>
      <c r="Q135" s="22">
        <v>0</v>
      </c>
      <c r="R135" s="22">
        <v>0</v>
      </c>
      <c r="S135" s="22">
        <v>0</v>
      </c>
      <c r="T135" s="22">
        <v>1510674</v>
      </c>
      <c r="U135" s="22">
        <v>359085</v>
      </c>
      <c r="V135" s="22">
        <v>219439</v>
      </c>
      <c r="W135" s="22">
        <v>0</v>
      </c>
      <c r="X135" s="22">
        <v>15567</v>
      </c>
      <c r="Y135" s="22">
        <v>0</v>
      </c>
      <c r="Z135" s="22">
        <v>950</v>
      </c>
      <c r="AA135" s="22">
        <v>0</v>
      </c>
      <c r="AB135" s="22">
        <v>1723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118564</v>
      </c>
      <c r="AJ135" s="22">
        <v>42346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2918439</v>
      </c>
    </row>
    <row r="136" spans="1:42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  <c r="T136" s="22">
        <v>1417173</v>
      </c>
      <c r="U136" s="22">
        <v>399033</v>
      </c>
      <c r="V136" s="22">
        <v>448697</v>
      </c>
      <c r="W136" s="22">
        <v>0</v>
      </c>
      <c r="X136" s="22">
        <v>0</v>
      </c>
      <c r="Y136" s="22">
        <v>0</v>
      </c>
      <c r="Z136" s="22">
        <v>1500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253848</v>
      </c>
      <c r="AI136" s="22">
        <v>0</v>
      </c>
      <c r="AJ136" s="22">
        <v>6215</v>
      </c>
      <c r="AK136" s="22">
        <v>0</v>
      </c>
      <c r="AL136" s="22">
        <v>0</v>
      </c>
      <c r="AM136" s="22">
        <v>1430941</v>
      </c>
      <c r="AN136" s="22">
        <v>0</v>
      </c>
      <c r="AO136" s="22">
        <v>0</v>
      </c>
      <c r="AP136" s="22">
        <v>3957407</v>
      </c>
    </row>
    <row r="137" spans="1:42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36409</v>
      </c>
      <c r="H137" s="22">
        <v>14650</v>
      </c>
      <c r="I137" s="22">
        <v>59110</v>
      </c>
      <c r="J137" s="22">
        <v>74369</v>
      </c>
      <c r="K137" s="22">
        <v>0</v>
      </c>
      <c r="L137" s="22">
        <v>-169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164079</v>
      </c>
      <c r="S137" s="22">
        <v>0</v>
      </c>
      <c r="T137" s="22">
        <v>3983235</v>
      </c>
      <c r="U137" s="22">
        <v>2349209</v>
      </c>
      <c r="V137" s="22">
        <v>755930</v>
      </c>
      <c r="W137" s="22">
        <v>0</v>
      </c>
      <c r="X137" s="22">
        <v>8910</v>
      </c>
      <c r="Y137" s="22">
        <v>0</v>
      </c>
      <c r="Z137" s="22">
        <v>35555</v>
      </c>
      <c r="AA137" s="22">
        <v>0</v>
      </c>
      <c r="AB137" s="22">
        <v>71696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889155</v>
      </c>
      <c r="AJ137" s="22">
        <v>4867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8447005</v>
      </c>
    </row>
    <row r="138" spans="1:42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19556</v>
      </c>
      <c r="G138" s="22">
        <v>2348</v>
      </c>
      <c r="H138" s="22">
        <v>25936</v>
      </c>
      <c r="I138" s="22">
        <v>145350</v>
      </c>
      <c r="J138" s="22">
        <v>0</v>
      </c>
      <c r="K138" s="22">
        <v>0</v>
      </c>
      <c r="L138" s="22">
        <v>5438</v>
      </c>
      <c r="M138" s="22">
        <v>0</v>
      </c>
      <c r="N138" s="22">
        <v>0</v>
      </c>
      <c r="O138" s="22">
        <v>1395</v>
      </c>
      <c r="P138" s="22">
        <v>0</v>
      </c>
      <c r="Q138" s="22">
        <v>0</v>
      </c>
      <c r="R138" s="22">
        <v>0</v>
      </c>
      <c r="S138" s="22">
        <v>0</v>
      </c>
      <c r="T138" s="22">
        <v>2837692</v>
      </c>
      <c r="U138" s="22">
        <v>872274</v>
      </c>
      <c r="V138" s="22">
        <v>1337875</v>
      </c>
      <c r="W138" s="22">
        <v>0</v>
      </c>
      <c r="X138" s="22">
        <v>95464</v>
      </c>
      <c r="Y138" s="22">
        <v>0</v>
      </c>
      <c r="Z138" s="22">
        <v>840</v>
      </c>
      <c r="AA138" s="22">
        <v>0</v>
      </c>
      <c r="AB138" s="22">
        <v>8509</v>
      </c>
      <c r="AC138" s="22">
        <v>0</v>
      </c>
      <c r="AD138" s="22">
        <v>284596</v>
      </c>
      <c r="AE138" s="22">
        <v>0</v>
      </c>
      <c r="AF138" s="22">
        <v>0</v>
      </c>
      <c r="AG138" s="22">
        <v>0</v>
      </c>
      <c r="AH138" s="22">
        <v>0</v>
      </c>
      <c r="AI138" s="22">
        <v>601256</v>
      </c>
      <c r="AJ138" s="22">
        <v>25416</v>
      </c>
      <c r="AK138" s="22">
        <v>0</v>
      </c>
      <c r="AL138" s="22">
        <v>0</v>
      </c>
      <c r="AM138" s="22">
        <v>0</v>
      </c>
      <c r="AN138" s="22">
        <v>0</v>
      </c>
      <c r="AO138" s="22">
        <v>118784</v>
      </c>
      <c r="AP138" s="22">
        <v>6382729</v>
      </c>
    </row>
    <row r="139" spans="1:42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9240</v>
      </c>
      <c r="G139" s="22">
        <v>0</v>
      </c>
      <c r="H139" s="22">
        <v>0</v>
      </c>
      <c r="I139" s="22">
        <v>79040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5578</v>
      </c>
      <c r="P139" s="22">
        <v>0</v>
      </c>
      <c r="Q139" s="22">
        <v>0</v>
      </c>
      <c r="R139" s="22">
        <v>0</v>
      </c>
      <c r="S139" s="22">
        <v>0</v>
      </c>
      <c r="T139" s="22">
        <v>2419993</v>
      </c>
      <c r="U139" s="22">
        <v>2577022</v>
      </c>
      <c r="V139" s="22">
        <v>819381</v>
      </c>
      <c r="W139" s="22">
        <v>0</v>
      </c>
      <c r="X139" s="22">
        <v>35022</v>
      </c>
      <c r="Y139" s="22">
        <v>0</v>
      </c>
      <c r="Z139" s="22">
        <v>58751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15000</v>
      </c>
      <c r="AG139" s="22">
        <v>482863</v>
      </c>
      <c r="AH139" s="22">
        <v>0</v>
      </c>
      <c r="AI139" s="22">
        <v>262832</v>
      </c>
      <c r="AJ139" s="22">
        <v>0</v>
      </c>
      <c r="AK139" s="22">
        <v>0</v>
      </c>
      <c r="AL139" s="22">
        <v>15748</v>
      </c>
      <c r="AM139" s="22">
        <v>0</v>
      </c>
      <c r="AN139" s="22">
        <v>0</v>
      </c>
      <c r="AO139" s="22">
        <v>0</v>
      </c>
      <c r="AP139" s="22">
        <v>6780470</v>
      </c>
    </row>
    <row r="140" spans="1:42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436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340956</v>
      </c>
      <c r="U140" s="22">
        <v>107486</v>
      </c>
      <c r="V140" s="22">
        <v>77961</v>
      </c>
      <c r="W140" s="22">
        <v>0</v>
      </c>
      <c r="X140" s="22">
        <v>0</v>
      </c>
      <c r="Y140" s="22">
        <v>0</v>
      </c>
      <c r="Z140" s="22">
        <v>400</v>
      </c>
      <c r="AA140" s="22">
        <v>0</v>
      </c>
      <c r="AB140" s="22">
        <v>180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3360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530779</v>
      </c>
    </row>
    <row r="141" spans="1:42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0</v>
      </c>
      <c r="F141" s="22">
        <v>186913</v>
      </c>
      <c r="G141" s="22">
        <v>0</v>
      </c>
      <c r="H141" s="22">
        <v>0</v>
      </c>
      <c r="I141" s="22">
        <v>29865</v>
      </c>
      <c r="J141" s="22">
        <v>0</v>
      </c>
      <c r="K141" s="22">
        <v>0</v>
      </c>
      <c r="L141" s="22">
        <v>4656</v>
      </c>
      <c r="M141" s="22">
        <v>0</v>
      </c>
      <c r="N141" s="22">
        <v>40</v>
      </c>
      <c r="O141" s="22">
        <v>19723</v>
      </c>
      <c r="P141" s="22">
        <v>0</v>
      </c>
      <c r="Q141" s="22">
        <v>0</v>
      </c>
      <c r="R141" s="22">
        <v>0</v>
      </c>
      <c r="S141" s="22">
        <v>0</v>
      </c>
      <c r="T141" s="22">
        <v>267759</v>
      </c>
      <c r="U141" s="22">
        <v>146503</v>
      </c>
      <c r="V141" s="22">
        <v>156747</v>
      </c>
      <c r="W141" s="22">
        <v>0</v>
      </c>
      <c r="X141" s="22">
        <v>0</v>
      </c>
      <c r="Y141" s="22">
        <v>0</v>
      </c>
      <c r="Z141" s="22">
        <v>8096</v>
      </c>
      <c r="AA141" s="22">
        <v>0</v>
      </c>
      <c r="AB141" s="22">
        <v>12307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73078</v>
      </c>
      <c r="AI141" s="22">
        <v>28482</v>
      </c>
      <c r="AJ141" s="22">
        <v>1500</v>
      </c>
      <c r="AK141" s="22">
        <v>0</v>
      </c>
      <c r="AL141" s="22">
        <v>0</v>
      </c>
      <c r="AM141" s="22">
        <v>492690</v>
      </c>
      <c r="AN141" s="22">
        <v>0</v>
      </c>
      <c r="AO141" s="22">
        <v>2891</v>
      </c>
      <c r="AP141" s="22">
        <v>1431250</v>
      </c>
    </row>
    <row r="142" spans="1:42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15386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603939</v>
      </c>
      <c r="U142" s="22">
        <v>178308</v>
      </c>
      <c r="V142" s="22">
        <v>0</v>
      </c>
      <c r="W142" s="22">
        <v>316732</v>
      </c>
      <c r="X142" s="22">
        <v>0</v>
      </c>
      <c r="Y142" s="22">
        <v>0</v>
      </c>
      <c r="Z142" s="22">
        <v>-400</v>
      </c>
      <c r="AA142" s="22">
        <v>0</v>
      </c>
      <c r="AB142" s="22">
        <v>0</v>
      </c>
      <c r="AC142" s="22">
        <v>0</v>
      </c>
      <c r="AD142" s="22">
        <v>53020</v>
      </c>
      <c r="AE142" s="22">
        <v>0</v>
      </c>
      <c r="AF142" s="22">
        <v>0</v>
      </c>
      <c r="AG142" s="22">
        <v>0</v>
      </c>
      <c r="AH142" s="22">
        <v>0</v>
      </c>
      <c r="AI142" s="22">
        <v>3696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1170681</v>
      </c>
    </row>
    <row r="143" spans="1:42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4479</v>
      </c>
      <c r="G143" s="22">
        <v>0</v>
      </c>
      <c r="H143" s="22">
        <v>0</v>
      </c>
      <c r="I143" s="22">
        <v>19120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56110</v>
      </c>
      <c r="P143" s="22">
        <v>0</v>
      </c>
      <c r="Q143" s="22">
        <v>0</v>
      </c>
      <c r="R143" s="22">
        <v>0</v>
      </c>
      <c r="S143" s="22">
        <v>0</v>
      </c>
      <c r="T143" s="22">
        <v>382439</v>
      </c>
      <c r="U143" s="22">
        <v>57009</v>
      </c>
      <c r="V143" s="22">
        <v>121446</v>
      </c>
      <c r="W143" s="22">
        <v>0</v>
      </c>
      <c r="X143" s="22">
        <v>1805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7925</v>
      </c>
      <c r="AI143" s="22">
        <v>2130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652463</v>
      </c>
    </row>
    <row r="144" spans="1:42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  <c r="T144" s="22">
        <v>620088</v>
      </c>
      <c r="U144" s="22">
        <v>213688</v>
      </c>
      <c r="V144" s="22">
        <v>141908</v>
      </c>
      <c r="W144" s="22">
        <v>0</v>
      </c>
      <c r="X144" s="22">
        <v>0</v>
      </c>
      <c r="Y144" s="22">
        <v>0</v>
      </c>
      <c r="Z144" s="22">
        <v>25588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97525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1098797</v>
      </c>
    </row>
    <row r="145" spans="1:42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-3396</v>
      </c>
      <c r="G145" s="22">
        <v>0</v>
      </c>
      <c r="H145" s="22">
        <v>0</v>
      </c>
      <c r="I145" s="22">
        <v>59475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762365</v>
      </c>
      <c r="U145" s="22">
        <v>145410</v>
      </c>
      <c r="V145" s="22">
        <v>114125</v>
      </c>
      <c r="W145" s="22">
        <v>0</v>
      </c>
      <c r="X145" s="22">
        <v>0</v>
      </c>
      <c r="Y145" s="22">
        <v>0</v>
      </c>
      <c r="Z145" s="22">
        <v>4650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18319</v>
      </c>
      <c r="AJ145" s="22">
        <v>1103</v>
      </c>
      <c r="AK145" s="22">
        <v>0</v>
      </c>
      <c r="AL145" s="22">
        <v>0</v>
      </c>
      <c r="AM145" s="22">
        <v>789291</v>
      </c>
      <c r="AN145" s="22">
        <v>0</v>
      </c>
      <c r="AO145" s="22">
        <v>0</v>
      </c>
      <c r="AP145" s="22">
        <v>1891342</v>
      </c>
    </row>
    <row r="146" spans="1:42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0</v>
      </c>
      <c r="F146" s="22">
        <v>6235</v>
      </c>
      <c r="G146" s="22">
        <v>0</v>
      </c>
      <c r="H146" s="22">
        <v>0</v>
      </c>
      <c r="I146" s="22">
        <v>73116</v>
      </c>
      <c r="J146" s="22">
        <v>0</v>
      </c>
      <c r="K146" s="22">
        <v>0</v>
      </c>
      <c r="L146" s="22">
        <v>83375</v>
      </c>
      <c r="M146" s="22">
        <v>0</v>
      </c>
      <c r="N146" s="22">
        <v>0</v>
      </c>
      <c r="O146" s="22">
        <v>8507</v>
      </c>
      <c r="P146" s="22">
        <v>0</v>
      </c>
      <c r="Q146" s="22">
        <v>29367</v>
      </c>
      <c r="R146" s="22">
        <v>0</v>
      </c>
      <c r="S146" s="22">
        <v>0</v>
      </c>
      <c r="T146" s="22">
        <v>386271</v>
      </c>
      <c r="U146" s="22">
        <v>213505</v>
      </c>
      <c r="V146" s="22">
        <v>131787</v>
      </c>
      <c r="W146" s="22">
        <v>0</v>
      </c>
      <c r="X146" s="22">
        <v>12620</v>
      </c>
      <c r="Y146" s="22">
        <v>0</v>
      </c>
      <c r="Z146" s="22">
        <v>9468</v>
      </c>
      <c r="AA146" s="22">
        <v>0</v>
      </c>
      <c r="AB146" s="22">
        <v>7295</v>
      </c>
      <c r="AC146" s="22">
        <v>11650</v>
      </c>
      <c r="AD146" s="22">
        <v>88200</v>
      </c>
      <c r="AE146" s="22">
        <v>0</v>
      </c>
      <c r="AF146" s="22">
        <v>0</v>
      </c>
      <c r="AG146" s="22">
        <v>0</v>
      </c>
      <c r="AH146" s="22">
        <v>0</v>
      </c>
      <c r="AI146" s="22">
        <v>32583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1093979</v>
      </c>
    </row>
    <row r="147" spans="1:42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0</v>
      </c>
      <c r="F147" s="22">
        <v>3187</v>
      </c>
      <c r="G147" s="22">
        <v>0</v>
      </c>
      <c r="H147" s="22">
        <v>0</v>
      </c>
      <c r="I147" s="22">
        <v>20306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754</v>
      </c>
      <c r="P147" s="22">
        <v>0</v>
      </c>
      <c r="Q147" s="22">
        <v>0</v>
      </c>
      <c r="R147" s="22">
        <v>0</v>
      </c>
      <c r="S147" s="22">
        <v>0</v>
      </c>
      <c r="T147" s="22">
        <v>292591</v>
      </c>
      <c r="U147" s="22">
        <v>134323</v>
      </c>
      <c r="V147" s="22">
        <v>81661</v>
      </c>
      <c r="W147" s="22">
        <v>0</v>
      </c>
      <c r="X147" s="22">
        <v>0</v>
      </c>
      <c r="Y147" s="22">
        <v>0</v>
      </c>
      <c r="Z147" s="22">
        <v>3276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5026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541124</v>
      </c>
    </row>
    <row r="148" spans="1:42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4417</v>
      </c>
      <c r="G148" s="22">
        <v>0</v>
      </c>
      <c r="H148" s="22">
        <v>0</v>
      </c>
      <c r="I148" s="22">
        <v>7200</v>
      </c>
      <c r="J148" s="22">
        <v>0</v>
      </c>
      <c r="K148" s="22">
        <v>0</v>
      </c>
      <c r="L148" s="22">
        <v>705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263617</v>
      </c>
      <c r="U148" s="22">
        <v>55998</v>
      </c>
      <c r="V148" s="22">
        <v>90901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41000</v>
      </c>
      <c r="AE148" s="22">
        <v>0</v>
      </c>
      <c r="AF148" s="22">
        <v>0</v>
      </c>
      <c r="AG148" s="22">
        <v>0</v>
      </c>
      <c r="AH148" s="22">
        <v>0</v>
      </c>
      <c r="AI148" s="22">
        <v>18350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482188</v>
      </c>
    </row>
    <row r="149" spans="1:42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18502</v>
      </c>
      <c r="G149" s="22">
        <v>0</v>
      </c>
      <c r="H149" s="22">
        <v>0</v>
      </c>
      <c r="I149" s="22">
        <v>80288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  <c r="T149" s="22">
        <v>412941</v>
      </c>
      <c r="U149" s="22">
        <v>191528</v>
      </c>
      <c r="V149" s="22">
        <v>204550</v>
      </c>
      <c r="W149" s="22">
        <v>0</v>
      </c>
      <c r="X149" s="22">
        <v>4246</v>
      </c>
      <c r="Y149" s="22">
        <v>0</v>
      </c>
      <c r="Z149" s="22">
        <v>11624</v>
      </c>
      <c r="AA149" s="22">
        <v>0</v>
      </c>
      <c r="AB149" s="22">
        <v>8581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19019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951279</v>
      </c>
    </row>
    <row r="150" spans="1:42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14210</v>
      </c>
      <c r="G150" s="22">
        <v>0</v>
      </c>
      <c r="H150" s="22">
        <v>0</v>
      </c>
      <c r="I150" s="22">
        <v>28181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1500</v>
      </c>
      <c r="R150" s="22">
        <v>0</v>
      </c>
      <c r="S150" s="22">
        <v>0</v>
      </c>
      <c r="T150" s="22">
        <v>2545471</v>
      </c>
      <c r="U150" s="22">
        <v>1712632</v>
      </c>
      <c r="V150" s="22">
        <v>727404</v>
      </c>
      <c r="W150" s="22">
        <v>0</v>
      </c>
      <c r="X150" s="22">
        <v>11055</v>
      </c>
      <c r="Y150" s="22">
        <v>0</v>
      </c>
      <c r="Z150" s="22">
        <v>0</v>
      </c>
      <c r="AA150" s="22">
        <v>0</v>
      </c>
      <c r="AB150" s="22">
        <v>20884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77399</v>
      </c>
      <c r="AJ150" s="22">
        <v>55563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5194299</v>
      </c>
    </row>
    <row r="151" spans="1:42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12817</v>
      </c>
      <c r="G151" s="22">
        <v>0</v>
      </c>
      <c r="H151" s="22">
        <v>0</v>
      </c>
      <c r="I151" s="22">
        <v>8800</v>
      </c>
      <c r="J151" s="22">
        <v>0</v>
      </c>
      <c r="K151" s="22">
        <v>0</v>
      </c>
      <c r="L151" s="22">
        <v>15985</v>
      </c>
      <c r="M151" s="22">
        <v>0</v>
      </c>
      <c r="N151" s="22">
        <v>70</v>
      </c>
      <c r="O151" s="22">
        <v>805</v>
      </c>
      <c r="P151" s="22">
        <v>0</v>
      </c>
      <c r="Q151" s="22">
        <v>0</v>
      </c>
      <c r="R151" s="22">
        <v>0</v>
      </c>
      <c r="S151" s="22">
        <v>0</v>
      </c>
      <c r="T151" s="22">
        <v>275481</v>
      </c>
      <c r="U151" s="22">
        <v>65060</v>
      </c>
      <c r="V151" s="22">
        <v>132326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1</v>
      </c>
      <c r="AE151" s="22">
        <v>0</v>
      </c>
      <c r="AF151" s="22">
        <v>0</v>
      </c>
      <c r="AG151" s="22">
        <v>0</v>
      </c>
      <c r="AH151" s="22">
        <v>0</v>
      </c>
      <c r="AI151" s="22">
        <v>45406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556751</v>
      </c>
    </row>
    <row r="152" spans="1:42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9690</v>
      </c>
      <c r="G152" s="22">
        <v>0</v>
      </c>
      <c r="H152" s="22">
        <v>0</v>
      </c>
      <c r="I152" s="22">
        <v>9492</v>
      </c>
      <c r="J152" s="22">
        <v>0</v>
      </c>
      <c r="K152" s="22">
        <v>0</v>
      </c>
      <c r="L152" s="22">
        <v>0</v>
      </c>
      <c r="M152" s="22">
        <v>0</v>
      </c>
      <c r="N152" s="22">
        <v>7368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  <c r="T152" s="22">
        <v>470138</v>
      </c>
      <c r="U152" s="22">
        <v>434406</v>
      </c>
      <c r="V152" s="22">
        <v>114616</v>
      </c>
      <c r="W152" s="22">
        <v>68723</v>
      </c>
      <c r="X152" s="22">
        <v>0</v>
      </c>
      <c r="Y152" s="22">
        <v>0</v>
      </c>
      <c r="Z152" s="22">
        <v>13605</v>
      </c>
      <c r="AA152" s="22">
        <v>0</v>
      </c>
      <c r="AB152" s="22">
        <v>650056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8569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1786663</v>
      </c>
    </row>
    <row r="153" spans="1:42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130313</v>
      </c>
      <c r="F153" s="22">
        <v>0</v>
      </c>
      <c r="G153" s="22">
        <v>0</v>
      </c>
      <c r="H153" s="22">
        <v>252564</v>
      </c>
      <c r="I153" s="22">
        <v>269383</v>
      </c>
      <c r="J153" s="22">
        <v>0</v>
      </c>
      <c r="K153" s="22">
        <v>0</v>
      </c>
      <c r="L153" s="22">
        <v>515227</v>
      </c>
      <c r="M153" s="22">
        <v>1000388</v>
      </c>
      <c r="N153" s="22">
        <v>11088</v>
      </c>
      <c r="O153" s="22">
        <v>640895</v>
      </c>
      <c r="P153" s="22">
        <v>0</v>
      </c>
      <c r="Q153" s="22">
        <v>0</v>
      </c>
      <c r="R153" s="22">
        <v>702004</v>
      </c>
      <c r="S153" s="22">
        <v>0</v>
      </c>
      <c r="T153" s="22">
        <v>5370733</v>
      </c>
      <c r="U153" s="22">
        <v>4533875</v>
      </c>
      <c r="V153" s="22">
        <v>911028</v>
      </c>
      <c r="W153" s="22">
        <v>846824</v>
      </c>
      <c r="X153" s="22">
        <v>0</v>
      </c>
      <c r="Y153" s="22">
        <v>0</v>
      </c>
      <c r="Z153" s="22">
        <v>143905</v>
      </c>
      <c r="AA153" s="22">
        <v>0</v>
      </c>
      <c r="AB153" s="22">
        <v>413557</v>
      </c>
      <c r="AC153" s="22">
        <v>461089</v>
      </c>
      <c r="AD153" s="22">
        <v>1654000</v>
      </c>
      <c r="AE153" s="22">
        <v>0</v>
      </c>
      <c r="AF153" s="22">
        <v>0</v>
      </c>
      <c r="AG153" s="22">
        <v>0</v>
      </c>
      <c r="AH153" s="22">
        <v>0</v>
      </c>
      <c r="AI153" s="22">
        <v>1480220</v>
      </c>
      <c r="AJ153" s="22">
        <v>85600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19422693</v>
      </c>
    </row>
    <row r="154" spans="1:42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0</v>
      </c>
      <c r="F154" s="22">
        <v>91702</v>
      </c>
      <c r="G154" s="22">
        <v>0</v>
      </c>
      <c r="H154" s="22">
        <v>9900</v>
      </c>
      <c r="I154" s="22">
        <v>122533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11675</v>
      </c>
      <c r="P154" s="22">
        <v>0</v>
      </c>
      <c r="Q154" s="22">
        <v>0</v>
      </c>
      <c r="R154" s="22">
        <v>0</v>
      </c>
      <c r="S154" s="22">
        <v>0</v>
      </c>
      <c r="T154" s="22">
        <v>2928271</v>
      </c>
      <c r="U154" s="22">
        <v>3142060</v>
      </c>
      <c r="V154" s="22">
        <v>1179493</v>
      </c>
      <c r="W154" s="22">
        <v>0</v>
      </c>
      <c r="X154" s="22">
        <v>155</v>
      </c>
      <c r="Y154" s="22">
        <v>0</v>
      </c>
      <c r="Z154" s="22">
        <v>35688</v>
      </c>
      <c r="AA154" s="22">
        <v>122809</v>
      </c>
      <c r="AB154" s="22">
        <v>38478</v>
      </c>
      <c r="AC154" s="22">
        <v>12816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632737</v>
      </c>
      <c r="AJ154" s="22">
        <v>456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8328773</v>
      </c>
    </row>
    <row r="155" spans="1:42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1965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371732</v>
      </c>
      <c r="U155" s="22">
        <v>177542</v>
      </c>
      <c r="V155" s="22">
        <v>134101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605294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1290634</v>
      </c>
    </row>
    <row r="156" spans="1:42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0</v>
      </c>
      <c r="F156" s="22">
        <v>1235</v>
      </c>
      <c r="G156" s="22">
        <v>0</v>
      </c>
      <c r="H156" s="22">
        <v>0</v>
      </c>
      <c r="I156" s="22">
        <v>46821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4761</v>
      </c>
      <c r="Q156" s="22">
        <v>0</v>
      </c>
      <c r="R156" s="22">
        <v>0</v>
      </c>
      <c r="S156" s="22">
        <v>0</v>
      </c>
      <c r="T156" s="22">
        <v>433212</v>
      </c>
      <c r="U156" s="22">
        <v>118298</v>
      </c>
      <c r="V156" s="22">
        <v>188357</v>
      </c>
      <c r="W156" s="22">
        <v>0</v>
      </c>
      <c r="X156" s="22">
        <v>0</v>
      </c>
      <c r="Y156" s="22">
        <v>0</v>
      </c>
      <c r="Z156" s="22">
        <v>4100</v>
      </c>
      <c r="AA156" s="22">
        <v>0</v>
      </c>
      <c r="AB156" s="22">
        <v>0</v>
      </c>
      <c r="AC156" s="22">
        <v>0</v>
      </c>
      <c r="AD156" s="22">
        <v>35233</v>
      </c>
      <c r="AE156" s="22">
        <v>0</v>
      </c>
      <c r="AF156" s="22">
        <v>0</v>
      </c>
      <c r="AG156" s="22">
        <v>0</v>
      </c>
      <c r="AH156" s="22">
        <v>0</v>
      </c>
      <c r="AI156" s="22">
        <v>118445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950462</v>
      </c>
    </row>
    <row r="157" spans="1:42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0</v>
      </c>
      <c r="F157" s="22">
        <v>10008</v>
      </c>
      <c r="G157" s="22">
        <v>0</v>
      </c>
      <c r="H157" s="22">
        <v>0</v>
      </c>
      <c r="I157" s="22">
        <v>485135</v>
      </c>
      <c r="J157" s="22">
        <v>0</v>
      </c>
      <c r="K157" s="22">
        <v>0</v>
      </c>
      <c r="L157" s="22">
        <v>89733</v>
      </c>
      <c r="M157" s="22">
        <v>0</v>
      </c>
      <c r="N157" s="22">
        <v>0</v>
      </c>
      <c r="O157" s="22">
        <v>22353</v>
      </c>
      <c r="P157" s="22">
        <v>643060</v>
      </c>
      <c r="Q157" s="22">
        <v>0</v>
      </c>
      <c r="R157" s="22">
        <v>0</v>
      </c>
      <c r="S157" s="22">
        <v>0</v>
      </c>
      <c r="T157" s="22">
        <v>1742740</v>
      </c>
      <c r="U157" s="22">
        <v>1674714</v>
      </c>
      <c r="V157" s="22">
        <v>386402</v>
      </c>
      <c r="W157" s="22">
        <v>1804148</v>
      </c>
      <c r="X157" s="22">
        <v>13348</v>
      </c>
      <c r="Y157" s="22">
        <v>0</v>
      </c>
      <c r="Z157" s="22">
        <v>24480</v>
      </c>
      <c r="AA157" s="22">
        <v>0</v>
      </c>
      <c r="AB157" s="22">
        <v>-90562</v>
      </c>
      <c r="AC157" s="22">
        <v>0</v>
      </c>
      <c r="AD157" s="22">
        <v>0</v>
      </c>
      <c r="AE157" s="22">
        <v>0</v>
      </c>
      <c r="AF157" s="22">
        <v>0</v>
      </c>
      <c r="AG157" s="22">
        <v>17589</v>
      </c>
      <c r="AH157" s="22">
        <v>0</v>
      </c>
      <c r="AI157" s="22">
        <v>560613</v>
      </c>
      <c r="AJ157" s="22">
        <v>17789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7401550</v>
      </c>
    </row>
    <row r="158" spans="1:42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42478</v>
      </c>
      <c r="G158" s="22">
        <v>0</v>
      </c>
      <c r="H158" s="22">
        <v>0</v>
      </c>
      <c r="I158" s="22">
        <v>76940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5547</v>
      </c>
      <c r="P158" s="22">
        <v>0</v>
      </c>
      <c r="Q158" s="22">
        <v>0</v>
      </c>
      <c r="R158" s="22">
        <v>0</v>
      </c>
      <c r="S158" s="22">
        <v>0</v>
      </c>
      <c r="T158" s="22">
        <v>432265</v>
      </c>
      <c r="U158" s="22">
        <v>1506321</v>
      </c>
      <c r="V158" s="22">
        <v>293812</v>
      </c>
      <c r="W158" s="22">
        <v>0</v>
      </c>
      <c r="X158" s="22">
        <v>79244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469673</v>
      </c>
      <c r="AE158" s="22">
        <v>0</v>
      </c>
      <c r="AF158" s="22">
        <v>0</v>
      </c>
      <c r="AG158" s="22">
        <v>0</v>
      </c>
      <c r="AH158" s="22">
        <v>0</v>
      </c>
      <c r="AI158" s="22">
        <v>810775</v>
      </c>
      <c r="AJ158" s="22">
        <v>14510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3731565</v>
      </c>
    </row>
    <row r="159" spans="1:42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0</v>
      </c>
      <c r="F159" s="22">
        <v>6865</v>
      </c>
      <c r="G159" s="22">
        <v>0</v>
      </c>
      <c r="H159" s="22">
        <v>0</v>
      </c>
      <c r="I159" s="22">
        <v>91824</v>
      </c>
      <c r="J159" s="22">
        <v>0</v>
      </c>
      <c r="K159" s="22">
        <v>384963</v>
      </c>
      <c r="L159" s="22">
        <v>0</v>
      </c>
      <c r="M159" s="22">
        <v>0</v>
      </c>
      <c r="N159" s="22">
        <v>247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574684</v>
      </c>
      <c r="U159" s="22">
        <v>179103</v>
      </c>
      <c r="V159" s="22">
        <v>135660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6799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181041</v>
      </c>
      <c r="AJ159" s="22">
        <v>97768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1658954</v>
      </c>
    </row>
    <row r="160" spans="1:42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0</v>
      </c>
      <c r="F160" s="22">
        <v>4234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917524</v>
      </c>
      <c r="U160" s="22">
        <v>306979</v>
      </c>
      <c r="V160" s="22">
        <v>461882</v>
      </c>
      <c r="W160" s="22">
        <v>0</v>
      </c>
      <c r="X160" s="22">
        <v>0</v>
      </c>
      <c r="Y160" s="22">
        <v>0</v>
      </c>
      <c r="Z160" s="22">
        <v>13875</v>
      </c>
      <c r="AA160" s="22">
        <v>0</v>
      </c>
      <c r="AB160" s="22">
        <v>2530</v>
      </c>
      <c r="AC160" s="22">
        <v>0</v>
      </c>
      <c r="AD160" s="22">
        <v>6510</v>
      </c>
      <c r="AE160" s="22">
        <v>0</v>
      </c>
      <c r="AF160" s="22">
        <v>0</v>
      </c>
      <c r="AG160" s="22">
        <v>0</v>
      </c>
      <c r="AH160" s="22">
        <v>210585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1924119</v>
      </c>
    </row>
    <row r="161" spans="1:42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38474</v>
      </c>
      <c r="G161" s="22">
        <v>0</v>
      </c>
      <c r="H161" s="22">
        <v>30406</v>
      </c>
      <c r="I161" s="22">
        <v>260796</v>
      </c>
      <c r="J161" s="22">
        <v>0</v>
      </c>
      <c r="K161" s="22">
        <v>0</v>
      </c>
      <c r="L161" s="22">
        <v>486</v>
      </c>
      <c r="M161" s="22">
        <v>0</v>
      </c>
      <c r="N161" s="22">
        <v>0</v>
      </c>
      <c r="O161" s="22">
        <v>2855</v>
      </c>
      <c r="P161" s="22">
        <v>0</v>
      </c>
      <c r="Q161" s="22">
        <v>0</v>
      </c>
      <c r="R161" s="22">
        <v>0</v>
      </c>
      <c r="S161" s="22">
        <v>0</v>
      </c>
      <c r="T161" s="22">
        <v>2404441</v>
      </c>
      <c r="U161" s="22">
        <v>995555</v>
      </c>
      <c r="V161" s="22">
        <v>755787</v>
      </c>
      <c r="W161" s="22">
        <v>0</v>
      </c>
      <c r="X161" s="22">
        <v>0</v>
      </c>
      <c r="Y161" s="22">
        <v>0</v>
      </c>
      <c r="Z161" s="22">
        <v>33011</v>
      </c>
      <c r="AA161" s="22">
        <v>0</v>
      </c>
      <c r="AB161" s="22">
        <v>5574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139150</v>
      </c>
      <c r="AJ161" s="22">
        <v>0</v>
      </c>
      <c r="AK161" s="22">
        <v>0</v>
      </c>
      <c r="AL161" s="22">
        <v>0</v>
      </c>
      <c r="AM161" s="22">
        <v>0</v>
      </c>
      <c r="AN161" s="22">
        <v>3172367</v>
      </c>
      <c r="AO161" s="22">
        <v>0</v>
      </c>
      <c r="AP161" s="22">
        <v>7838902</v>
      </c>
    </row>
    <row r="162" spans="1:42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0</v>
      </c>
      <c r="F162" s="22">
        <v>1635</v>
      </c>
      <c r="G162" s="22">
        <v>0</v>
      </c>
      <c r="H162" s="22">
        <v>0</v>
      </c>
      <c r="I162" s="22">
        <v>23583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30459</v>
      </c>
      <c r="P162" s="22">
        <v>0</v>
      </c>
      <c r="Q162" s="22">
        <v>0</v>
      </c>
      <c r="R162" s="22">
        <v>0</v>
      </c>
      <c r="S162" s="22">
        <v>0</v>
      </c>
      <c r="T162" s="22">
        <v>510451</v>
      </c>
      <c r="U162" s="22">
        <v>225066</v>
      </c>
      <c r="V162" s="22">
        <v>76885</v>
      </c>
      <c r="W162" s="22">
        <v>0</v>
      </c>
      <c r="X162" s="22">
        <v>0</v>
      </c>
      <c r="Y162" s="22">
        <v>0</v>
      </c>
      <c r="Z162" s="22">
        <v>16450</v>
      </c>
      <c r="AA162" s="22">
        <v>0</v>
      </c>
      <c r="AB162" s="22">
        <v>10782</v>
      </c>
      <c r="AC162" s="22">
        <v>19</v>
      </c>
      <c r="AD162" s="22">
        <v>52863</v>
      </c>
      <c r="AE162" s="22">
        <v>0</v>
      </c>
      <c r="AF162" s="22">
        <v>0</v>
      </c>
      <c r="AG162" s="22">
        <v>0</v>
      </c>
      <c r="AH162" s="22">
        <v>0</v>
      </c>
      <c r="AI162" s="22">
        <v>136957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1085150</v>
      </c>
    </row>
    <row r="163" spans="1:42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945</v>
      </c>
      <c r="G163" s="22">
        <v>0</v>
      </c>
      <c r="H163" s="22">
        <v>0</v>
      </c>
      <c r="I163" s="22">
        <v>5875</v>
      </c>
      <c r="J163" s="22">
        <v>0</v>
      </c>
      <c r="K163" s="22">
        <v>0</v>
      </c>
      <c r="L163" s="22">
        <v>222677</v>
      </c>
      <c r="M163" s="22">
        <v>0</v>
      </c>
      <c r="N163" s="22">
        <v>20</v>
      </c>
      <c r="O163" s="22">
        <v>0</v>
      </c>
      <c r="P163" s="22">
        <v>56028</v>
      </c>
      <c r="Q163" s="22">
        <v>0</v>
      </c>
      <c r="R163" s="22">
        <v>0</v>
      </c>
      <c r="S163" s="22">
        <v>0</v>
      </c>
      <c r="T163" s="22">
        <v>658730</v>
      </c>
      <c r="U163" s="22">
        <v>229458</v>
      </c>
      <c r="V163" s="22">
        <v>135731</v>
      </c>
      <c r="W163" s="22">
        <v>0</v>
      </c>
      <c r="X163" s="22">
        <v>3816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5729</v>
      </c>
      <c r="AJ163" s="22">
        <v>0</v>
      </c>
      <c r="AK163" s="22">
        <v>0</v>
      </c>
      <c r="AL163" s="22">
        <v>0</v>
      </c>
      <c r="AM163" s="22">
        <v>650747</v>
      </c>
      <c r="AN163" s="22">
        <v>106261</v>
      </c>
      <c r="AO163" s="22">
        <v>0</v>
      </c>
      <c r="AP163" s="22">
        <v>2076017</v>
      </c>
    </row>
    <row r="164" spans="1:42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18512</v>
      </c>
      <c r="G164" s="22">
        <v>0</v>
      </c>
      <c r="H164" s="22">
        <v>273947</v>
      </c>
      <c r="I164" s="22">
        <v>5000</v>
      </c>
      <c r="J164" s="22">
        <v>0</v>
      </c>
      <c r="K164" s="22">
        <v>0</v>
      </c>
      <c r="L164" s="22">
        <v>21632</v>
      </c>
      <c r="M164" s="22">
        <v>2280</v>
      </c>
      <c r="N164" s="22">
        <v>1952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  <c r="T164" s="22">
        <v>1065691</v>
      </c>
      <c r="U164" s="22">
        <v>381917</v>
      </c>
      <c r="V164" s="22">
        <v>328832</v>
      </c>
      <c r="W164" s="22">
        <v>0</v>
      </c>
      <c r="X164" s="22">
        <v>0</v>
      </c>
      <c r="Y164" s="22">
        <v>0</v>
      </c>
      <c r="Z164" s="22">
        <v>46185</v>
      </c>
      <c r="AA164" s="22">
        <v>0</v>
      </c>
      <c r="AB164" s="22">
        <v>33493</v>
      </c>
      <c r="AC164" s="22">
        <v>0</v>
      </c>
      <c r="AD164" s="22">
        <v>38250</v>
      </c>
      <c r="AE164" s="22">
        <v>0</v>
      </c>
      <c r="AF164" s="22">
        <v>0</v>
      </c>
      <c r="AG164" s="22">
        <v>0</v>
      </c>
      <c r="AH164" s="22">
        <v>0</v>
      </c>
      <c r="AI164" s="22">
        <v>619556</v>
      </c>
      <c r="AJ164" s="22">
        <v>64928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2902175</v>
      </c>
    </row>
    <row r="165" spans="1:42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19457</v>
      </c>
      <c r="G165" s="22">
        <v>0</v>
      </c>
      <c r="H165" s="22">
        <v>0</v>
      </c>
      <c r="I165" s="22">
        <v>30</v>
      </c>
      <c r="J165" s="22">
        <v>0</v>
      </c>
      <c r="K165" s="22">
        <v>0</v>
      </c>
      <c r="L165" s="22">
        <v>0</v>
      </c>
      <c r="M165" s="22">
        <v>0</v>
      </c>
      <c r="N165" s="22">
        <v>660</v>
      </c>
      <c r="O165" s="22">
        <v>12210</v>
      </c>
      <c r="P165" s="22">
        <v>0</v>
      </c>
      <c r="Q165" s="22">
        <v>0</v>
      </c>
      <c r="R165" s="22">
        <v>4722</v>
      </c>
      <c r="S165" s="22">
        <v>0</v>
      </c>
      <c r="T165" s="22">
        <v>2395088</v>
      </c>
      <c r="U165" s="22">
        <v>879737</v>
      </c>
      <c r="V165" s="22">
        <v>526150</v>
      </c>
      <c r="W165" s="22">
        <v>0</v>
      </c>
      <c r="X165" s="22">
        <v>8002</v>
      </c>
      <c r="Y165" s="22">
        <v>0</v>
      </c>
      <c r="Z165" s="22">
        <v>29231</v>
      </c>
      <c r="AA165" s="22">
        <v>0</v>
      </c>
      <c r="AB165" s="22">
        <v>0</v>
      </c>
      <c r="AC165" s="22">
        <v>0</v>
      </c>
      <c r="AD165" s="22">
        <v>10368</v>
      </c>
      <c r="AE165" s="22">
        <v>0</v>
      </c>
      <c r="AF165" s="22">
        <v>0</v>
      </c>
      <c r="AG165" s="22">
        <v>681247</v>
      </c>
      <c r="AH165" s="22">
        <v>0</v>
      </c>
      <c r="AI165" s="22">
        <v>197064</v>
      </c>
      <c r="AJ165" s="22">
        <v>0</v>
      </c>
      <c r="AK165" s="22">
        <v>0</v>
      </c>
      <c r="AL165" s="22">
        <v>56662</v>
      </c>
      <c r="AM165" s="22">
        <v>0</v>
      </c>
      <c r="AN165" s="22">
        <v>0</v>
      </c>
      <c r="AO165" s="22">
        <v>0</v>
      </c>
      <c r="AP165" s="22">
        <v>4820628</v>
      </c>
    </row>
    <row r="166" spans="1:42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9216</v>
      </c>
      <c r="G166" s="22">
        <v>0</v>
      </c>
      <c r="H166" s="22">
        <v>0</v>
      </c>
      <c r="I166" s="22">
        <v>5340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16140</v>
      </c>
      <c r="P166" s="22">
        <v>0</v>
      </c>
      <c r="Q166" s="22">
        <v>0</v>
      </c>
      <c r="R166" s="22">
        <v>0</v>
      </c>
      <c r="S166" s="22">
        <v>0</v>
      </c>
      <c r="T166" s="22">
        <v>684099</v>
      </c>
      <c r="U166" s="22">
        <v>378170</v>
      </c>
      <c r="V166" s="22">
        <v>236109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21331</v>
      </c>
      <c r="AC166" s="22">
        <v>24491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353407</v>
      </c>
      <c r="AJ166" s="22">
        <v>0</v>
      </c>
      <c r="AK166" s="22">
        <v>0</v>
      </c>
      <c r="AL166" s="22">
        <v>0</v>
      </c>
      <c r="AM166" s="22">
        <v>1255501</v>
      </c>
      <c r="AN166" s="22">
        <v>0</v>
      </c>
      <c r="AO166" s="22">
        <v>0</v>
      </c>
      <c r="AP166" s="22">
        <v>2983804</v>
      </c>
    </row>
    <row r="167" spans="1:42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4489</v>
      </c>
      <c r="G167" s="22">
        <v>0</v>
      </c>
      <c r="H167" s="22">
        <v>0</v>
      </c>
      <c r="I167" s="22">
        <v>20265</v>
      </c>
      <c r="J167" s="22">
        <v>0</v>
      </c>
      <c r="K167" s="22">
        <v>0</v>
      </c>
      <c r="L167" s="22">
        <v>120529</v>
      </c>
      <c r="M167" s="22">
        <v>0</v>
      </c>
      <c r="N167" s="22">
        <v>0</v>
      </c>
      <c r="O167" s="22">
        <v>2010</v>
      </c>
      <c r="P167" s="22">
        <v>40</v>
      </c>
      <c r="Q167" s="22">
        <v>0</v>
      </c>
      <c r="R167" s="22">
        <v>0</v>
      </c>
      <c r="S167" s="22">
        <v>0</v>
      </c>
      <c r="T167" s="22">
        <v>482818</v>
      </c>
      <c r="U167" s="22">
        <v>274636</v>
      </c>
      <c r="V167" s="22">
        <v>239837</v>
      </c>
      <c r="W167" s="22">
        <v>0</v>
      </c>
      <c r="X167" s="22">
        <v>0</v>
      </c>
      <c r="Y167" s="22">
        <v>0</v>
      </c>
      <c r="Z167" s="22">
        <v>17741</v>
      </c>
      <c r="AA167" s="22">
        <v>0</v>
      </c>
      <c r="AB167" s="22">
        <v>4304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88970</v>
      </c>
      <c r="AJ167" s="22">
        <v>5772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1261411</v>
      </c>
    </row>
    <row r="168" spans="1:42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0</v>
      </c>
      <c r="F168" s="22">
        <v>13169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1561</v>
      </c>
      <c r="O168" s="22">
        <v>14474</v>
      </c>
      <c r="P168" s="22">
        <v>12977</v>
      </c>
      <c r="Q168" s="22">
        <v>0</v>
      </c>
      <c r="R168" s="22">
        <v>0</v>
      </c>
      <c r="S168" s="22">
        <v>0</v>
      </c>
      <c r="T168" s="22">
        <v>1606268</v>
      </c>
      <c r="U168" s="22">
        <v>824448</v>
      </c>
      <c r="V168" s="22">
        <v>992628</v>
      </c>
      <c r="W168" s="22">
        <v>0</v>
      </c>
      <c r="X168" s="22">
        <v>0</v>
      </c>
      <c r="Y168" s="22">
        <v>0</v>
      </c>
      <c r="Z168" s="22">
        <v>19712</v>
      </c>
      <c r="AA168" s="22">
        <v>0</v>
      </c>
      <c r="AB168" s="22">
        <v>3860</v>
      </c>
      <c r="AC168" s="22">
        <v>44579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572295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4105971</v>
      </c>
    </row>
    <row r="169" spans="1:42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5813</v>
      </c>
      <c r="G169" s="22">
        <v>0</v>
      </c>
      <c r="H169" s="22">
        <v>0</v>
      </c>
      <c r="I169" s="22">
        <v>900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4929</v>
      </c>
      <c r="P169" s="22">
        <v>0</v>
      </c>
      <c r="Q169" s="22">
        <v>0</v>
      </c>
      <c r="R169" s="22">
        <v>0</v>
      </c>
      <c r="S169" s="22">
        <v>0</v>
      </c>
      <c r="T169" s="22">
        <v>197803</v>
      </c>
      <c r="U169" s="22">
        <v>172796</v>
      </c>
      <c r="V169" s="22">
        <v>138259</v>
      </c>
      <c r="W169" s="22">
        <v>0</v>
      </c>
      <c r="X169" s="22">
        <v>0</v>
      </c>
      <c r="Y169" s="22">
        <v>0</v>
      </c>
      <c r="Z169" s="22">
        <v>2550</v>
      </c>
      <c r="AA169" s="22">
        <v>0</v>
      </c>
      <c r="AB169" s="22">
        <v>598</v>
      </c>
      <c r="AC169" s="22">
        <v>0</v>
      </c>
      <c r="AD169" s="22">
        <v>2343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444649</v>
      </c>
      <c r="AN169" s="22">
        <v>0</v>
      </c>
      <c r="AO169" s="22">
        <v>0</v>
      </c>
      <c r="AP169" s="22">
        <v>970640</v>
      </c>
    </row>
    <row r="170" spans="1:42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133943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32584</v>
      </c>
      <c r="T170" s="22">
        <v>0</v>
      </c>
      <c r="U170" s="22">
        <v>0</v>
      </c>
      <c r="V170" s="22">
        <v>36159</v>
      </c>
      <c r="W170" s="22">
        <v>0</v>
      </c>
      <c r="X170" s="22">
        <v>0</v>
      </c>
      <c r="Y170" s="22">
        <v>0</v>
      </c>
      <c r="Z170" s="22">
        <v>0</v>
      </c>
      <c r="AA170" s="22">
        <v>66648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200</v>
      </c>
      <c r="AH170" s="22">
        <v>0</v>
      </c>
      <c r="AI170" s="22">
        <v>0</v>
      </c>
      <c r="AJ170" s="22">
        <v>37426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306960</v>
      </c>
    </row>
    <row r="171" spans="1:42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47796</v>
      </c>
      <c r="G171" s="22">
        <v>0</v>
      </c>
      <c r="H171" s="22">
        <v>10600</v>
      </c>
      <c r="I171" s="22">
        <v>202743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30</v>
      </c>
      <c r="P171" s="22">
        <v>0</v>
      </c>
      <c r="Q171" s="22">
        <v>0</v>
      </c>
      <c r="R171" s="22">
        <v>0</v>
      </c>
      <c r="S171" s="22">
        <v>0</v>
      </c>
      <c r="T171" s="22">
        <v>2005617</v>
      </c>
      <c r="U171" s="22">
        <v>1152962</v>
      </c>
      <c r="V171" s="22">
        <v>518282</v>
      </c>
      <c r="W171" s="22">
        <v>79002</v>
      </c>
      <c r="X171" s="22">
        <v>9027</v>
      </c>
      <c r="Y171" s="22">
        <v>3513</v>
      </c>
      <c r="Z171" s="22">
        <v>12150</v>
      </c>
      <c r="AA171" s="22">
        <v>0</v>
      </c>
      <c r="AB171" s="22">
        <v>372204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329070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4742996</v>
      </c>
    </row>
    <row r="172" spans="1:42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22515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148868</v>
      </c>
      <c r="P172" s="22">
        <v>0</v>
      </c>
      <c r="Q172" s="22">
        <v>0</v>
      </c>
      <c r="R172" s="22">
        <v>0</v>
      </c>
      <c r="S172" s="22">
        <v>0</v>
      </c>
      <c r="T172" s="22">
        <v>718775</v>
      </c>
      <c r="U172" s="22">
        <v>130065</v>
      </c>
      <c r="V172" s="22">
        <v>300765</v>
      </c>
      <c r="W172" s="22">
        <v>0</v>
      </c>
      <c r="X172" s="22">
        <v>1017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44000</v>
      </c>
      <c r="AE172" s="22">
        <v>0</v>
      </c>
      <c r="AF172" s="22">
        <v>0</v>
      </c>
      <c r="AG172" s="22">
        <v>0</v>
      </c>
      <c r="AH172" s="22">
        <v>0</v>
      </c>
      <c r="AI172" s="22">
        <v>19829</v>
      </c>
      <c r="AJ172" s="22">
        <v>0</v>
      </c>
      <c r="AK172" s="22">
        <v>0</v>
      </c>
      <c r="AL172" s="22">
        <v>0</v>
      </c>
      <c r="AM172" s="22">
        <v>753888</v>
      </c>
      <c r="AN172" s="22">
        <v>0</v>
      </c>
      <c r="AO172" s="22">
        <v>0</v>
      </c>
      <c r="AP172" s="22">
        <v>2139722</v>
      </c>
    </row>
    <row r="173" spans="1:42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0</v>
      </c>
      <c r="F173" s="22">
        <v>213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  <c r="T173" s="22">
        <v>612820</v>
      </c>
      <c r="U173" s="22">
        <v>107532</v>
      </c>
      <c r="V173" s="22">
        <v>100315</v>
      </c>
      <c r="W173" s="22">
        <v>0</v>
      </c>
      <c r="X173" s="22">
        <v>-50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86341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907171</v>
      </c>
    </row>
    <row r="174" spans="1:42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0</v>
      </c>
      <c r="F174" s="22">
        <v>44247</v>
      </c>
      <c r="G174" s="22">
        <v>0</v>
      </c>
      <c r="H174" s="22">
        <v>17100</v>
      </c>
      <c r="I174" s="22">
        <v>55448</v>
      </c>
      <c r="J174" s="22">
        <v>0</v>
      </c>
      <c r="K174" s="22">
        <v>0</v>
      </c>
      <c r="L174" s="22">
        <v>99806</v>
      </c>
      <c r="M174" s="22">
        <v>17239</v>
      </c>
      <c r="N174" s="22">
        <v>0</v>
      </c>
      <c r="O174" s="22">
        <v>84939</v>
      </c>
      <c r="P174" s="22">
        <v>0</v>
      </c>
      <c r="Q174" s="22">
        <v>39777</v>
      </c>
      <c r="R174" s="22">
        <v>0</v>
      </c>
      <c r="S174" s="22">
        <v>0</v>
      </c>
      <c r="T174" s="22">
        <v>1283354</v>
      </c>
      <c r="U174" s="22">
        <v>535735</v>
      </c>
      <c r="V174" s="22">
        <v>455816</v>
      </c>
      <c r="W174" s="22">
        <v>0</v>
      </c>
      <c r="X174" s="22">
        <v>30563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280634</v>
      </c>
      <c r="AJ174" s="22">
        <v>35618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2980276</v>
      </c>
    </row>
    <row r="175" spans="1:42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7478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1655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  <c r="T175" s="22">
        <v>115449</v>
      </c>
      <c r="U175" s="22">
        <v>41759</v>
      </c>
      <c r="V175" s="22">
        <v>56070</v>
      </c>
      <c r="W175" s="22">
        <v>0</v>
      </c>
      <c r="X175" s="22">
        <v>21777</v>
      </c>
      <c r="Y175" s="22">
        <v>0</v>
      </c>
      <c r="Z175" s="22">
        <v>0</v>
      </c>
      <c r="AA175" s="22">
        <v>0</v>
      </c>
      <c r="AB175" s="22">
        <v>2054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9524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255766</v>
      </c>
    </row>
    <row r="176" spans="1:42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0</v>
      </c>
      <c r="F176" s="22">
        <v>29327</v>
      </c>
      <c r="G176" s="22">
        <v>0</v>
      </c>
      <c r="H176" s="22">
        <v>7428</v>
      </c>
      <c r="I176" s="22">
        <v>24450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3884</v>
      </c>
      <c r="P176" s="22">
        <v>0</v>
      </c>
      <c r="Q176" s="22">
        <v>0</v>
      </c>
      <c r="R176" s="22">
        <v>0</v>
      </c>
      <c r="S176" s="22">
        <v>0</v>
      </c>
      <c r="T176" s="22">
        <v>2815011</v>
      </c>
      <c r="U176" s="22">
        <v>881328</v>
      </c>
      <c r="V176" s="22">
        <v>719779</v>
      </c>
      <c r="W176" s="22">
        <v>0</v>
      </c>
      <c r="X176" s="22">
        <v>0</v>
      </c>
      <c r="Y176" s="22">
        <v>0</v>
      </c>
      <c r="Z176" s="22">
        <v>15615</v>
      </c>
      <c r="AA176" s="22">
        <v>0</v>
      </c>
      <c r="AB176" s="22">
        <v>0</v>
      </c>
      <c r="AC176" s="22">
        <v>255785</v>
      </c>
      <c r="AD176" s="22">
        <v>8471</v>
      </c>
      <c r="AE176" s="22">
        <v>0</v>
      </c>
      <c r="AF176" s="22">
        <v>0</v>
      </c>
      <c r="AG176" s="22">
        <v>0</v>
      </c>
      <c r="AH176" s="22">
        <v>1996</v>
      </c>
      <c r="AI176" s="22">
        <v>254001</v>
      </c>
      <c r="AJ176" s="22">
        <v>8494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5025569</v>
      </c>
    </row>
    <row r="177" spans="1:42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0</v>
      </c>
      <c r="F177" s="22">
        <v>29626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16822</v>
      </c>
      <c r="T177" s="22">
        <v>3942145</v>
      </c>
      <c r="U177" s="22">
        <v>2940385</v>
      </c>
      <c r="V177" s="22">
        <v>1317860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71281</v>
      </c>
      <c r="AC177" s="22">
        <v>0</v>
      </c>
      <c r="AD177" s="22">
        <v>2010</v>
      </c>
      <c r="AE177" s="22">
        <v>0</v>
      </c>
      <c r="AF177" s="22">
        <v>0</v>
      </c>
      <c r="AG177" s="22">
        <v>0</v>
      </c>
      <c r="AH177" s="22">
        <v>0</v>
      </c>
      <c r="AI177" s="22">
        <v>1976623</v>
      </c>
      <c r="AJ177" s="22">
        <v>0</v>
      </c>
      <c r="AK177" s="22">
        <v>0</v>
      </c>
      <c r="AL177" s="22">
        <v>1749621</v>
      </c>
      <c r="AM177" s="22">
        <v>0</v>
      </c>
      <c r="AN177" s="22">
        <v>0</v>
      </c>
      <c r="AO177" s="22">
        <v>0</v>
      </c>
      <c r="AP177" s="22">
        <v>12046373</v>
      </c>
    </row>
    <row r="178" spans="1:42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0</v>
      </c>
      <c r="F178" s="22">
        <v>1037578</v>
      </c>
      <c r="G178" s="22">
        <v>0</v>
      </c>
      <c r="H178" s="22">
        <v>157350</v>
      </c>
      <c r="I178" s="22">
        <v>66153</v>
      </c>
      <c r="J178" s="22">
        <v>0</v>
      </c>
      <c r="K178" s="22">
        <v>0</v>
      </c>
      <c r="L178" s="22">
        <v>68023</v>
      </c>
      <c r="M178" s="22">
        <v>0</v>
      </c>
      <c r="N178" s="22">
        <v>15408</v>
      </c>
      <c r="O178" s="22">
        <v>190074</v>
      </c>
      <c r="P178" s="22">
        <v>0</v>
      </c>
      <c r="Q178" s="22">
        <v>0</v>
      </c>
      <c r="R178" s="22">
        <v>235711</v>
      </c>
      <c r="S178" s="22">
        <v>0</v>
      </c>
      <c r="T178" s="22">
        <v>3787551</v>
      </c>
      <c r="U178" s="22">
        <v>3831215</v>
      </c>
      <c r="V178" s="22">
        <v>793296</v>
      </c>
      <c r="W178" s="22">
        <v>0</v>
      </c>
      <c r="X178" s="22">
        <v>166160</v>
      </c>
      <c r="Y178" s="22">
        <v>0</v>
      </c>
      <c r="Z178" s="22">
        <v>20293</v>
      </c>
      <c r="AA178" s="22">
        <v>0</v>
      </c>
      <c r="AB178" s="22">
        <v>8760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872419</v>
      </c>
      <c r="AJ178" s="22">
        <v>63435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11313426</v>
      </c>
    </row>
    <row r="179" spans="1:42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24038</v>
      </c>
      <c r="G179" s="22">
        <v>0</v>
      </c>
      <c r="H179" s="22">
        <v>0</v>
      </c>
      <c r="I179" s="22">
        <v>141582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5562</v>
      </c>
      <c r="P179" s="22">
        <v>0</v>
      </c>
      <c r="Q179" s="22">
        <v>0</v>
      </c>
      <c r="R179" s="22">
        <v>78580</v>
      </c>
      <c r="S179" s="22">
        <v>0</v>
      </c>
      <c r="T179" s="22">
        <v>898084</v>
      </c>
      <c r="U179" s="22">
        <v>672605</v>
      </c>
      <c r="V179" s="22">
        <v>312363</v>
      </c>
      <c r="W179" s="22">
        <v>0</v>
      </c>
      <c r="X179" s="22">
        <v>1994</v>
      </c>
      <c r="Y179" s="22">
        <v>0</v>
      </c>
      <c r="Z179" s="22">
        <v>0</v>
      </c>
      <c r="AA179" s="22">
        <v>0</v>
      </c>
      <c r="AB179" s="22">
        <v>42152</v>
      </c>
      <c r="AC179" s="22">
        <v>281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201207</v>
      </c>
      <c r="AJ179" s="22">
        <v>124527</v>
      </c>
      <c r="AK179" s="22">
        <v>0</v>
      </c>
      <c r="AL179" s="22">
        <v>0</v>
      </c>
      <c r="AM179" s="22">
        <v>1319985</v>
      </c>
      <c r="AN179" s="22">
        <v>0</v>
      </c>
      <c r="AO179" s="22">
        <v>0</v>
      </c>
      <c r="AP179" s="22">
        <v>3822960</v>
      </c>
    </row>
    <row r="180" spans="1:42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5009</v>
      </c>
      <c r="G180" s="22">
        <v>0</v>
      </c>
      <c r="H180" s="22">
        <v>0</v>
      </c>
      <c r="I180" s="22">
        <v>45844</v>
      </c>
      <c r="J180" s="22">
        <v>0</v>
      </c>
      <c r="K180" s="22">
        <v>0</v>
      </c>
      <c r="L180" s="22">
        <v>5307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468281</v>
      </c>
      <c r="U180" s="22">
        <v>148938</v>
      </c>
      <c r="V180" s="22">
        <v>172649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7623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85752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939403</v>
      </c>
    </row>
    <row r="181" spans="1:42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0</v>
      </c>
      <c r="F181" s="22">
        <v>46486</v>
      </c>
      <c r="G181" s="22">
        <v>0</v>
      </c>
      <c r="H181" s="22">
        <v>48379</v>
      </c>
      <c r="I181" s="22">
        <v>52894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85320</v>
      </c>
      <c r="P181" s="22">
        <v>0</v>
      </c>
      <c r="Q181" s="22">
        <v>0</v>
      </c>
      <c r="R181" s="22">
        <v>0</v>
      </c>
      <c r="S181" s="22">
        <v>0</v>
      </c>
      <c r="T181" s="22">
        <v>2700016</v>
      </c>
      <c r="U181" s="22">
        <v>1987530</v>
      </c>
      <c r="V181" s="22">
        <v>1641627</v>
      </c>
      <c r="W181" s="22">
        <v>0</v>
      </c>
      <c r="X181" s="22">
        <v>71298</v>
      </c>
      <c r="Y181" s="22">
        <v>0</v>
      </c>
      <c r="Z181" s="22">
        <v>13750</v>
      </c>
      <c r="AA181" s="22">
        <v>0</v>
      </c>
      <c r="AB181" s="22">
        <v>184584</v>
      </c>
      <c r="AC181" s="22">
        <v>4007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334886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7170777</v>
      </c>
    </row>
    <row r="182" spans="1:42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0</v>
      </c>
      <c r="F182" s="22">
        <v>10905</v>
      </c>
      <c r="G182" s="22">
        <v>0</v>
      </c>
      <c r="H182" s="22">
        <v>92581</v>
      </c>
      <c r="I182" s="22">
        <v>62686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12271</v>
      </c>
      <c r="P182" s="22">
        <v>0</v>
      </c>
      <c r="Q182" s="22">
        <v>0</v>
      </c>
      <c r="R182" s="22">
        <v>372562</v>
      </c>
      <c r="S182" s="22">
        <v>0</v>
      </c>
      <c r="T182" s="22">
        <v>3289549</v>
      </c>
      <c r="U182" s="22">
        <v>2057486</v>
      </c>
      <c r="V182" s="22">
        <v>1350582</v>
      </c>
      <c r="W182" s="22">
        <v>0</v>
      </c>
      <c r="X182" s="22">
        <v>0</v>
      </c>
      <c r="Y182" s="22">
        <v>0</v>
      </c>
      <c r="Z182" s="22">
        <v>61476</v>
      </c>
      <c r="AA182" s="22">
        <v>0</v>
      </c>
      <c r="AB182" s="22">
        <v>165</v>
      </c>
      <c r="AC182" s="22">
        <v>0</v>
      </c>
      <c r="AD182" s="22">
        <v>620450</v>
      </c>
      <c r="AE182" s="22">
        <v>0</v>
      </c>
      <c r="AF182" s="22">
        <v>0</v>
      </c>
      <c r="AG182" s="22">
        <v>0</v>
      </c>
      <c r="AH182" s="22">
        <v>0</v>
      </c>
      <c r="AI182" s="22">
        <v>123814</v>
      </c>
      <c r="AJ182" s="22">
        <v>2797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8057324</v>
      </c>
    </row>
    <row r="183" spans="1:42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0</v>
      </c>
      <c r="F183" s="22">
        <v>3552</v>
      </c>
      <c r="G183" s="22">
        <v>0</v>
      </c>
      <c r="H183" s="22">
        <v>0</v>
      </c>
      <c r="I183" s="22">
        <v>27985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108471</v>
      </c>
      <c r="Q183" s="22">
        <v>0</v>
      </c>
      <c r="R183" s="22">
        <v>0</v>
      </c>
      <c r="S183" s="22">
        <v>0</v>
      </c>
      <c r="T183" s="22">
        <v>1250308</v>
      </c>
      <c r="U183" s="22">
        <v>543223</v>
      </c>
      <c r="V183" s="22">
        <v>450971</v>
      </c>
      <c r="W183" s="22">
        <v>86086</v>
      </c>
      <c r="X183" s="22">
        <v>0</v>
      </c>
      <c r="Y183" s="22">
        <v>0</v>
      </c>
      <c r="Z183" s="22">
        <v>17575</v>
      </c>
      <c r="AA183" s="22">
        <v>0</v>
      </c>
      <c r="AB183" s="22">
        <v>0</v>
      </c>
      <c r="AC183" s="22">
        <v>0</v>
      </c>
      <c r="AD183" s="22">
        <v>6656</v>
      </c>
      <c r="AE183" s="22">
        <v>0</v>
      </c>
      <c r="AF183" s="22">
        <v>0</v>
      </c>
      <c r="AG183" s="22">
        <v>0</v>
      </c>
      <c r="AH183" s="22">
        <v>0</v>
      </c>
      <c r="AI183" s="22">
        <v>270081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2764908</v>
      </c>
    </row>
    <row r="184" spans="1:42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0</v>
      </c>
      <c r="F184" s="22">
        <v>20152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12149</v>
      </c>
      <c r="P184" s="22">
        <v>8526</v>
      </c>
      <c r="Q184" s="22">
        <v>0</v>
      </c>
      <c r="R184" s="22">
        <v>0</v>
      </c>
      <c r="S184" s="22">
        <v>0</v>
      </c>
      <c r="T184" s="22">
        <v>977683</v>
      </c>
      <c r="U184" s="22">
        <v>142077</v>
      </c>
      <c r="V184" s="22">
        <v>832090</v>
      </c>
      <c r="W184" s="22">
        <v>0</v>
      </c>
      <c r="X184" s="22">
        <v>18473</v>
      </c>
      <c r="Y184" s="22">
        <v>0</v>
      </c>
      <c r="Z184" s="22">
        <v>26200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35370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2072720</v>
      </c>
    </row>
    <row r="185" spans="1:42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0</v>
      </c>
      <c r="F185" s="22">
        <v>1246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624</v>
      </c>
      <c r="P185" s="22">
        <v>0</v>
      </c>
      <c r="Q185" s="22">
        <v>0</v>
      </c>
      <c r="R185" s="22">
        <v>0</v>
      </c>
      <c r="S185" s="22">
        <v>0</v>
      </c>
      <c r="T185" s="22">
        <v>562709</v>
      </c>
      <c r="U185" s="22">
        <v>119678</v>
      </c>
      <c r="V185" s="22">
        <v>122063</v>
      </c>
      <c r="W185" s="22">
        <v>0</v>
      </c>
      <c r="X185" s="22">
        <v>0</v>
      </c>
      <c r="Y185" s="22">
        <v>0</v>
      </c>
      <c r="Z185" s="22">
        <v>6794</v>
      </c>
      <c r="AA185" s="22">
        <v>0</v>
      </c>
      <c r="AB185" s="22">
        <v>0</v>
      </c>
      <c r="AC185" s="22">
        <v>0</v>
      </c>
      <c r="AD185" s="22">
        <v>81699</v>
      </c>
      <c r="AE185" s="22">
        <v>0</v>
      </c>
      <c r="AF185" s="22">
        <v>0</v>
      </c>
      <c r="AG185" s="22">
        <v>0</v>
      </c>
      <c r="AH185" s="22">
        <v>0</v>
      </c>
      <c r="AI185" s="22">
        <v>71700</v>
      </c>
      <c r="AJ185" s="22">
        <v>2750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969263</v>
      </c>
    </row>
    <row r="186" spans="1:42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0</v>
      </c>
      <c r="F186" s="22">
        <v>34614</v>
      </c>
      <c r="G186" s="22">
        <v>0</v>
      </c>
      <c r="H186" s="22">
        <v>0</v>
      </c>
      <c r="I186" s="22">
        <v>21612</v>
      </c>
      <c r="J186" s="22">
        <v>0</v>
      </c>
      <c r="K186" s="22">
        <v>0</v>
      </c>
      <c r="L186" s="22">
        <v>9630</v>
      </c>
      <c r="M186" s="22">
        <v>0</v>
      </c>
      <c r="N186" s="22">
        <v>0</v>
      </c>
      <c r="O186" s="22">
        <v>40509</v>
      </c>
      <c r="P186" s="22">
        <v>0</v>
      </c>
      <c r="Q186" s="22">
        <v>0</v>
      </c>
      <c r="R186" s="22">
        <v>0</v>
      </c>
      <c r="S186" s="22">
        <v>0</v>
      </c>
      <c r="T186" s="22">
        <v>577906</v>
      </c>
      <c r="U186" s="22">
        <v>115980</v>
      </c>
      <c r="V186" s="22">
        <v>164042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54368</v>
      </c>
      <c r="AE186" s="22">
        <v>0</v>
      </c>
      <c r="AF186" s="22">
        <v>0</v>
      </c>
      <c r="AG186" s="22">
        <v>59729</v>
      </c>
      <c r="AH186" s="22">
        <v>0</v>
      </c>
      <c r="AI186" s="22">
        <v>28297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1106687</v>
      </c>
    </row>
    <row r="187" spans="1:42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0</v>
      </c>
      <c r="F187" s="22">
        <v>7441</v>
      </c>
      <c r="G187" s="22">
        <v>0</v>
      </c>
      <c r="H187" s="22">
        <v>0</v>
      </c>
      <c r="I187" s="22">
        <v>55018</v>
      </c>
      <c r="J187" s="22">
        <v>0</v>
      </c>
      <c r="K187" s="22">
        <v>0</v>
      </c>
      <c r="L187" s="22">
        <v>1250</v>
      </c>
      <c r="M187" s="22">
        <v>0</v>
      </c>
      <c r="N187" s="22">
        <v>14510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  <c r="T187" s="22">
        <v>739704</v>
      </c>
      <c r="U187" s="22">
        <v>465169</v>
      </c>
      <c r="V187" s="22">
        <v>285838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4725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88292</v>
      </c>
      <c r="AJ187" s="22">
        <v>17191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1679138</v>
      </c>
    </row>
    <row r="188" spans="1:42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0</v>
      </c>
      <c r="F188" s="22">
        <v>3485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  <c r="T188" s="22">
        <v>1047685</v>
      </c>
      <c r="U188" s="22">
        <v>357842</v>
      </c>
      <c r="V188" s="22">
        <v>420690</v>
      </c>
      <c r="W188" s="22">
        <v>0</v>
      </c>
      <c r="X188" s="22">
        <v>0</v>
      </c>
      <c r="Y188" s="22">
        <v>0</v>
      </c>
      <c r="Z188" s="22">
        <v>9697</v>
      </c>
      <c r="AA188" s="22">
        <v>0</v>
      </c>
      <c r="AB188" s="22">
        <v>212305</v>
      </c>
      <c r="AC188" s="22">
        <v>0</v>
      </c>
      <c r="AD188" s="22">
        <v>18966</v>
      </c>
      <c r="AE188" s="22">
        <v>0</v>
      </c>
      <c r="AF188" s="22">
        <v>0</v>
      </c>
      <c r="AG188" s="22">
        <v>0</v>
      </c>
      <c r="AH188" s="22">
        <v>0</v>
      </c>
      <c r="AI188" s="22">
        <v>162155</v>
      </c>
      <c r="AJ188" s="22">
        <v>0</v>
      </c>
      <c r="AK188" s="22">
        <v>0</v>
      </c>
      <c r="AL188" s="22">
        <v>0</v>
      </c>
      <c r="AM188" s="22">
        <v>1138044</v>
      </c>
      <c r="AN188" s="22">
        <v>0</v>
      </c>
      <c r="AO188" s="22">
        <v>0</v>
      </c>
      <c r="AP188" s="22">
        <v>3370869</v>
      </c>
    </row>
    <row r="189" spans="1:42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1937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356763</v>
      </c>
      <c r="U189" s="22">
        <v>109608</v>
      </c>
      <c r="V189" s="22">
        <v>128540</v>
      </c>
      <c r="W189" s="22">
        <v>0</v>
      </c>
      <c r="X189" s="22">
        <v>0</v>
      </c>
      <c r="Y189" s="22">
        <v>0</v>
      </c>
      <c r="Z189" s="22">
        <v>5400</v>
      </c>
      <c r="AA189" s="22">
        <v>0</v>
      </c>
      <c r="AB189" s="22">
        <v>5109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711</v>
      </c>
      <c r="AI189" s="22">
        <v>0</v>
      </c>
      <c r="AJ189" s="22">
        <v>1032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609100</v>
      </c>
    </row>
    <row r="190" spans="1:42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5325</v>
      </c>
      <c r="G190" s="22">
        <v>0</v>
      </c>
      <c r="H190" s="22">
        <v>20199</v>
      </c>
      <c r="I190" s="22">
        <v>180909</v>
      </c>
      <c r="J190" s="22">
        <v>0</v>
      </c>
      <c r="K190" s="22">
        <v>223705</v>
      </c>
      <c r="L190" s="22">
        <v>33672</v>
      </c>
      <c r="M190" s="22">
        <v>0</v>
      </c>
      <c r="N190" s="22">
        <v>0</v>
      </c>
      <c r="O190" s="22">
        <v>15095</v>
      </c>
      <c r="P190" s="22">
        <v>257</v>
      </c>
      <c r="Q190" s="22">
        <v>0</v>
      </c>
      <c r="R190" s="22">
        <v>150210</v>
      </c>
      <c r="S190" s="22">
        <v>0</v>
      </c>
      <c r="T190" s="22">
        <v>1876750</v>
      </c>
      <c r="U190" s="22">
        <v>232084</v>
      </c>
      <c r="V190" s="22">
        <v>613449</v>
      </c>
      <c r="W190" s="22">
        <v>0</v>
      </c>
      <c r="X190" s="22">
        <v>182683</v>
      </c>
      <c r="Y190" s="22">
        <v>0</v>
      </c>
      <c r="Z190" s="22">
        <v>49503</v>
      </c>
      <c r="AA190" s="22">
        <v>13895</v>
      </c>
      <c r="AB190" s="22">
        <v>6585</v>
      </c>
      <c r="AC190" s="22">
        <v>0</v>
      </c>
      <c r="AD190" s="22">
        <v>50998</v>
      </c>
      <c r="AE190" s="22">
        <v>0</v>
      </c>
      <c r="AF190" s="22">
        <v>0</v>
      </c>
      <c r="AG190" s="22">
        <v>0</v>
      </c>
      <c r="AH190" s="22">
        <v>255502</v>
      </c>
      <c r="AI190" s="22">
        <v>22889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3933710</v>
      </c>
    </row>
    <row r="191" spans="1:42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0</v>
      </c>
      <c r="F191" s="22">
        <v>5634</v>
      </c>
      <c r="G191" s="22">
        <v>2411</v>
      </c>
      <c r="H191" s="22">
        <v>0</v>
      </c>
      <c r="I191" s="22">
        <v>18915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7900</v>
      </c>
      <c r="P191" s="22">
        <v>0</v>
      </c>
      <c r="Q191" s="22">
        <v>0</v>
      </c>
      <c r="R191" s="22">
        <v>0</v>
      </c>
      <c r="S191" s="22">
        <v>0</v>
      </c>
      <c r="T191" s="22">
        <v>2260761</v>
      </c>
      <c r="U191" s="22">
        <v>360197</v>
      </c>
      <c r="V191" s="22">
        <v>759194</v>
      </c>
      <c r="W191" s="22">
        <v>0</v>
      </c>
      <c r="X191" s="22">
        <v>0</v>
      </c>
      <c r="Y191" s="22">
        <v>0</v>
      </c>
      <c r="Z191" s="22">
        <v>29430</v>
      </c>
      <c r="AA191" s="22">
        <v>139450</v>
      </c>
      <c r="AB191" s="22">
        <v>229</v>
      </c>
      <c r="AC191" s="22">
        <v>0</v>
      </c>
      <c r="AD191" s="22">
        <v>0</v>
      </c>
      <c r="AE191" s="22">
        <v>0</v>
      </c>
      <c r="AF191" s="22">
        <v>1695694</v>
      </c>
      <c r="AG191" s="22">
        <v>0</v>
      </c>
      <c r="AH191" s="22">
        <v>0</v>
      </c>
      <c r="AI191" s="22">
        <v>271789</v>
      </c>
      <c r="AJ191" s="22">
        <v>11762</v>
      </c>
      <c r="AK191" s="22">
        <v>25474</v>
      </c>
      <c r="AL191" s="22">
        <v>0</v>
      </c>
      <c r="AM191" s="22">
        <v>0</v>
      </c>
      <c r="AN191" s="22">
        <v>0</v>
      </c>
      <c r="AO191" s="22">
        <v>0</v>
      </c>
      <c r="AP191" s="22">
        <v>5588840</v>
      </c>
    </row>
    <row r="192" spans="1:42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0</v>
      </c>
      <c r="F192" s="22">
        <v>4065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548324</v>
      </c>
      <c r="U192" s="22">
        <v>89992</v>
      </c>
      <c r="V192" s="22">
        <v>84329</v>
      </c>
      <c r="W192" s="22">
        <v>0</v>
      </c>
      <c r="X192" s="22">
        <v>0</v>
      </c>
      <c r="Y192" s="22">
        <v>0</v>
      </c>
      <c r="Z192" s="22">
        <v>3145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20377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750232</v>
      </c>
    </row>
    <row r="193" spans="1:42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0</v>
      </c>
      <c r="F193" s="22">
        <v>5965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110</v>
      </c>
      <c r="O193" s="22">
        <v>10846</v>
      </c>
      <c r="P193" s="22">
        <v>0</v>
      </c>
      <c r="Q193" s="22">
        <v>0</v>
      </c>
      <c r="R193" s="22">
        <v>0</v>
      </c>
      <c r="S193" s="22">
        <v>0</v>
      </c>
      <c r="T193" s="22">
        <v>909677</v>
      </c>
      <c r="U193" s="22">
        <v>170003</v>
      </c>
      <c r="V193" s="22">
        <v>340369</v>
      </c>
      <c r="W193" s="22">
        <v>0</v>
      </c>
      <c r="X193" s="22">
        <v>0</v>
      </c>
      <c r="Y193" s="22">
        <v>0</v>
      </c>
      <c r="Z193" s="22">
        <v>12327</v>
      </c>
      <c r="AA193" s="22">
        <v>0</v>
      </c>
      <c r="AB193" s="22">
        <v>0</v>
      </c>
      <c r="AC193" s="22">
        <v>0</v>
      </c>
      <c r="AD193" s="22">
        <v>158020</v>
      </c>
      <c r="AE193" s="22">
        <v>0</v>
      </c>
      <c r="AF193" s="22">
        <v>0</v>
      </c>
      <c r="AG193" s="22">
        <v>0</v>
      </c>
      <c r="AH193" s="22">
        <v>0</v>
      </c>
      <c r="AI193" s="22">
        <v>323864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1931181</v>
      </c>
    </row>
    <row r="194" spans="1:42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11384</v>
      </c>
      <c r="G194" s="22">
        <v>0</v>
      </c>
      <c r="H194" s="22">
        <v>2700</v>
      </c>
      <c r="I194" s="22">
        <v>3900</v>
      </c>
      <c r="J194" s="22">
        <v>0</v>
      </c>
      <c r="K194" s="22">
        <v>0</v>
      </c>
      <c r="L194" s="22">
        <v>350</v>
      </c>
      <c r="M194" s="22">
        <v>0</v>
      </c>
      <c r="N194" s="22">
        <v>0</v>
      </c>
      <c r="O194" s="22">
        <v>187173</v>
      </c>
      <c r="P194" s="22">
        <v>3043</v>
      </c>
      <c r="Q194" s="22">
        <v>0</v>
      </c>
      <c r="R194" s="22">
        <v>0</v>
      </c>
      <c r="S194" s="22">
        <v>0</v>
      </c>
      <c r="T194" s="22">
        <v>2059486</v>
      </c>
      <c r="U194" s="22">
        <v>815486</v>
      </c>
      <c r="V194" s="22">
        <v>0</v>
      </c>
      <c r="W194" s="22">
        <v>0</v>
      </c>
      <c r="X194" s="22">
        <v>0</v>
      </c>
      <c r="Y194" s="22">
        <v>0</v>
      </c>
      <c r="Z194" s="22">
        <v>26648</v>
      </c>
      <c r="AA194" s="22">
        <v>0</v>
      </c>
      <c r="AB194" s="22">
        <v>21908</v>
      </c>
      <c r="AC194" s="22">
        <v>0</v>
      </c>
      <c r="AD194" s="22">
        <v>2724436</v>
      </c>
      <c r="AE194" s="22">
        <v>0</v>
      </c>
      <c r="AF194" s="22">
        <v>0</v>
      </c>
      <c r="AG194" s="22">
        <v>0</v>
      </c>
      <c r="AH194" s="22">
        <v>0</v>
      </c>
      <c r="AI194" s="22">
        <v>825973</v>
      </c>
      <c r="AJ194" s="22">
        <v>0</v>
      </c>
      <c r="AK194" s="22">
        <v>0</v>
      </c>
      <c r="AL194" s="22">
        <v>0</v>
      </c>
      <c r="AM194" s="22">
        <v>3416773</v>
      </c>
      <c r="AN194" s="22">
        <v>0</v>
      </c>
      <c r="AO194" s="22">
        <v>0</v>
      </c>
      <c r="AP194" s="22">
        <v>10099260</v>
      </c>
    </row>
    <row r="195" spans="1:42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47458</v>
      </c>
      <c r="G195" s="22">
        <v>0</v>
      </c>
      <c r="H195" s="22">
        <v>0</v>
      </c>
      <c r="I195" s="22">
        <v>70780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6253</v>
      </c>
      <c r="P195" s="22">
        <v>0</v>
      </c>
      <c r="Q195" s="22">
        <v>0</v>
      </c>
      <c r="R195" s="22">
        <v>0</v>
      </c>
      <c r="S195" s="22">
        <v>0</v>
      </c>
      <c r="T195" s="22">
        <v>285104</v>
      </c>
      <c r="U195" s="22">
        <v>177248</v>
      </c>
      <c r="V195" s="22">
        <v>156516</v>
      </c>
      <c r="W195" s="22">
        <v>34784</v>
      </c>
      <c r="X195" s="22">
        <v>2247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18215</v>
      </c>
      <c r="AE195" s="22">
        <v>0</v>
      </c>
      <c r="AF195" s="22">
        <v>0</v>
      </c>
      <c r="AG195" s="22">
        <v>0</v>
      </c>
      <c r="AH195" s="22">
        <v>0</v>
      </c>
      <c r="AI195" s="22">
        <v>11646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810251</v>
      </c>
    </row>
    <row r="196" spans="1:42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5493</v>
      </c>
      <c r="G196" s="22">
        <v>0</v>
      </c>
      <c r="H196" s="22">
        <v>0</v>
      </c>
      <c r="I196" s="22">
        <v>32459</v>
      </c>
      <c r="J196" s="22">
        <v>0</v>
      </c>
      <c r="K196" s="22">
        <v>0</v>
      </c>
      <c r="L196" s="22">
        <v>0</v>
      </c>
      <c r="M196" s="22">
        <v>0</v>
      </c>
      <c r="N196" s="22">
        <v>143</v>
      </c>
      <c r="O196" s="22">
        <v>70</v>
      </c>
      <c r="P196" s="22">
        <v>0</v>
      </c>
      <c r="Q196" s="22">
        <v>20772</v>
      </c>
      <c r="R196" s="22">
        <v>0</v>
      </c>
      <c r="S196" s="22">
        <v>0</v>
      </c>
      <c r="T196" s="22">
        <v>2372159</v>
      </c>
      <c r="U196" s="22">
        <v>541107</v>
      </c>
      <c r="V196" s="22">
        <v>433193</v>
      </c>
      <c r="W196" s="22">
        <v>0</v>
      </c>
      <c r="X196" s="22">
        <v>113803</v>
      </c>
      <c r="Y196" s="22">
        <v>0</v>
      </c>
      <c r="Z196" s="22">
        <v>37417</v>
      </c>
      <c r="AA196" s="22">
        <v>0</v>
      </c>
      <c r="AB196" s="22">
        <v>7413</v>
      </c>
      <c r="AC196" s="22">
        <v>25225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464570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4053824</v>
      </c>
    </row>
    <row r="197" spans="1:42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0</v>
      </c>
      <c r="F197" s="22">
        <v>49665</v>
      </c>
      <c r="G197" s="22">
        <v>15097</v>
      </c>
      <c r="H197" s="22">
        <v>0</v>
      </c>
      <c r="I197" s="22">
        <v>104265</v>
      </c>
      <c r="J197" s="22">
        <v>0</v>
      </c>
      <c r="K197" s="22">
        <v>0</v>
      </c>
      <c r="L197" s="22">
        <v>0</v>
      </c>
      <c r="M197" s="22">
        <v>880</v>
      </c>
      <c r="N197" s="22">
        <v>31209</v>
      </c>
      <c r="O197" s="22">
        <v>29914</v>
      </c>
      <c r="P197" s="22">
        <v>0</v>
      </c>
      <c r="Q197" s="22">
        <v>0</v>
      </c>
      <c r="R197" s="22">
        <v>0</v>
      </c>
      <c r="S197" s="22">
        <v>0</v>
      </c>
      <c r="T197" s="22">
        <v>2105408</v>
      </c>
      <c r="U197" s="22">
        <v>1604585</v>
      </c>
      <c r="V197" s="22">
        <v>1730925</v>
      </c>
      <c r="W197" s="22">
        <v>0</v>
      </c>
      <c r="X197" s="22">
        <v>50416</v>
      </c>
      <c r="Y197" s="22">
        <v>0</v>
      </c>
      <c r="Z197" s="22">
        <v>8312</v>
      </c>
      <c r="AA197" s="22">
        <v>0</v>
      </c>
      <c r="AB197" s="22">
        <v>38684</v>
      </c>
      <c r="AC197" s="22">
        <v>46257</v>
      </c>
      <c r="AD197" s="22">
        <v>747417</v>
      </c>
      <c r="AE197" s="22">
        <v>0</v>
      </c>
      <c r="AF197" s="22">
        <v>0</v>
      </c>
      <c r="AG197" s="22">
        <v>0</v>
      </c>
      <c r="AH197" s="22">
        <v>0</v>
      </c>
      <c r="AI197" s="22">
        <v>1527799</v>
      </c>
      <c r="AJ197" s="22">
        <v>274659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8365492</v>
      </c>
    </row>
    <row r="198" spans="1:42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0</v>
      </c>
      <c r="F198" s="22">
        <v>3169</v>
      </c>
      <c r="G198" s="22">
        <v>0</v>
      </c>
      <c r="H198" s="22">
        <v>0</v>
      </c>
      <c r="I198" s="22">
        <v>54495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150</v>
      </c>
      <c r="P198" s="22">
        <v>0</v>
      </c>
      <c r="Q198" s="22">
        <v>0</v>
      </c>
      <c r="R198" s="22">
        <v>0</v>
      </c>
      <c r="S198" s="22">
        <v>0</v>
      </c>
      <c r="T198" s="22">
        <v>238167</v>
      </c>
      <c r="U198" s="22">
        <v>45284</v>
      </c>
      <c r="V198" s="22">
        <v>80834</v>
      </c>
      <c r="W198" s="22">
        <v>0</v>
      </c>
      <c r="X198" s="22">
        <v>0</v>
      </c>
      <c r="Y198" s="22">
        <v>0</v>
      </c>
      <c r="Z198" s="22">
        <v>6035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20293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448427</v>
      </c>
    </row>
    <row r="199" spans="1:42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249636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249636</v>
      </c>
    </row>
    <row r="200" spans="1:42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2375</v>
      </c>
      <c r="G200" s="22">
        <v>0</v>
      </c>
      <c r="H200" s="22">
        <v>0</v>
      </c>
      <c r="I200" s="22">
        <v>19194</v>
      </c>
      <c r="J200" s="22">
        <v>0</v>
      </c>
      <c r="K200" s="22">
        <v>0</v>
      </c>
      <c r="L200" s="22">
        <v>0</v>
      </c>
      <c r="M200" s="22">
        <v>0</v>
      </c>
      <c r="N200" s="22">
        <v>22718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308772</v>
      </c>
      <c r="U200" s="22">
        <v>230341</v>
      </c>
      <c r="V200" s="22">
        <v>149946</v>
      </c>
      <c r="W200" s="22">
        <v>0</v>
      </c>
      <c r="X200" s="22">
        <v>0</v>
      </c>
      <c r="Y200" s="22">
        <v>0</v>
      </c>
      <c r="Z200" s="22">
        <v>1425</v>
      </c>
      <c r="AA200" s="22">
        <v>0</v>
      </c>
      <c r="AB200" s="22">
        <v>25550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49156</v>
      </c>
      <c r="AJ200" s="22">
        <v>6505</v>
      </c>
      <c r="AK200" s="22">
        <v>0</v>
      </c>
      <c r="AL200" s="22">
        <v>198719</v>
      </c>
      <c r="AM200" s="22">
        <v>0</v>
      </c>
      <c r="AN200" s="22">
        <v>0</v>
      </c>
      <c r="AO200" s="22">
        <v>0</v>
      </c>
      <c r="AP200" s="22">
        <v>1014701</v>
      </c>
    </row>
    <row r="201" spans="1:42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4030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423</v>
      </c>
      <c r="P201" s="22">
        <v>0</v>
      </c>
      <c r="Q201" s="22">
        <v>0</v>
      </c>
      <c r="R201" s="22">
        <v>0</v>
      </c>
      <c r="S201" s="22">
        <v>0</v>
      </c>
      <c r="T201" s="22">
        <v>115217</v>
      </c>
      <c r="U201" s="22">
        <v>14020</v>
      </c>
      <c r="V201" s="22">
        <v>30180</v>
      </c>
      <c r="W201" s="22">
        <v>0</v>
      </c>
      <c r="X201" s="22">
        <v>0</v>
      </c>
      <c r="Y201" s="22">
        <v>0</v>
      </c>
      <c r="Z201" s="22">
        <v>100</v>
      </c>
      <c r="AA201" s="22">
        <v>0</v>
      </c>
      <c r="AB201" s="22">
        <v>0</v>
      </c>
      <c r="AC201" s="22">
        <v>0</v>
      </c>
      <c r="AD201" s="22">
        <v>10797</v>
      </c>
      <c r="AE201" s="22">
        <v>0</v>
      </c>
      <c r="AF201" s="22">
        <v>0</v>
      </c>
      <c r="AG201" s="22">
        <v>0</v>
      </c>
      <c r="AH201" s="22">
        <v>0</v>
      </c>
      <c r="AI201" s="22">
        <v>13352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188119</v>
      </c>
    </row>
    <row r="202" spans="1:42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50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37162</v>
      </c>
      <c r="U202" s="22">
        <v>17477</v>
      </c>
      <c r="V202" s="22">
        <v>17410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72099</v>
      </c>
    </row>
    <row r="203" spans="1:42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6556</v>
      </c>
      <c r="G203" s="22">
        <v>0</v>
      </c>
      <c r="H203" s="22">
        <v>0</v>
      </c>
      <c r="I203" s="22">
        <v>375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1933</v>
      </c>
      <c r="P203" s="22">
        <v>0</v>
      </c>
      <c r="Q203" s="22">
        <v>0</v>
      </c>
      <c r="R203" s="22">
        <v>0</v>
      </c>
      <c r="S203" s="22">
        <v>0</v>
      </c>
      <c r="T203" s="22">
        <v>222793</v>
      </c>
      <c r="U203" s="22">
        <v>59466</v>
      </c>
      <c r="V203" s="22">
        <v>84905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148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663</v>
      </c>
      <c r="AJ203" s="22">
        <v>3443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380282</v>
      </c>
    </row>
    <row r="204" spans="1:42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9866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6900</v>
      </c>
      <c r="P204" s="22">
        <v>0</v>
      </c>
      <c r="Q204" s="22">
        <v>0</v>
      </c>
      <c r="R204" s="22">
        <v>0</v>
      </c>
      <c r="S204" s="22">
        <v>0</v>
      </c>
      <c r="T204" s="22">
        <v>54989</v>
      </c>
      <c r="U204" s="22">
        <v>11660</v>
      </c>
      <c r="V204" s="22">
        <v>21111</v>
      </c>
      <c r="W204" s="22">
        <v>0</v>
      </c>
      <c r="X204" s="22">
        <v>0</v>
      </c>
      <c r="Y204" s="22">
        <v>0</v>
      </c>
      <c r="Z204" s="22">
        <v>100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5404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110030</v>
      </c>
    </row>
    <row r="205" spans="1:42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1855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1325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288732</v>
      </c>
      <c r="U205" s="22">
        <v>57656</v>
      </c>
      <c r="V205" s="22">
        <v>70554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4861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13933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438916</v>
      </c>
    </row>
    <row r="206" spans="1:42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3785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1150</v>
      </c>
      <c r="M206" s="22">
        <v>0</v>
      </c>
      <c r="N206" s="22">
        <v>5731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73734</v>
      </c>
      <c r="U206" s="22">
        <v>36791</v>
      </c>
      <c r="V206" s="22">
        <v>34880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156071</v>
      </c>
    </row>
    <row r="207" spans="1:42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1501</v>
      </c>
      <c r="G207" s="22">
        <v>0</v>
      </c>
      <c r="H207" s="22">
        <v>0</v>
      </c>
      <c r="I207" s="22">
        <v>1693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200</v>
      </c>
      <c r="P207" s="22">
        <v>0</v>
      </c>
      <c r="Q207" s="22">
        <v>0</v>
      </c>
      <c r="R207" s="22">
        <v>0</v>
      </c>
      <c r="S207" s="22">
        <v>0</v>
      </c>
      <c r="T207" s="22">
        <v>80266</v>
      </c>
      <c r="U207" s="22">
        <v>70007</v>
      </c>
      <c r="V207" s="22">
        <v>37594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131000</v>
      </c>
      <c r="AE207" s="22">
        <v>0</v>
      </c>
      <c r="AF207" s="22">
        <v>0</v>
      </c>
      <c r="AG207" s="22">
        <v>0</v>
      </c>
      <c r="AH207" s="22">
        <v>0</v>
      </c>
      <c r="AI207" s="22">
        <v>4467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326728</v>
      </c>
    </row>
    <row r="208" spans="1:42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167</v>
      </c>
      <c r="G208" s="22">
        <v>0</v>
      </c>
      <c r="H208" s="22">
        <v>0</v>
      </c>
      <c r="I208" s="22">
        <v>7969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294856</v>
      </c>
      <c r="U208" s="22">
        <v>67509</v>
      </c>
      <c r="V208" s="22">
        <v>73970</v>
      </c>
      <c r="W208" s="22">
        <v>0</v>
      </c>
      <c r="X208" s="22">
        <v>9715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238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454424</v>
      </c>
    </row>
    <row r="209" spans="1:42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645</v>
      </c>
      <c r="M209" s="22">
        <v>0</v>
      </c>
      <c r="N209" s="22">
        <v>1609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62811</v>
      </c>
      <c r="U209" s="22">
        <v>43602</v>
      </c>
      <c r="V209" s="22">
        <v>64006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2300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174973</v>
      </c>
    </row>
    <row r="210" spans="1:42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7917</v>
      </c>
      <c r="G210" s="22">
        <v>0</v>
      </c>
      <c r="H210" s="22">
        <v>0</v>
      </c>
      <c r="I210" s="22">
        <v>1629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1067</v>
      </c>
      <c r="P210" s="22">
        <v>0</v>
      </c>
      <c r="Q210" s="22">
        <v>0</v>
      </c>
      <c r="R210" s="22">
        <v>0</v>
      </c>
      <c r="S210" s="22">
        <v>0</v>
      </c>
      <c r="T210" s="22">
        <v>101826</v>
      </c>
      <c r="U210" s="22">
        <v>43578</v>
      </c>
      <c r="V210" s="22">
        <v>18788</v>
      </c>
      <c r="W210" s="22">
        <v>0</v>
      </c>
      <c r="X210" s="22">
        <v>0</v>
      </c>
      <c r="Y210" s="22">
        <v>0</v>
      </c>
      <c r="Z210" s="22">
        <v>1496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2880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179181</v>
      </c>
    </row>
    <row r="211" spans="1:42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240</v>
      </c>
      <c r="G211" s="22">
        <v>0</v>
      </c>
      <c r="H211" s="22">
        <v>0</v>
      </c>
      <c r="I211" s="22">
        <v>1410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270</v>
      </c>
      <c r="P211" s="22">
        <v>0</v>
      </c>
      <c r="Q211" s="22">
        <v>0</v>
      </c>
      <c r="R211" s="22">
        <v>0</v>
      </c>
      <c r="S211" s="22">
        <v>0</v>
      </c>
      <c r="T211" s="22">
        <v>80366</v>
      </c>
      <c r="U211" s="22">
        <v>10059</v>
      </c>
      <c r="V211" s="22">
        <v>20600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112945</v>
      </c>
    </row>
    <row r="212" spans="1:42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5270</v>
      </c>
      <c r="G212" s="22">
        <v>0</v>
      </c>
      <c r="H212" s="22">
        <v>0</v>
      </c>
      <c r="I212" s="22">
        <v>22658</v>
      </c>
      <c r="J212" s="22">
        <v>0</v>
      </c>
      <c r="K212" s="22">
        <v>0</v>
      </c>
      <c r="L212" s="22">
        <v>0</v>
      </c>
      <c r="M212" s="22">
        <v>0</v>
      </c>
      <c r="N212" s="22">
        <v>3615</v>
      </c>
      <c r="O212" s="22">
        <v>745</v>
      </c>
      <c r="P212" s="22">
        <v>0</v>
      </c>
      <c r="Q212" s="22">
        <v>0</v>
      </c>
      <c r="R212" s="22">
        <v>0</v>
      </c>
      <c r="S212" s="22">
        <v>0</v>
      </c>
      <c r="T212" s="22">
        <v>591850</v>
      </c>
      <c r="U212" s="22">
        <v>157776</v>
      </c>
      <c r="V212" s="22">
        <v>176361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500</v>
      </c>
      <c r="AE212" s="22">
        <v>0</v>
      </c>
      <c r="AF212" s="22">
        <v>0</v>
      </c>
      <c r="AG212" s="22">
        <v>0</v>
      </c>
      <c r="AH212" s="22">
        <v>0</v>
      </c>
      <c r="AI212" s="22">
        <v>4170</v>
      </c>
      <c r="AJ212" s="22">
        <v>0</v>
      </c>
      <c r="AK212" s="22">
        <v>0</v>
      </c>
      <c r="AL212" s="22">
        <v>0</v>
      </c>
      <c r="AM212" s="22">
        <v>678049</v>
      </c>
      <c r="AN212" s="22">
        <v>0</v>
      </c>
      <c r="AO212" s="22">
        <v>0</v>
      </c>
      <c r="AP212" s="22">
        <v>1640994</v>
      </c>
    </row>
    <row r="213" spans="1:42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4183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2680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82794</v>
      </c>
      <c r="U213" s="22">
        <v>71385</v>
      </c>
      <c r="V213" s="22">
        <v>77585</v>
      </c>
      <c r="W213" s="22">
        <v>0</v>
      </c>
      <c r="X213" s="22">
        <v>14155</v>
      </c>
      <c r="Y213" s="22">
        <v>0</v>
      </c>
      <c r="Z213" s="22">
        <v>100</v>
      </c>
      <c r="AA213" s="22">
        <v>0</v>
      </c>
      <c r="AB213" s="22">
        <v>200</v>
      </c>
      <c r="AC213" s="22">
        <v>0</v>
      </c>
      <c r="AD213" s="22">
        <v>132411</v>
      </c>
      <c r="AE213" s="22">
        <v>0</v>
      </c>
      <c r="AF213" s="22">
        <v>0</v>
      </c>
      <c r="AG213" s="22">
        <v>0</v>
      </c>
      <c r="AH213" s="22">
        <v>0</v>
      </c>
      <c r="AI213" s="22">
        <v>208876</v>
      </c>
      <c r="AJ213" s="22">
        <v>1280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595649</v>
      </c>
    </row>
    <row r="214" spans="1:42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89393</v>
      </c>
      <c r="U214" s="22">
        <v>19570</v>
      </c>
      <c r="V214" s="22">
        <v>10070</v>
      </c>
      <c r="W214" s="22">
        <v>0</v>
      </c>
      <c r="X214" s="22">
        <v>0</v>
      </c>
      <c r="Y214" s="22">
        <v>0</v>
      </c>
      <c r="Z214" s="22">
        <v>3150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122183</v>
      </c>
    </row>
    <row r="215" spans="1:42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610</v>
      </c>
      <c r="G215" s="22">
        <v>242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20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189968</v>
      </c>
      <c r="U215" s="22">
        <v>47307</v>
      </c>
      <c r="V215" s="22">
        <v>26105</v>
      </c>
      <c r="W215" s="22">
        <v>0</v>
      </c>
      <c r="X215" s="22">
        <v>0</v>
      </c>
      <c r="Y215" s="22">
        <v>0</v>
      </c>
      <c r="Z215" s="22">
        <v>250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69678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51791</v>
      </c>
      <c r="AP215" s="22">
        <v>385971</v>
      </c>
    </row>
    <row r="216" spans="1:42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1814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90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82013</v>
      </c>
      <c r="U216" s="22">
        <v>21668</v>
      </c>
      <c r="V216" s="22">
        <v>26174</v>
      </c>
      <c r="W216" s="22">
        <v>0</v>
      </c>
      <c r="X216" s="22">
        <v>0</v>
      </c>
      <c r="Y216" s="22">
        <v>0</v>
      </c>
      <c r="Z216" s="22">
        <v>150</v>
      </c>
      <c r="AA216" s="22">
        <v>0</v>
      </c>
      <c r="AB216" s="22">
        <v>0</v>
      </c>
      <c r="AC216" s="22">
        <v>0</v>
      </c>
      <c r="AD216" s="22">
        <v>650</v>
      </c>
      <c r="AE216" s="22">
        <v>0</v>
      </c>
      <c r="AF216" s="22">
        <v>0</v>
      </c>
      <c r="AG216" s="22">
        <v>0</v>
      </c>
      <c r="AH216" s="22">
        <v>0</v>
      </c>
      <c r="AI216" s="22">
        <v>8065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140624</v>
      </c>
    </row>
    <row r="217" spans="1:42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2295</v>
      </c>
      <c r="G217" s="22">
        <v>0</v>
      </c>
      <c r="H217" s="22">
        <v>14385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142462</v>
      </c>
      <c r="U217" s="22">
        <v>86049</v>
      </c>
      <c r="V217" s="22">
        <v>64166</v>
      </c>
      <c r="W217" s="22">
        <v>0</v>
      </c>
      <c r="X217" s="22">
        <v>0</v>
      </c>
      <c r="Y217" s="22">
        <v>0</v>
      </c>
      <c r="Z217" s="22">
        <v>1226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14163</v>
      </c>
      <c r="AM217" s="22">
        <v>0</v>
      </c>
      <c r="AN217" s="22">
        <v>0</v>
      </c>
      <c r="AO217" s="22">
        <v>0</v>
      </c>
      <c r="AP217" s="22">
        <v>324746</v>
      </c>
    </row>
    <row r="218" spans="1:42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25268</v>
      </c>
      <c r="G218" s="22">
        <v>0</v>
      </c>
      <c r="H218" s="22">
        <v>0</v>
      </c>
      <c r="I218" s="22">
        <v>3059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214935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29053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272315</v>
      </c>
    </row>
    <row r="219" spans="1:42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228</v>
      </c>
      <c r="G219" s="22">
        <v>0</v>
      </c>
      <c r="H219" s="22">
        <v>0</v>
      </c>
      <c r="I219" s="22">
        <v>18050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1092</v>
      </c>
      <c r="P219" s="22">
        <v>0</v>
      </c>
      <c r="Q219" s="22">
        <v>0</v>
      </c>
      <c r="R219" s="22">
        <v>0</v>
      </c>
      <c r="S219" s="22">
        <v>0</v>
      </c>
      <c r="T219" s="22">
        <v>81176</v>
      </c>
      <c r="U219" s="22">
        <v>62197</v>
      </c>
      <c r="V219" s="22">
        <v>49185</v>
      </c>
      <c r="W219" s="22">
        <v>0</v>
      </c>
      <c r="X219" s="22">
        <v>0</v>
      </c>
      <c r="Y219" s="22">
        <v>0</v>
      </c>
      <c r="Z219" s="22">
        <v>504</v>
      </c>
      <c r="AA219" s="22">
        <v>0</v>
      </c>
      <c r="AB219" s="22">
        <v>0</v>
      </c>
      <c r="AC219" s="22">
        <v>0</v>
      </c>
      <c r="AD219" s="22">
        <v>9000</v>
      </c>
      <c r="AE219" s="22">
        <v>0</v>
      </c>
      <c r="AF219" s="22">
        <v>0</v>
      </c>
      <c r="AG219" s="22">
        <v>0</v>
      </c>
      <c r="AH219" s="22">
        <v>0</v>
      </c>
      <c r="AI219" s="22">
        <v>2655</v>
      </c>
      <c r="AJ219" s="22">
        <v>0</v>
      </c>
      <c r="AK219" s="22">
        <v>0</v>
      </c>
      <c r="AL219" s="22">
        <v>0</v>
      </c>
      <c r="AM219" s="22">
        <v>184188</v>
      </c>
      <c r="AN219" s="22">
        <v>0</v>
      </c>
      <c r="AO219" s="22">
        <v>0</v>
      </c>
      <c r="AP219" s="22">
        <v>408275</v>
      </c>
    </row>
    <row r="220" spans="1:42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34917</v>
      </c>
      <c r="G220" s="22">
        <v>0</v>
      </c>
      <c r="H220" s="22">
        <v>0</v>
      </c>
      <c r="I220" s="22">
        <v>20000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209162</v>
      </c>
      <c r="U220" s="22">
        <v>28752</v>
      </c>
      <c r="V220" s="22">
        <v>17542</v>
      </c>
      <c r="W220" s="22">
        <v>2389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8951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15</v>
      </c>
      <c r="AP220" s="22">
        <v>321728</v>
      </c>
    </row>
    <row r="221" spans="1:42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8702</v>
      </c>
      <c r="G221" s="22">
        <v>0</v>
      </c>
      <c r="H221" s="22">
        <v>0</v>
      </c>
      <c r="I221" s="22">
        <v>18525</v>
      </c>
      <c r="J221" s="22">
        <v>0</v>
      </c>
      <c r="K221" s="22">
        <v>0</v>
      </c>
      <c r="L221" s="22">
        <v>3540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126261</v>
      </c>
      <c r="U221" s="22">
        <v>36773</v>
      </c>
      <c r="V221" s="22">
        <v>91497</v>
      </c>
      <c r="W221" s="22">
        <v>0</v>
      </c>
      <c r="X221" s="22">
        <v>477</v>
      </c>
      <c r="Y221" s="22">
        <v>0</v>
      </c>
      <c r="Z221" s="22">
        <v>4182</v>
      </c>
      <c r="AA221" s="22">
        <v>0</v>
      </c>
      <c r="AB221" s="22">
        <v>6045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18612</v>
      </c>
      <c r="AJ221" s="22">
        <v>6805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321419</v>
      </c>
    </row>
    <row r="222" spans="1:42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4585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50</v>
      </c>
      <c r="P222" s="22">
        <v>0</v>
      </c>
      <c r="Q222" s="22">
        <v>0</v>
      </c>
      <c r="R222" s="22">
        <v>0</v>
      </c>
      <c r="S222" s="22">
        <v>0</v>
      </c>
      <c r="T222" s="22">
        <v>155499</v>
      </c>
      <c r="U222" s="22">
        <v>39120</v>
      </c>
      <c r="V222" s="22">
        <v>36309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1276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3260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240099</v>
      </c>
    </row>
    <row r="223" spans="1:42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3281</v>
      </c>
      <c r="G223" s="22">
        <v>0</v>
      </c>
      <c r="H223" s="22">
        <v>0</v>
      </c>
      <c r="I223" s="22">
        <v>11361</v>
      </c>
      <c r="J223" s="22">
        <v>0</v>
      </c>
      <c r="K223" s="22">
        <v>0</v>
      </c>
      <c r="L223" s="22">
        <v>0</v>
      </c>
      <c r="M223" s="22">
        <v>0</v>
      </c>
      <c r="N223" s="22">
        <v>2992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360082</v>
      </c>
      <c r="U223" s="22">
        <v>90582</v>
      </c>
      <c r="V223" s="22">
        <v>121409</v>
      </c>
      <c r="W223" s="22">
        <v>0</v>
      </c>
      <c r="X223" s="22">
        <v>0</v>
      </c>
      <c r="Y223" s="22">
        <v>0</v>
      </c>
      <c r="Z223" s="22">
        <v>0</v>
      </c>
      <c r="AA223" s="22">
        <v>2400</v>
      </c>
      <c r="AB223" s="22">
        <v>50</v>
      </c>
      <c r="AC223" s="22">
        <v>0</v>
      </c>
      <c r="AD223" s="22">
        <v>22393</v>
      </c>
      <c r="AE223" s="22">
        <v>0</v>
      </c>
      <c r="AF223" s="22">
        <v>0</v>
      </c>
      <c r="AG223" s="22">
        <v>0</v>
      </c>
      <c r="AH223" s="22">
        <v>0</v>
      </c>
      <c r="AI223" s="22">
        <v>112961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727511</v>
      </c>
    </row>
    <row r="224" spans="1:42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1236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101157</v>
      </c>
      <c r="U224" s="22">
        <v>13884</v>
      </c>
      <c r="V224" s="22">
        <v>21773</v>
      </c>
      <c r="W224" s="22">
        <v>10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138060</v>
      </c>
    </row>
    <row r="225" spans="1:42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250</v>
      </c>
      <c r="G225" s="22">
        <v>0</v>
      </c>
      <c r="H225" s="22">
        <v>0</v>
      </c>
      <c r="I225" s="22">
        <v>6900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40211</v>
      </c>
      <c r="U225" s="22">
        <v>19342</v>
      </c>
      <c r="V225" s="22">
        <v>34327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101030</v>
      </c>
    </row>
    <row r="226" spans="1:42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4662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11827</v>
      </c>
      <c r="P226" s="22">
        <v>0</v>
      </c>
      <c r="Q226" s="22">
        <v>0</v>
      </c>
      <c r="R226" s="22">
        <v>0</v>
      </c>
      <c r="S226" s="22">
        <v>0</v>
      </c>
      <c r="T226" s="22">
        <v>130440</v>
      </c>
      <c r="U226" s="22">
        <v>34203</v>
      </c>
      <c r="V226" s="22">
        <v>40815</v>
      </c>
      <c r="W226" s="22">
        <v>0</v>
      </c>
      <c r="X226" s="22">
        <v>0</v>
      </c>
      <c r="Y226" s="22">
        <v>0</v>
      </c>
      <c r="Z226" s="22">
        <v>2725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224672</v>
      </c>
    </row>
    <row r="227" spans="1:42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20205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280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20485</v>
      </c>
    </row>
    <row r="228" spans="1:42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221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195</v>
      </c>
      <c r="P228" s="22">
        <v>0</v>
      </c>
      <c r="Q228" s="22">
        <v>0</v>
      </c>
      <c r="R228" s="22">
        <v>0</v>
      </c>
      <c r="S228" s="22">
        <v>0</v>
      </c>
      <c r="T228" s="22">
        <v>51291</v>
      </c>
      <c r="U228" s="22">
        <v>14187</v>
      </c>
      <c r="V228" s="22">
        <v>9169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630</v>
      </c>
      <c r="AP228" s="22">
        <v>75693</v>
      </c>
    </row>
    <row r="229" spans="1:42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2635</v>
      </c>
      <c r="G229" s="22">
        <v>0</v>
      </c>
      <c r="H229" s="22">
        <v>0</v>
      </c>
      <c r="I229" s="22">
        <v>6248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205275</v>
      </c>
      <c r="U229" s="22">
        <v>60955</v>
      </c>
      <c r="V229" s="22">
        <v>69087</v>
      </c>
      <c r="W229" s="22">
        <v>20269</v>
      </c>
      <c r="X229" s="22">
        <v>5454</v>
      </c>
      <c r="Y229" s="22">
        <v>2886</v>
      </c>
      <c r="Z229" s="22">
        <v>0</v>
      </c>
      <c r="AA229" s="22">
        <v>0</v>
      </c>
      <c r="AB229" s="22">
        <v>1529</v>
      </c>
      <c r="AC229" s="22">
        <v>0</v>
      </c>
      <c r="AD229" s="22">
        <v>109550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483888</v>
      </c>
    </row>
    <row r="230" spans="1:42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848</v>
      </c>
      <c r="G230" s="22">
        <v>0</v>
      </c>
      <c r="H230" s="22">
        <v>0</v>
      </c>
      <c r="I230" s="22">
        <v>18015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20</v>
      </c>
      <c r="P230" s="22">
        <v>0</v>
      </c>
      <c r="Q230" s="22">
        <v>0</v>
      </c>
      <c r="R230" s="22">
        <v>0</v>
      </c>
      <c r="S230" s="22">
        <v>0</v>
      </c>
      <c r="T230" s="22">
        <v>74849</v>
      </c>
      <c r="U230" s="22">
        <v>27642</v>
      </c>
      <c r="V230" s="22">
        <v>33088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40</v>
      </c>
      <c r="AE230" s="22">
        <v>0</v>
      </c>
      <c r="AF230" s="22">
        <v>0</v>
      </c>
      <c r="AG230" s="22">
        <v>0</v>
      </c>
      <c r="AH230" s="22">
        <v>0</v>
      </c>
      <c r="AI230" s="22">
        <v>150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154652</v>
      </c>
    </row>
    <row r="231" spans="1:42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510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450</v>
      </c>
      <c r="P231" s="22">
        <v>0</v>
      </c>
      <c r="Q231" s="22">
        <v>0</v>
      </c>
      <c r="R231" s="22">
        <v>0</v>
      </c>
      <c r="S231" s="22">
        <v>0</v>
      </c>
      <c r="T231" s="22">
        <v>94304</v>
      </c>
      <c r="U231" s="22">
        <v>16878</v>
      </c>
      <c r="V231" s="22">
        <v>26955</v>
      </c>
      <c r="W231" s="22">
        <v>0</v>
      </c>
      <c r="X231" s="22">
        <v>0</v>
      </c>
      <c r="Y231" s="22">
        <v>0</v>
      </c>
      <c r="Z231" s="22">
        <v>3125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142222</v>
      </c>
    </row>
    <row r="232" spans="1:42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745</v>
      </c>
      <c r="G232" s="22">
        <v>0</v>
      </c>
      <c r="H232" s="22">
        <v>0</v>
      </c>
      <c r="I232" s="22">
        <v>975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1018</v>
      </c>
      <c r="P232" s="22">
        <v>0</v>
      </c>
      <c r="Q232" s="22">
        <v>0</v>
      </c>
      <c r="R232" s="22">
        <v>0</v>
      </c>
      <c r="S232" s="22">
        <v>0</v>
      </c>
      <c r="T232" s="22">
        <v>172929</v>
      </c>
      <c r="U232" s="22">
        <v>39967</v>
      </c>
      <c r="V232" s="22">
        <v>42122</v>
      </c>
      <c r="W232" s="22">
        <v>0</v>
      </c>
      <c r="X232" s="22">
        <v>0</v>
      </c>
      <c r="Y232" s="22">
        <v>0</v>
      </c>
      <c r="Z232" s="22">
        <v>0</v>
      </c>
      <c r="AA232" s="22">
        <v>2655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260411</v>
      </c>
    </row>
    <row r="233" spans="1:42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2296</v>
      </c>
      <c r="G233" s="22">
        <v>0</v>
      </c>
      <c r="H233" s="22">
        <v>0</v>
      </c>
      <c r="I233" s="22">
        <v>1395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246138</v>
      </c>
      <c r="U233" s="22">
        <v>78433</v>
      </c>
      <c r="V233" s="22">
        <v>50089</v>
      </c>
      <c r="W233" s="22">
        <v>0</v>
      </c>
      <c r="X233" s="22">
        <v>0</v>
      </c>
      <c r="Y233" s="22">
        <v>0</v>
      </c>
      <c r="Z233" s="22">
        <v>1600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7300</v>
      </c>
      <c r="AG233" s="22">
        <v>0</v>
      </c>
      <c r="AH233" s="22">
        <v>0</v>
      </c>
      <c r="AI233" s="22">
        <v>84098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471349</v>
      </c>
    </row>
    <row r="234" spans="1:42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10475</v>
      </c>
      <c r="G234" s="22">
        <v>160</v>
      </c>
      <c r="H234" s="22">
        <v>0</v>
      </c>
      <c r="I234" s="22">
        <v>2000</v>
      </c>
      <c r="J234" s="22">
        <v>0</v>
      </c>
      <c r="K234" s="22">
        <v>0</v>
      </c>
      <c r="L234" s="22">
        <v>96</v>
      </c>
      <c r="M234" s="22">
        <v>0</v>
      </c>
      <c r="N234" s="22">
        <v>0</v>
      </c>
      <c r="O234" s="22">
        <v>200</v>
      </c>
      <c r="P234" s="22">
        <v>0</v>
      </c>
      <c r="Q234" s="22">
        <v>0</v>
      </c>
      <c r="R234" s="22">
        <v>0</v>
      </c>
      <c r="S234" s="22">
        <v>0</v>
      </c>
      <c r="T234" s="22">
        <v>98993</v>
      </c>
      <c r="U234" s="22">
        <v>24559</v>
      </c>
      <c r="V234" s="22">
        <v>26885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30750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194118</v>
      </c>
    </row>
    <row r="235" spans="1:42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615</v>
      </c>
      <c r="G235" s="22">
        <v>0</v>
      </c>
      <c r="H235" s="22">
        <v>0</v>
      </c>
      <c r="I235" s="22">
        <v>4476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31332</v>
      </c>
      <c r="U235" s="22">
        <v>21473</v>
      </c>
      <c r="V235" s="22">
        <v>17538</v>
      </c>
      <c r="W235" s="22">
        <v>0</v>
      </c>
      <c r="X235" s="22">
        <v>0</v>
      </c>
      <c r="Y235" s="22">
        <v>0</v>
      </c>
      <c r="Z235" s="22">
        <v>1500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250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77184</v>
      </c>
    </row>
    <row r="236" spans="1:42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2638</v>
      </c>
      <c r="G236" s="22">
        <v>0</v>
      </c>
      <c r="H236" s="22">
        <v>0</v>
      </c>
      <c r="I236" s="22">
        <v>1000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640</v>
      </c>
      <c r="P236" s="22">
        <v>0</v>
      </c>
      <c r="Q236" s="22">
        <v>0</v>
      </c>
      <c r="R236" s="22">
        <v>0</v>
      </c>
      <c r="S236" s="22">
        <v>0</v>
      </c>
      <c r="T236" s="22">
        <v>113423</v>
      </c>
      <c r="U236" s="22">
        <v>82768</v>
      </c>
      <c r="V236" s="22">
        <v>64439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3389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268297</v>
      </c>
    </row>
    <row r="237" spans="1:42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502</v>
      </c>
      <c r="G237" s="22">
        <v>0</v>
      </c>
      <c r="H237" s="22">
        <v>0</v>
      </c>
      <c r="I237" s="22">
        <v>30726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1278</v>
      </c>
      <c r="P237" s="22">
        <v>0</v>
      </c>
      <c r="Q237" s="22">
        <v>0</v>
      </c>
      <c r="R237" s="22">
        <v>0</v>
      </c>
      <c r="S237" s="22">
        <v>0</v>
      </c>
      <c r="T237" s="22">
        <v>45217</v>
      </c>
      <c r="U237" s="22">
        <v>25214</v>
      </c>
      <c r="V237" s="22">
        <v>39111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14650</v>
      </c>
      <c r="AE237" s="22">
        <v>0</v>
      </c>
      <c r="AF237" s="22">
        <v>0</v>
      </c>
      <c r="AG237" s="22">
        <v>0</v>
      </c>
      <c r="AH237" s="22">
        <v>0</v>
      </c>
      <c r="AI237" s="22">
        <v>6166</v>
      </c>
      <c r="AJ237" s="22">
        <v>1932</v>
      </c>
      <c r="AK237" s="22">
        <v>0</v>
      </c>
      <c r="AL237" s="22">
        <v>0</v>
      </c>
      <c r="AM237" s="22">
        <v>0</v>
      </c>
      <c r="AN237" s="22">
        <v>0</v>
      </c>
      <c r="AO237" s="22">
        <v>-190</v>
      </c>
      <c r="AP237" s="22">
        <v>164606</v>
      </c>
    </row>
    <row r="238" spans="1:42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98932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98932</v>
      </c>
    </row>
    <row r="239" spans="1:42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124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1125</v>
      </c>
      <c r="P239" s="22">
        <v>7089</v>
      </c>
      <c r="Q239" s="22">
        <v>0</v>
      </c>
      <c r="R239" s="22">
        <v>0</v>
      </c>
      <c r="S239" s="22">
        <v>0</v>
      </c>
      <c r="T239" s="22">
        <v>144816</v>
      </c>
      <c r="U239" s="22">
        <v>105007</v>
      </c>
      <c r="V239" s="22">
        <v>50032</v>
      </c>
      <c r="W239" s="22">
        <v>0</v>
      </c>
      <c r="X239" s="22">
        <v>0</v>
      </c>
      <c r="Y239" s="22">
        <v>0</v>
      </c>
      <c r="Z239" s="22">
        <v>1889</v>
      </c>
      <c r="AA239" s="22">
        <v>0</v>
      </c>
      <c r="AB239" s="22">
        <v>0</v>
      </c>
      <c r="AC239" s="22">
        <v>0</v>
      </c>
      <c r="AD239" s="22">
        <v>6000</v>
      </c>
      <c r="AE239" s="22">
        <v>0</v>
      </c>
      <c r="AF239" s="22">
        <v>0</v>
      </c>
      <c r="AG239" s="22">
        <v>0</v>
      </c>
      <c r="AH239" s="22">
        <v>0</v>
      </c>
      <c r="AI239" s="22">
        <v>21096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337178</v>
      </c>
    </row>
    <row r="240" spans="1:42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21913</v>
      </c>
      <c r="G240" s="22">
        <v>0</v>
      </c>
      <c r="H240" s="22">
        <v>0</v>
      </c>
      <c r="I240" s="22">
        <v>3000</v>
      </c>
      <c r="J240" s="22">
        <v>0</v>
      </c>
      <c r="K240" s="22">
        <v>0</v>
      </c>
      <c r="L240" s="22">
        <v>100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257244</v>
      </c>
      <c r="U240" s="22">
        <v>76260</v>
      </c>
      <c r="V240" s="22">
        <v>165469</v>
      </c>
      <c r="W240" s="22">
        <v>0</v>
      </c>
      <c r="X240" s="22">
        <v>0</v>
      </c>
      <c r="Y240" s="22">
        <v>0</v>
      </c>
      <c r="Z240" s="22">
        <v>1250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42263</v>
      </c>
      <c r="AJ240" s="22">
        <v>0</v>
      </c>
      <c r="AK240" s="22">
        <v>0</v>
      </c>
      <c r="AL240" s="22">
        <v>0</v>
      </c>
      <c r="AM240" s="22">
        <v>490242</v>
      </c>
      <c r="AN240" s="22">
        <v>0</v>
      </c>
      <c r="AO240" s="22">
        <v>0</v>
      </c>
      <c r="AP240" s="22">
        <v>1057741</v>
      </c>
    </row>
    <row r="241" spans="1:42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576</v>
      </c>
      <c r="G241" s="22">
        <v>0</v>
      </c>
      <c r="H241" s="22">
        <v>0</v>
      </c>
      <c r="I241" s="22">
        <v>2024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375</v>
      </c>
      <c r="P241" s="22">
        <v>0</v>
      </c>
      <c r="Q241" s="22">
        <v>0</v>
      </c>
      <c r="R241" s="22">
        <v>0</v>
      </c>
      <c r="S241" s="22">
        <v>0</v>
      </c>
      <c r="T241" s="22">
        <v>84847</v>
      </c>
      <c r="U241" s="22">
        <v>21732</v>
      </c>
      <c r="V241" s="22">
        <v>21819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23592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154965</v>
      </c>
    </row>
    <row r="242" spans="1:42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301</v>
      </c>
      <c r="G242" s="22">
        <v>0</v>
      </c>
      <c r="H242" s="22">
        <v>0</v>
      </c>
      <c r="I242" s="22">
        <v>17676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900</v>
      </c>
      <c r="P242" s="22">
        <v>0</v>
      </c>
      <c r="Q242" s="22">
        <v>0</v>
      </c>
      <c r="R242" s="22">
        <v>0</v>
      </c>
      <c r="S242" s="22">
        <v>0</v>
      </c>
      <c r="T242" s="22">
        <v>182940</v>
      </c>
      <c r="U242" s="22">
        <v>28609</v>
      </c>
      <c r="V242" s="22">
        <v>38885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1188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270499</v>
      </c>
    </row>
    <row r="243" spans="1:42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1628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3876</v>
      </c>
      <c r="P243" s="22">
        <v>0</v>
      </c>
      <c r="Q243" s="22">
        <v>0</v>
      </c>
      <c r="R243" s="22">
        <v>0</v>
      </c>
      <c r="S243" s="22">
        <v>0</v>
      </c>
      <c r="T243" s="22">
        <v>88169</v>
      </c>
      <c r="U243" s="22">
        <v>42985</v>
      </c>
      <c r="V243" s="22">
        <v>48323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4702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189683</v>
      </c>
    </row>
    <row r="244" spans="1:42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13126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180</v>
      </c>
      <c r="M244" s="22">
        <v>0</v>
      </c>
      <c r="N244" s="22">
        <v>0</v>
      </c>
      <c r="O244" s="22">
        <v>344</v>
      </c>
      <c r="P244" s="22">
        <v>0</v>
      </c>
      <c r="Q244" s="22">
        <v>0</v>
      </c>
      <c r="R244" s="22">
        <v>0</v>
      </c>
      <c r="S244" s="22">
        <v>0</v>
      </c>
      <c r="T244" s="22">
        <v>110210</v>
      </c>
      <c r="U244" s="22">
        <v>23142</v>
      </c>
      <c r="V244" s="22">
        <v>10164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221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7054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164441</v>
      </c>
    </row>
    <row r="245" spans="1:42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12039</v>
      </c>
      <c r="G245" s="22">
        <v>0</v>
      </c>
      <c r="H245" s="22">
        <v>0</v>
      </c>
      <c r="I245" s="22">
        <v>7568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17598</v>
      </c>
      <c r="U245" s="22">
        <v>12220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1403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50828</v>
      </c>
    </row>
    <row r="246" spans="1:42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1820</v>
      </c>
      <c r="J246" s="22">
        <v>0</v>
      </c>
      <c r="K246" s="22">
        <v>0</v>
      </c>
      <c r="L246" s="22">
        <v>205</v>
      </c>
      <c r="M246" s="22">
        <v>0</v>
      </c>
      <c r="N246" s="22">
        <v>0</v>
      </c>
      <c r="O246" s="22">
        <v>2900</v>
      </c>
      <c r="P246" s="22">
        <v>0</v>
      </c>
      <c r="Q246" s="22">
        <v>0</v>
      </c>
      <c r="R246" s="22">
        <v>0</v>
      </c>
      <c r="S246" s="22">
        <v>0</v>
      </c>
      <c r="T246" s="22">
        <v>57959</v>
      </c>
      <c r="U246" s="22">
        <v>25478</v>
      </c>
      <c r="V246" s="22">
        <v>16800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95066</v>
      </c>
      <c r="AN246" s="22">
        <v>0</v>
      </c>
      <c r="AO246" s="22">
        <v>0</v>
      </c>
      <c r="AP246" s="22">
        <v>200228</v>
      </c>
    </row>
    <row r="247" spans="1:42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4720</v>
      </c>
      <c r="G247" s="22">
        <v>0</v>
      </c>
      <c r="H247" s="22">
        <v>0</v>
      </c>
      <c r="I247" s="22">
        <v>8304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61959</v>
      </c>
      <c r="U247" s="22">
        <v>14154</v>
      </c>
      <c r="V247" s="22">
        <v>12999</v>
      </c>
      <c r="W247" s="22">
        <v>0</v>
      </c>
      <c r="X247" s="22">
        <v>0</v>
      </c>
      <c r="Y247" s="22">
        <v>0</v>
      </c>
      <c r="Z247" s="22">
        <v>575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5425</v>
      </c>
      <c r="AJ247" s="22">
        <v>0</v>
      </c>
      <c r="AK247" s="22">
        <v>0</v>
      </c>
      <c r="AL247" s="22">
        <v>0</v>
      </c>
      <c r="AM247" s="22">
        <v>72248</v>
      </c>
      <c r="AN247" s="22">
        <v>0</v>
      </c>
      <c r="AO247" s="22">
        <v>0</v>
      </c>
      <c r="AP247" s="22">
        <v>180384</v>
      </c>
    </row>
    <row r="248" spans="1:42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1304</v>
      </c>
      <c r="G248" s="22">
        <v>0</v>
      </c>
      <c r="H248" s="22">
        <v>0</v>
      </c>
      <c r="I248" s="22">
        <v>7151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125527</v>
      </c>
      <c r="U248" s="22">
        <v>26475</v>
      </c>
      <c r="V248" s="22">
        <v>52344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1003</v>
      </c>
      <c r="AC248" s="22">
        <v>0</v>
      </c>
      <c r="AD248" s="22">
        <v>192000</v>
      </c>
      <c r="AE248" s="22">
        <v>0</v>
      </c>
      <c r="AF248" s="22">
        <v>0</v>
      </c>
      <c r="AG248" s="22">
        <v>0</v>
      </c>
      <c r="AH248" s="22">
        <v>0</v>
      </c>
      <c r="AI248" s="22">
        <v>31082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436886</v>
      </c>
    </row>
    <row r="249" spans="1:42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240</v>
      </c>
      <c r="G249" s="22">
        <v>0</v>
      </c>
      <c r="H249" s="22">
        <v>0</v>
      </c>
      <c r="I249" s="22">
        <v>2677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200</v>
      </c>
      <c r="P249" s="22">
        <v>0</v>
      </c>
      <c r="Q249" s="22">
        <v>0</v>
      </c>
      <c r="R249" s="22">
        <v>0</v>
      </c>
      <c r="S249" s="22">
        <v>0</v>
      </c>
      <c r="T249" s="22">
        <v>33396</v>
      </c>
      <c r="U249" s="22">
        <v>32274</v>
      </c>
      <c r="V249" s="22">
        <v>28829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7626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105242</v>
      </c>
    </row>
    <row r="250" spans="1:42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60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64812</v>
      </c>
      <c r="U250" s="22">
        <v>15146</v>
      </c>
      <c r="V250" s="22">
        <v>7716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300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5466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93500</v>
      </c>
    </row>
    <row r="251" spans="1:42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3456</v>
      </c>
      <c r="G251" s="22">
        <v>0</v>
      </c>
      <c r="H251" s="22">
        <v>0</v>
      </c>
      <c r="I251" s="22">
        <v>5636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10442</v>
      </c>
      <c r="P251" s="22">
        <v>0</v>
      </c>
      <c r="Q251" s="22">
        <v>0</v>
      </c>
      <c r="R251" s="22">
        <v>0</v>
      </c>
      <c r="S251" s="22">
        <v>0</v>
      </c>
      <c r="T251" s="22">
        <v>184039</v>
      </c>
      <c r="U251" s="22">
        <v>35012</v>
      </c>
      <c r="V251" s="22">
        <v>58118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4471</v>
      </c>
      <c r="AG251" s="22">
        <v>0</v>
      </c>
      <c r="AH251" s="22">
        <v>0</v>
      </c>
      <c r="AI251" s="22">
        <v>39739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15390</v>
      </c>
      <c r="AP251" s="22">
        <v>356303</v>
      </c>
    </row>
    <row r="252" spans="1:42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17133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1300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48952</v>
      </c>
      <c r="V252" s="22">
        <v>29017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9739</v>
      </c>
      <c r="AJ252" s="22">
        <v>4220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110361</v>
      </c>
    </row>
    <row r="253" spans="1:42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87288</v>
      </c>
      <c r="U253" s="22">
        <v>23318</v>
      </c>
      <c r="V253" s="22">
        <v>22933</v>
      </c>
      <c r="W253" s="22">
        <v>0</v>
      </c>
      <c r="X253" s="22">
        <v>0</v>
      </c>
      <c r="Y253" s="22">
        <v>0</v>
      </c>
      <c r="Z253" s="22">
        <v>400</v>
      </c>
      <c r="AA253" s="22">
        <v>0</v>
      </c>
      <c r="AB253" s="22">
        <v>0</v>
      </c>
      <c r="AC253" s="22">
        <v>0</v>
      </c>
      <c r="AD253" s="22">
        <v>340</v>
      </c>
      <c r="AE253" s="22">
        <v>0</v>
      </c>
      <c r="AF253" s="22">
        <v>0</v>
      </c>
      <c r="AG253" s="22">
        <v>0</v>
      </c>
      <c r="AH253" s="22">
        <v>0</v>
      </c>
      <c r="AI253" s="22">
        <v>20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134299</v>
      </c>
    </row>
    <row r="254" spans="1:42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27926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42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62826</v>
      </c>
      <c r="U254" s="22">
        <v>50250</v>
      </c>
      <c r="V254" s="22">
        <v>27733</v>
      </c>
      <c r="W254" s="22">
        <v>0</v>
      </c>
      <c r="X254" s="22">
        <v>0</v>
      </c>
      <c r="Y254" s="22">
        <v>0</v>
      </c>
      <c r="Z254" s="22">
        <v>3160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5590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177527</v>
      </c>
    </row>
    <row r="255" spans="1:42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1076</v>
      </c>
      <c r="G255" s="22">
        <v>0</v>
      </c>
      <c r="H255" s="22">
        <v>0</v>
      </c>
      <c r="I255" s="22">
        <v>7482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18145</v>
      </c>
      <c r="U255" s="22">
        <v>121757</v>
      </c>
      <c r="V255" s="22">
        <v>120790</v>
      </c>
      <c r="W255" s="22">
        <v>0</v>
      </c>
      <c r="X255" s="22">
        <v>0</v>
      </c>
      <c r="Y255" s="22">
        <v>0</v>
      </c>
      <c r="Z255" s="22">
        <v>6820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15561</v>
      </c>
      <c r="AG255" s="22">
        <v>0</v>
      </c>
      <c r="AH255" s="22">
        <v>0</v>
      </c>
      <c r="AI255" s="22">
        <v>10625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302256</v>
      </c>
    </row>
    <row r="256" spans="1:42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1734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300</v>
      </c>
      <c r="P256" s="22">
        <v>0</v>
      </c>
      <c r="Q256" s="22">
        <v>0</v>
      </c>
      <c r="R256" s="22">
        <v>0</v>
      </c>
      <c r="S256" s="22">
        <v>0</v>
      </c>
      <c r="T256" s="22">
        <v>81234</v>
      </c>
      <c r="U256" s="22">
        <v>33931</v>
      </c>
      <c r="V256" s="22">
        <v>52514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26835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196548</v>
      </c>
    </row>
    <row r="257" spans="1:42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1947</v>
      </c>
      <c r="G257" s="22">
        <v>0</v>
      </c>
      <c r="H257" s="22">
        <v>0</v>
      </c>
      <c r="I257" s="22">
        <v>28200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1777</v>
      </c>
      <c r="P257" s="22">
        <v>0</v>
      </c>
      <c r="Q257" s="22">
        <v>0</v>
      </c>
      <c r="R257" s="22">
        <v>0</v>
      </c>
      <c r="S257" s="22">
        <v>0</v>
      </c>
      <c r="T257" s="22">
        <v>116188</v>
      </c>
      <c r="U257" s="22">
        <v>79007</v>
      </c>
      <c r="V257" s="22">
        <v>53395</v>
      </c>
      <c r="W257" s="22">
        <v>0</v>
      </c>
      <c r="X257" s="22">
        <v>0</v>
      </c>
      <c r="Y257" s="22">
        <v>0</v>
      </c>
      <c r="Z257" s="22">
        <v>3600</v>
      </c>
      <c r="AA257" s="22">
        <v>0</v>
      </c>
      <c r="AB257" s="22">
        <v>0</v>
      </c>
      <c r="AC257" s="22">
        <v>0</v>
      </c>
      <c r="AD257" s="22">
        <v>24895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309009</v>
      </c>
    </row>
    <row r="258" spans="1:42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79429</v>
      </c>
      <c r="H258" s="22">
        <v>0</v>
      </c>
      <c r="I258" s="22">
        <v>34795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243037</v>
      </c>
      <c r="U258" s="22">
        <v>77134</v>
      </c>
      <c r="V258" s="22">
        <v>120060</v>
      </c>
      <c r="W258" s="22">
        <v>0</v>
      </c>
      <c r="X258" s="22">
        <v>0</v>
      </c>
      <c r="Y258" s="22">
        <v>0</v>
      </c>
      <c r="Z258" s="22">
        <v>2070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556525</v>
      </c>
    </row>
    <row r="259" spans="1:42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4708</v>
      </c>
      <c r="G259" s="22">
        <v>0</v>
      </c>
      <c r="H259" s="22">
        <v>0</v>
      </c>
      <c r="I259" s="22">
        <v>25524</v>
      </c>
      <c r="J259" s="22">
        <v>0</v>
      </c>
      <c r="K259" s="22">
        <v>0</v>
      </c>
      <c r="L259" s="22">
        <v>0</v>
      </c>
      <c r="M259" s="22">
        <v>0</v>
      </c>
      <c r="N259" s="22">
        <v>1620</v>
      </c>
      <c r="O259" s="22">
        <v>1167</v>
      </c>
      <c r="P259" s="22">
        <v>0</v>
      </c>
      <c r="Q259" s="22">
        <v>0</v>
      </c>
      <c r="R259" s="22">
        <v>0</v>
      </c>
      <c r="S259" s="22">
        <v>0</v>
      </c>
      <c r="T259" s="22">
        <v>298132</v>
      </c>
      <c r="U259" s="22">
        <v>97388</v>
      </c>
      <c r="V259" s="22">
        <v>71160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7050</v>
      </c>
      <c r="AJ259" s="22">
        <v>0</v>
      </c>
      <c r="AK259" s="22">
        <v>0</v>
      </c>
      <c r="AL259" s="22">
        <v>2000</v>
      </c>
      <c r="AM259" s="22">
        <v>0</v>
      </c>
      <c r="AN259" s="22">
        <v>0</v>
      </c>
      <c r="AO259" s="22">
        <v>0</v>
      </c>
      <c r="AP259" s="22">
        <v>508749</v>
      </c>
    </row>
    <row r="260" spans="1:42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71336</v>
      </c>
      <c r="U260" s="22">
        <v>10642</v>
      </c>
      <c r="V260" s="22">
        <v>23978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105956</v>
      </c>
    </row>
    <row r="261" spans="1:42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1505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13621</v>
      </c>
      <c r="P261" s="22">
        <v>0</v>
      </c>
      <c r="Q261" s="22">
        <v>0</v>
      </c>
      <c r="R261" s="22">
        <v>0</v>
      </c>
      <c r="S261" s="22">
        <v>0</v>
      </c>
      <c r="T261" s="22">
        <v>118014</v>
      </c>
      <c r="U261" s="22">
        <v>24928</v>
      </c>
      <c r="V261" s="22">
        <v>18460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2329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165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179022</v>
      </c>
    </row>
    <row r="262" spans="1:42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417</v>
      </c>
      <c r="G262" s="22">
        <v>0</v>
      </c>
      <c r="H262" s="22">
        <v>0</v>
      </c>
      <c r="I262" s="22">
        <v>2790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77062</v>
      </c>
      <c r="U262" s="22">
        <v>41715</v>
      </c>
      <c r="V262" s="22">
        <v>43237</v>
      </c>
      <c r="W262" s="22">
        <v>0</v>
      </c>
      <c r="X262" s="22">
        <v>0</v>
      </c>
      <c r="Y262" s="22">
        <v>0</v>
      </c>
      <c r="Z262" s="22">
        <v>400</v>
      </c>
      <c r="AA262" s="22">
        <v>0</v>
      </c>
      <c r="AB262" s="22">
        <v>0</v>
      </c>
      <c r="AC262" s="22">
        <v>0</v>
      </c>
      <c r="AD262" s="22">
        <v>5181</v>
      </c>
      <c r="AE262" s="22">
        <v>0</v>
      </c>
      <c r="AF262" s="22">
        <v>0</v>
      </c>
      <c r="AG262" s="22">
        <v>0</v>
      </c>
      <c r="AH262" s="22">
        <v>0</v>
      </c>
      <c r="AI262" s="22">
        <v>3465</v>
      </c>
      <c r="AJ262" s="22">
        <v>200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174467</v>
      </c>
    </row>
    <row r="263" spans="1:42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5392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3409</v>
      </c>
      <c r="P263" s="22">
        <v>0</v>
      </c>
      <c r="Q263" s="22">
        <v>0</v>
      </c>
      <c r="R263" s="22">
        <v>0</v>
      </c>
      <c r="S263" s="22">
        <v>0</v>
      </c>
      <c r="T263" s="22">
        <v>341757</v>
      </c>
      <c r="U263" s="22">
        <v>192167</v>
      </c>
      <c r="V263" s="22">
        <v>121905</v>
      </c>
      <c r="W263" s="22">
        <v>0</v>
      </c>
      <c r="X263" s="22">
        <v>0</v>
      </c>
      <c r="Y263" s="22">
        <v>0</v>
      </c>
      <c r="Z263" s="22">
        <v>8321</v>
      </c>
      <c r="AA263" s="22">
        <v>0</v>
      </c>
      <c r="AB263" s="22">
        <v>0</v>
      </c>
      <c r="AC263" s="22">
        <v>0</v>
      </c>
      <c r="AD263" s="22">
        <v>12000</v>
      </c>
      <c r="AE263" s="22">
        <v>0</v>
      </c>
      <c r="AF263" s="22">
        <v>0</v>
      </c>
      <c r="AG263" s="22">
        <v>0</v>
      </c>
      <c r="AH263" s="22">
        <v>0</v>
      </c>
      <c r="AI263" s="22">
        <v>433989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1118940</v>
      </c>
    </row>
    <row r="264" spans="1:42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2169</v>
      </c>
      <c r="G264" s="22">
        <v>0</v>
      </c>
      <c r="H264" s="22">
        <v>0</v>
      </c>
      <c r="I264" s="22">
        <v>16167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7819</v>
      </c>
      <c r="P264" s="22">
        <v>0</v>
      </c>
      <c r="Q264" s="22">
        <v>0</v>
      </c>
      <c r="R264" s="22">
        <v>0</v>
      </c>
      <c r="S264" s="22">
        <v>0</v>
      </c>
      <c r="T264" s="22">
        <v>333362</v>
      </c>
      <c r="U264" s="22">
        <v>58061</v>
      </c>
      <c r="V264" s="22">
        <v>83437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501015</v>
      </c>
    </row>
    <row r="265" spans="1:42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57743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10400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69230</v>
      </c>
      <c r="U265" s="22">
        <v>25828</v>
      </c>
      <c r="V265" s="22">
        <v>28083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3140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194424</v>
      </c>
    </row>
    <row r="266" spans="1:42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1105</v>
      </c>
      <c r="G266" s="22">
        <v>0</v>
      </c>
      <c r="H266" s="22">
        <v>0</v>
      </c>
      <c r="I266" s="22">
        <v>7850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77344</v>
      </c>
      <c r="U266" s="22">
        <v>22945</v>
      </c>
      <c r="V266" s="22">
        <v>15740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48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125032</v>
      </c>
    </row>
    <row r="267" spans="1:42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780</v>
      </c>
      <c r="G267" s="22">
        <v>0</v>
      </c>
      <c r="H267" s="22">
        <v>0</v>
      </c>
      <c r="I267" s="22">
        <v>9910</v>
      </c>
      <c r="J267" s="22">
        <v>0</v>
      </c>
      <c r="K267" s="22">
        <v>0</v>
      </c>
      <c r="L267" s="22">
        <v>420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42546</v>
      </c>
      <c r="U267" s="22">
        <v>11506</v>
      </c>
      <c r="V267" s="22">
        <v>12675</v>
      </c>
      <c r="W267" s="22">
        <v>0</v>
      </c>
      <c r="X267" s="22">
        <v>0</v>
      </c>
      <c r="Y267" s="22">
        <v>0</v>
      </c>
      <c r="Z267" s="22">
        <v>700</v>
      </c>
      <c r="AA267" s="22">
        <v>0</v>
      </c>
      <c r="AB267" s="22">
        <v>20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78557</v>
      </c>
    </row>
    <row r="268" spans="1:42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16069</v>
      </c>
      <c r="G268" s="22">
        <v>0</v>
      </c>
      <c r="H268" s="22">
        <v>0</v>
      </c>
      <c r="I268" s="22">
        <v>22820</v>
      </c>
      <c r="J268" s="22">
        <v>0</v>
      </c>
      <c r="K268" s="22">
        <v>0</v>
      </c>
      <c r="L268" s="22">
        <v>855</v>
      </c>
      <c r="M268" s="22">
        <v>0</v>
      </c>
      <c r="N268" s="22">
        <v>0</v>
      </c>
      <c r="O268" s="22">
        <v>1200</v>
      </c>
      <c r="P268" s="22">
        <v>0</v>
      </c>
      <c r="Q268" s="22">
        <v>0</v>
      </c>
      <c r="R268" s="22">
        <v>0</v>
      </c>
      <c r="S268" s="22">
        <v>0</v>
      </c>
      <c r="T268" s="22">
        <v>85093</v>
      </c>
      <c r="U268" s="22">
        <v>38543</v>
      </c>
      <c r="V268" s="22">
        <v>39471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1463</v>
      </c>
      <c r="AK268" s="22">
        <v>0</v>
      </c>
      <c r="AL268" s="22">
        <v>0</v>
      </c>
      <c r="AM268" s="22">
        <v>0</v>
      </c>
      <c r="AN268" s="22">
        <v>0</v>
      </c>
      <c r="AO268" s="22">
        <v>109760</v>
      </c>
      <c r="AP268" s="22">
        <v>315274</v>
      </c>
    </row>
    <row r="269" spans="1:42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7613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3485</v>
      </c>
      <c r="P269" s="22">
        <v>0</v>
      </c>
      <c r="Q269" s="22">
        <v>0</v>
      </c>
      <c r="R269" s="22">
        <v>0</v>
      </c>
      <c r="S269" s="22">
        <v>0</v>
      </c>
      <c r="T269" s="22">
        <v>459920</v>
      </c>
      <c r="U269" s="22">
        <v>46200</v>
      </c>
      <c r="V269" s="22">
        <v>622099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1139317</v>
      </c>
    </row>
    <row r="270" spans="1:42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60621</v>
      </c>
      <c r="F270" s="22">
        <v>16892</v>
      </c>
      <c r="G270" s="22">
        <v>0</v>
      </c>
      <c r="H270" s="22">
        <v>0</v>
      </c>
      <c r="I270" s="22">
        <v>122299</v>
      </c>
      <c r="J270" s="22">
        <v>23273</v>
      </c>
      <c r="K270" s="22">
        <v>0</v>
      </c>
      <c r="L270" s="22">
        <v>0</v>
      </c>
      <c r="M270" s="22">
        <v>0</v>
      </c>
      <c r="N270" s="22">
        <v>0</v>
      </c>
      <c r="O270" s="22">
        <v>6967</v>
      </c>
      <c r="P270" s="22">
        <v>0</v>
      </c>
      <c r="Q270" s="22">
        <v>0</v>
      </c>
      <c r="R270" s="22">
        <v>0</v>
      </c>
      <c r="S270" s="22">
        <v>0</v>
      </c>
      <c r="T270" s="22">
        <v>241975</v>
      </c>
      <c r="U270" s="22">
        <v>48882</v>
      </c>
      <c r="V270" s="22">
        <v>72614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400</v>
      </c>
      <c r="AE270" s="22">
        <v>0</v>
      </c>
      <c r="AF270" s="22">
        <v>0</v>
      </c>
      <c r="AG270" s="22">
        <v>0</v>
      </c>
      <c r="AH270" s="22">
        <v>0</v>
      </c>
      <c r="AI270" s="22">
        <v>28775</v>
      </c>
      <c r="AJ270" s="22">
        <v>2224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624922</v>
      </c>
    </row>
    <row r="271" spans="1:42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1321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39025</v>
      </c>
      <c r="U271" s="22">
        <v>12255</v>
      </c>
      <c r="V271" s="22">
        <v>21360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73961</v>
      </c>
    </row>
    <row r="272" spans="1:42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4062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172541</v>
      </c>
      <c r="U272" s="22">
        <v>63335</v>
      </c>
      <c r="V272" s="22">
        <v>34381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30235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304554</v>
      </c>
    </row>
    <row r="273" spans="1:42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1014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38851</v>
      </c>
      <c r="U273" s="22">
        <v>20110</v>
      </c>
      <c r="V273" s="22">
        <v>20850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80825</v>
      </c>
    </row>
    <row r="274" spans="1:42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833</v>
      </c>
      <c r="G274" s="22">
        <v>0</v>
      </c>
      <c r="H274" s="22">
        <v>0</v>
      </c>
      <c r="I274" s="22">
        <v>7350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1007</v>
      </c>
      <c r="P274" s="22">
        <v>0</v>
      </c>
      <c r="Q274" s="22">
        <v>0</v>
      </c>
      <c r="R274" s="22">
        <v>0</v>
      </c>
      <c r="S274" s="22">
        <v>0</v>
      </c>
      <c r="T274" s="22">
        <v>99707</v>
      </c>
      <c r="U274" s="22">
        <v>30852</v>
      </c>
      <c r="V274" s="22">
        <v>28245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27152</v>
      </c>
      <c r="AE274" s="22">
        <v>0</v>
      </c>
      <c r="AF274" s="22">
        <v>0</v>
      </c>
      <c r="AG274" s="22">
        <v>0</v>
      </c>
      <c r="AH274" s="22">
        <v>0</v>
      </c>
      <c r="AI274" s="22">
        <v>1571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196717</v>
      </c>
    </row>
    <row r="275" spans="1:42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550827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2250</v>
      </c>
      <c r="P275" s="22">
        <v>0</v>
      </c>
      <c r="Q275" s="22">
        <v>0</v>
      </c>
      <c r="R275" s="22">
        <v>0</v>
      </c>
      <c r="S275" s="22">
        <v>0</v>
      </c>
      <c r="T275" s="22">
        <v>304115</v>
      </c>
      <c r="U275" s="22">
        <v>38621</v>
      </c>
      <c r="V275" s="22">
        <v>67672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23288</v>
      </c>
      <c r="AJ275" s="22">
        <v>0</v>
      </c>
      <c r="AK275" s="22">
        <v>0</v>
      </c>
      <c r="AL275" s="22">
        <v>0</v>
      </c>
      <c r="AM275" s="22">
        <v>30533</v>
      </c>
      <c r="AN275" s="22">
        <v>21612</v>
      </c>
      <c r="AO275" s="22">
        <v>0</v>
      </c>
      <c r="AP275" s="22">
        <v>1038918</v>
      </c>
    </row>
    <row r="276" spans="1:42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1129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58676</v>
      </c>
      <c r="V276" s="22">
        <v>29321</v>
      </c>
      <c r="W276" s="22">
        <v>0</v>
      </c>
      <c r="X276" s="22">
        <v>0</v>
      </c>
      <c r="Y276" s="22">
        <v>0</v>
      </c>
      <c r="Z276" s="22">
        <v>1433</v>
      </c>
      <c r="AA276" s="22">
        <v>0</v>
      </c>
      <c r="AB276" s="22">
        <v>1401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13745</v>
      </c>
      <c r="AJ276" s="22">
        <v>11120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116825</v>
      </c>
    </row>
    <row r="277" spans="1:42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1065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691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1756</v>
      </c>
    </row>
    <row r="278" spans="1:42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175</v>
      </c>
      <c r="G278" s="22">
        <v>0</v>
      </c>
      <c r="H278" s="22">
        <v>0</v>
      </c>
      <c r="I278" s="22">
        <v>30782</v>
      </c>
      <c r="J278" s="22">
        <v>0</v>
      </c>
      <c r="K278" s="22">
        <v>0</v>
      </c>
      <c r="L278" s="22">
        <v>780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125944</v>
      </c>
      <c r="U278" s="22">
        <v>29129</v>
      </c>
      <c r="V278" s="22">
        <v>21195</v>
      </c>
      <c r="W278" s="22">
        <v>145</v>
      </c>
      <c r="X278" s="22">
        <v>0</v>
      </c>
      <c r="Y278" s="22">
        <v>0</v>
      </c>
      <c r="Z278" s="22">
        <v>695</v>
      </c>
      <c r="AA278" s="22">
        <v>0</v>
      </c>
      <c r="AB278" s="22">
        <v>0</v>
      </c>
      <c r="AC278" s="22">
        <v>0</v>
      </c>
      <c r="AD278" s="22">
        <v>47500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256345</v>
      </c>
    </row>
    <row r="279" spans="1:42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243192</v>
      </c>
      <c r="G279" s="22">
        <v>0</v>
      </c>
      <c r="H279" s="22">
        <v>0</v>
      </c>
      <c r="I279" s="22">
        <v>10252</v>
      </c>
      <c r="J279" s="22">
        <v>0</v>
      </c>
      <c r="K279" s="22">
        <v>0</v>
      </c>
      <c r="L279" s="22">
        <v>2522</v>
      </c>
      <c r="M279" s="22">
        <v>0</v>
      </c>
      <c r="N279" s="22">
        <v>1712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412953</v>
      </c>
      <c r="U279" s="22">
        <v>73487</v>
      </c>
      <c r="V279" s="22">
        <v>47437</v>
      </c>
      <c r="W279" s="22">
        <v>0</v>
      </c>
      <c r="X279" s="22">
        <v>800</v>
      </c>
      <c r="Y279" s="22">
        <v>0</v>
      </c>
      <c r="Z279" s="22">
        <v>10950</v>
      </c>
      <c r="AA279" s="22">
        <v>0</v>
      </c>
      <c r="AB279" s="22">
        <v>14852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61986</v>
      </c>
      <c r="AJ279" s="22">
        <v>27497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907640</v>
      </c>
    </row>
    <row r="280" spans="1:42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2310</v>
      </c>
      <c r="J280" s="22">
        <v>0</v>
      </c>
      <c r="K280" s="22">
        <v>0</v>
      </c>
      <c r="L280" s="22">
        <v>1060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70310</v>
      </c>
      <c r="U280" s="22">
        <v>31194</v>
      </c>
      <c r="V280" s="22">
        <v>37112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141986</v>
      </c>
    </row>
    <row r="281" spans="1:42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0</v>
      </c>
      <c r="F281" s="22">
        <v>7744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594449</v>
      </c>
      <c r="U281" s="22">
        <v>157010</v>
      </c>
      <c r="V281" s="22">
        <v>106405</v>
      </c>
      <c r="W281" s="22">
        <v>0</v>
      </c>
      <c r="X281" s="22">
        <v>26460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78801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970869</v>
      </c>
    </row>
    <row r="282" spans="1:42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1435</v>
      </c>
      <c r="G282" s="22">
        <v>0</v>
      </c>
      <c r="H282" s="22">
        <v>0</v>
      </c>
      <c r="I282" s="22">
        <v>14207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3030</v>
      </c>
      <c r="P282" s="22">
        <v>0</v>
      </c>
      <c r="Q282" s="22">
        <v>0</v>
      </c>
      <c r="R282" s="22">
        <v>0</v>
      </c>
      <c r="S282" s="22">
        <v>0</v>
      </c>
      <c r="T282" s="22">
        <v>79371</v>
      </c>
      <c r="U282" s="22">
        <v>19792</v>
      </c>
      <c r="V282" s="22">
        <v>26604</v>
      </c>
      <c r="W282" s="22">
        <v>0</v>
      </c>
      <c r="X282" s="22">
        <v>0</v>
      </c>
      <c r="Y282" s="22">
        <v>0</v>
      </c>
      <c r="Z282" s="22">
        <v>1400</v>
      </c>
      <c r="AA282" s="22">
        <v>0</v>
      </c>
      <c r="AB282" s="22">
        <v>0</v>
      </c>
      <c r="AC282" s="22">
        <v>0</v>
      </c>
      <c r="AD282" s="22">
        <v>6500</v>
      </c>
      <c r="AE282" s="22">
        <v>0</v>
      </c>
      <c r="AF282" s="22">
        <v>0</v>
      </c>
      <c r="AG282" s="22">
        <v>0</v>
      </c>
      <c r="AH282" s="22">
        <v>0</v>
      </c>
      <c r="AI282" s="22">
        <v>6841</v>
      </c>
      <c r="AJ282" s="22">
        <v>11390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170570</v>
      </c>
    </row>
    <row r="283" spans="1:42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0</v>
      </c>
      <c r="F283" s="22">
        <v>60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100</v>
      </c>
      <c r="P283" s="22">
        <v>0</v>
      </c>
      <c r="Q283" s="22">
        <v>0</v>
      </c>
      <c r="R283" s="22">
        <v>0</v>
      </c>
      <c r="S283" s="22">
        <v>0</v>
      </c>
      <c r="T283" s="22">
        <v>140482</v>
      </c>
      <c r="U283" s="22">
        <v>31353</v>
      </c>
      <c r="V283" s="22">
        <v>49808</v>
      </c>
      <c r="W283" s="22">
        <v>0</v>
      </c>
      <c r="X283" s="22">
        <v>200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10391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232394</v>
      </c>
    </row>
    <row r="284" spans="1:42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3391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108327</v>
      </c>
      <c r="U284" s="22">
        <v>71024</v>
      </c>
      <c r="V284" s="22">
        <v>61363</v>
      </c>
      <c r="W284" s="22">
        <v>0</v>
      </c>
      <c r="X284" s="22">
        <v>17689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70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261864</v>
      </c>
    </row>
    <row r="285" spans="1:42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28</v>
      </c>
      <c r="F285" s="22">
        <v>305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1859</v>
      </c>
      <c r="M285" s="22">
        <v>0</v>
      </c>
      <c r="N285" s="22">
        <v>8499</v>
      </c>
      <c r="O285" s="22">
        <v>0</v>
      </c>
      <c r="P285" s="22">
        <v>908</v>
      </c>
      <c r="Q285" s="22">
        <v>0</v>
      </c>
      <c r="R285" s="22">
        <v>0</v>
      </c>
      <c r="S285" s="22">
        <v>0</v>
      </c>
      <c r="T285" s="22">
        <v>209795</v>
      </c>
      <c r="U285" s="22">
        <v>26000</v>
      </c>
      <c r="V285" s="22">
        <v>40195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7118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294707</v>
      </c>
    </row>
    <row r="286" spans="1:42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2807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53291</v>
      </c>
      <c r="P286" s="22">
        <v>0</v>
      </c>
      <c r="Q286" s="22">
        <v>0</v>
      </c>
      <c r="R286" s="22">
        <v>0</v>
      </c>
      <c r="S286" s="22">
        <v>0</v>
      </c>
      <c r="T286" s="22">
        <v>101813</v>
      </c>
      <c r="U286" s="22">
        <v>15817</v>
      </c>
      <c r="V286" s="22">
        <v>21450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3161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198339</v>
      </c>
    </row>
    <row r="287" spans="1:42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1366</v>
      </c>
      <c r="G287" s="22">
        <v>0</v>
      </c>
      <c r="H287" s="22">
        <v>0</v>
      </c>
      <c r="I287" s="22">
        <v>4451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1633</v>
      </c>
      <c r="P287" s="22">
        <v>0</v>
      </c>
      <c r="Q287" s="22">
        <v>0</v>
      </c>
      <c r="R287" s="22">
        <v>0</v>
      </c>
      <c r="S287" s="22">
        <v>0</v>
      </c>
      <c r="T287" s="22">
        <v>299025</v>
      </c>
      <c r="U287" s="22">
        <v>105817</v>
      </c>
      <c r="V287" s="22">
        <v>90497</v>
      </c>
      <c r="W287" s="22">
        <v>0</v>
      </c>
      <c r="X287" s="22">
        <v>420</v>
      </c>
      <c r="Y287" s="22">
        <v>0</v>
      </c>
      <c r="Z287" s="22">
        <v>1260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41248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545717</v>
      </c>
    </row>
    <row r="288" spans="1:42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0</v>
      </c>
      <c r="F288" s="22">
        <v>250</v>
      </c>
      <c r="G288" s="22">
        <v>0</v>
      </c>
      <c r="H288" s="22">
        <v>0</v>
      </c>
      <c r="I288" s="22">
        <v>3277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394</v>
      </c>
      <c r="P288" s="22">
        <v>0</v>
      </c>
      <c r="Q288" s="22">
        <v>0</v>
      </c>
      <c r="R288" s="22">
        <v>0</v>
      </c>
      <c r="S288" s="22">
        <v>0</v>
      </c>
      <c r="T288" s="22">
        <v>168775</v>
      </c>
      <c r="U288" s="22">
        <v>0</v>
      </c>
      <c r="V288" s="22">
        <v>0</v>
      </c>
      <c r="W288" s="22">
        <v>32217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4249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209162</v>
      </c>
    </row>
    <row r="289" spans="1:42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0</v>
      </c>
      <c r="F289" s="22">
        <v>45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79963</v>
      </c>
      <c r="U289" s="22">
        <v>23905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103913</v>
      </c>
    </row>
    <row r="290" spans="1:42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0</v>
      </c>
      <c r="F290" s="22">
        <v>167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414</v>
      </c>
      <c r="V290" s="22">
        <v>114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2135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2830</v>
      </c>
    </row>
    <row r="291" spans="1:42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0</v>
      </c>
      <c r="F291" s="22">
        <v>278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15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293</v>
      </c>
    </row>
    <row r="292" spans="1:42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0</v>
      </c>
      <c r="F292" s="22">
        <v>25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25</v>
      </c>
    </row>
    <row r="293" spans="1:42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0</v>
      </c>
      <c r="F293" s="22">
        <v>16391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1507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5805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23703</v>
      </c>
    </row>
    <row r="294" spans="1:42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</row>
    <row r="295" spans="1:42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255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2945</v>
      </c>
      <c r="AK295" s="22">
        <v>0</v>
      </c>
      <c r="AL295" s="22">
        <v>0</v>
      </c>
      <c r="AM295" s="22">
        <v>0</v>
      </c>
      <c r="AN295" s="22">
        <v>0</v>
      </c>
      <c r="AO295" s="22">
        <v>550</v>
      </c>
      <c r="AP295" s="22">
        <v>3750</v>
      </c>
    </row>
    <row r="296" spans="1:42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</row>
    <row r="297" spans="1:42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</row>
    <row r="298" spans="1:42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0</v>
      </c>
      <c r="F298" s="22">
        <v>280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20394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20674</v>
      </c>
    </row>
    <row r="299" spans="1:42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0</v>
      </c>
      <c r="F299" s="22">
        <v>180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7526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7706</v>
      </c>
    </row>
    <row r="300" spans="1:42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0</v>
      </c>
      <c r="F300" s="22">
        <v>3206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333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2942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6481</v>
      </c>
    </row>
    <row r="301" spans="1:42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0</v>
      </c>
      <c r="F301" s="22">
        <v>310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310</v>
      </c>
    </row>
    <row r="302" spans="1:42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0</v>
      </c>
      <c r="F302" s="22">
        <v>1530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3495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6857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11882</v>
      </c>
    </row>
    <row r="303" spans="1:42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</row>
    <row r="304" spans="1:42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0</v>
      </c>
      <c r="F304" s="22">
        <v>280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600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880</v>
      </c>
    </row>
    <row r="305" spans="1:42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0</v>
      </c>
      <c r="F305" s="22">
        <v>880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880</v>
      </c>
    </row>
    <row r="306" spans="1:42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0</v>
      </c>
      <c r="F306" s="22">
        <v>100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100</v>
      </c>
    </row>
    <row r="307" spans="1:42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0</v>
      </c>
      <c r="F307" s="22">
        <v>50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50</v>
      </c>
    </row>
    <row r="308" spans="1:42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0</v>
      </c>
      <c r="F308" s="22">
        <v>320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3500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36650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-120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40350</v>
      </c>
    </row>
    <row r="309" spans="1:42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0</v>
      </c>
      <c r="F309" s="22">
        <v>1108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1108</v>
      </c>
    </row>
    <row r="310" spans="1:42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0</v>
      </c>
      <c r="F310" s="22">
        <v>180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25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205</v>
      </c>
    </row>
    <row r="311" spans="1:42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0</v>
      </c>
      <c r="F311" s="22">
        <v>5905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5905</v>
      </c>
    </row>
    <row r="312" spans="1:42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0</v>
      </c>
      <c r="F312" s="22">
        <v>5383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4740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39340</v>
      </c>
      <c r="V312" s="22">
        <v>200</v>
      </c>
      <c r="W312" s="22">
        <v>0</v>
      </c>
      <c r="X312" s="22">
        <v>2000</v>
      </c>
      <c r="Y312" s="22">
        <v>0</v>
      </c>
      <c r="Z312" s="22">
        <v>0</v>
      </c>
      <c r="AA312" s="22">
        <v>0</v>
      </c>
      <c r="AB312" s="22">
        <v>815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12976</v>
      </c>
      <c r="AJ312" s="22">
        <v>7766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73220</v>
      </c>
    </row>
    <row r="313" spans="1:42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</row>
    <row r="314" spans="1:42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0</v>
      </c>
      <c r="F314" s="22">
        <v>295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295</v>
      </c>
    </row>
    <row r="315" spans="1:42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0</v>
      </c>
      <c r="F315" s="22">
        <v>13193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4879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49750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3144</v>
      </c>
      <c r="AC315" s="22">
        <v>0</v>
      </c>
      <c r="AD315" s="22">
        <v>0</v>
      </c>
      <c r="AE315" s="22">
        <v>0</v>
      </c>
      <c r="AF315" s="22">
        <v>0</v>
      </c>
      <c r="AG315" s="22">
        <v>61283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132249</v>
      </c>
    </row>
    <row r="316" spans="1:42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0</v>
      </c>
      <c r="F316" s="22">
        <v>79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11601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2642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14322</v>
      </c>
    </row>
    <row r="317" spans="1:42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4683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4683</v>
      </c>
    </row>
    <row r="318" spans="1:42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</row>
    <row r="319" spans="1:42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</row>
    <row r="320" spans="1:42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0</v>
      </c>
      <c r="F320" s="22">
        <v>300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305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605</v>
      </c>
    </row>
    <row r="321" spans="1:42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167455</v>
      </c>
      <c r="AJ321" s="22">
        <v>93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167548</v>
      </c>
    </row>
    <row r="322" spans="1:42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0</v>
      </c>
      <c r="F322" s="22">
        <v>4302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828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5130</v>
      </c>
    </row>
    <row r="323" spans="1:42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0</v>
      </c>
      <c r="F323" s="22">
        <v>1845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1845</v>
      </c>
    </row>
    <row r="324" spans="1:42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0</v>
      </c>
      <c r="F324" s="22">
        <v>1075</v>
      </c>
      <c r="G324" s="22">
        <v>0</v>
      </c>
      <c r="H324" s="22">
        <v>0</v>
      </c>
      <c r="I324" s="22">
        <v>3690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2054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305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1828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536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9488</v>
      </c>
    </row>
    <row r="325" spans="1:42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0</v>
      </c>
      <c r="F325" s="22">
        <v>210</v>
      </c>
      <c r="G325" s="22">
        <v>0</v>
      </c>
      <c r="H325" s="22">
        <v>14492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651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15353</v>
      </c>
    </row>
    <row r="326" spans="1:42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0</v>
      </c>
      <c r="F326" s="22">
        <v>625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625</v>
      </c>
    </row>
    <row r="327" spans="1:42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7200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7200</v>
      </c>
    </row>
    <row r="328" spans="1:42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0</v>
      </c>
      <c r="F328" s="22">
        <v>175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3940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4115</v>
      </c>
    </row>
    <row r="329" spans="1:42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0</v>
      </c>
      <c r="F329" s="22">
        <v>5397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11969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25365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2995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45726</v>
      </c>
    </row>
    <row r="330" spans="1:42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0</v>
      </c>
      <c r="F330" s="22">
        <v>7263</v>
      </c>
      <c r="G330" s="22">
        <v>3900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15879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538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27580</v>
      </c>
    </row>
    <row r="331" spans="1:42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0</v>
      </c>
      <c r="F332" s="22">
        <v>150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1440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1590</v>
      </c>
    </row>
    <row r="333" spans="1:42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37071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37071</v>
      </c>
    </row>
    <row r="334" spans="1:42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12164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330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12494</v>
      </c>
    </row>
    <row r="335" spans="1:42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0</v>
      </c>
      <c r="F335" s="22">
        <v>90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90</v>
      </c>
    </row>
    <row r="336" spans="1:42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2188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2188</v>
      </c>
    </row>
    <row r="337" spans="1:42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0</v>
      </c>
      <c r="F337" s="22">
        <v>490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490</v>
      </c>
    </row>
    <row r="338" spans="1:42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</row>
    <row r="339" spans="1:42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0</v>
      </c>
      <c r="F339" s="22">
        <v>610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1135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1745</v>
      </c>
    </row>
    <row r="340" spans="1:42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0</v>
      </c>
      <c r="F340" s="22">
        <v>539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539</v>
      </c>
    </row>
    <row r="341" spans="1:42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</row>
    <row r="342" spans="1:42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0</v>
      </c>
    </row>
    <row r="343" spans="1:42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</row>
    <row r="344" spans="1:42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</row>
    <row r="345" spans="1:42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</row>
    <row r="346" spans="1:42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0</v>
      </c>
    </row>
    <row r="347" spans="1:42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0</v>
      </c>
    </row>
    <row r="348" spans="1:42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775</v>
      </c>
      <c r="I348" s="22">
        <v>0</v>
      </c>
      <c r="J348" s="22">
        <v>0</v>
      </c>
      <c r="K348" s="22">
        <v>32000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  <c r="T348" s="22">
        <v>66909</v>
      </c>
      <c r="U348" s="22">
        <v>86168</v>
      </c>
      <c r="V348" s="22">
        <v>323633</v>
      </c>
      <c r="W348" s="22">
        <v>0</v>
      </c>
      <c r="X348" s="22">
        <v>0</v>
      </c>
      <c r="Y348" s="22">
        <v>0</v>
      </c>
      <c r="Z348" s="22">
        <v>0</v>
      </c>
      <c r="AA348" s="22">
        <v>0</v>
      </c>
      <c r="AB348" s="22">
        <v>27083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  <c r="AM348" s="22">
        <v>0</v>
      </c>
      <c r="AN348" s="22">
        <v>0</v>
      </c>
      <c r="AO348" s="22">
        <v>0</v>
      </c>
      <c r="AP348" s="22">
        <v>536568</v>
      </c>
    </row>
    <row r="349" spans="1:42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1114800</v>
      </c>
      <c r="G349" s="22">
        <v>0</v>
      </c>
      <c r="H349" s="22">
        <v>0</v>
      </c>
      <c r="I349" s="22">
        <v>104870</v>
      </c>
      <c r="J349" s="22">
        <v>0</v>
      </c>
      <c r="K349" s="22">
        <v>0</v>
      </c>
      <c r="L349" s="22">
        <v>53558</v>
      </c>
      <c r="M349" s="22">
        <v>0</v>
      </c>
      <c r="N349" s="22">
        <v>0</v>
      </c>
      <c r="O349" s="22">
        <v>2136157</v>
      </c>
      <c r="P349" s="22">
        <v>0</v>
      </c>
      <c r="Q349" s="22">
        <v>0</v>
      </c>
      <c r="R349" s="22">
        <v>0</v>
      </c>
      <c r="S349" s="22">
        <v>0</v>
      </c>
      <c r="T349" s="22">
        <v>243550</v>
      </c>
      <c r="U349" s="22">
        <v>0</v>
      </c>
      <c r="V349" s="22">
        <v>10820</v>
      </c>
      <c r="W349" s="22">
        <v>0</v>
      </c>
      <c r="X349" s="22">
        <v>0</v>
      </c>
      <c r="Y349" s="22">
        <v>0</v>
      </c>
      <c r="Z349" s="22">
        <v>0</v>
      </c>
      <c r="AA349" s="22">
        <v>0</v>
      </c>
      <c r="AB349" s="22">
        <v>0</v>
      </c>
      <c r="AC349" s="22">
        <v>761534</v>
      </c>
      <c r="AD349" s="22">
        <v>0</v>
      </c>
      <c r="AE349" s="22">
        <v>0</v>
      </c>
      <c r="AF349" s="22">
        <v>0</v>
      </c>
      <c r="AG349" s="22">
        <v>0</v>
      </c>
      <c r="AH349" s="22">
        <v>0</v>
      </c>
      <c r="AI349" s="22">
        <v>628817</v>
      </c>
      <c r="AJ349" s="22">
        <v>0</v>
      </c>
      <c r="AK349" s="22">
        <v>0</v>
      </c>
      <c r="AL349" s="22">
        <v>0</v>
      </c>
      <c r="AM349" s="22">
        <v>0</v>
      </c>
      <c r="AN349" s="22">
        <v>0</v>
      </c>
      <c r="AO349" s="22">
        <v>0</v>
      </c>
      <c r="AP349" s="22">
        <v>5054106</v>
      </c>
    </row>
    <row r="350" spans="1:42" x14ac:dyDescent="0.25">
      <c r="A350" s="22" t="s">
        <v>122</v>
      </c>
      <c r="B350" s="22" t="s">
        <v>823</v>
      </c>
      <c r="C350" s="22" t="s">
        <v>824</v>
      </c>
      <c r="D350" s="22" t="s">
        <v>825</v>
      </c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  <c r="AO350" s="22"/>
      <c r="AP350" s="22"/>
    </row>
    <row r="351" spans="1:42" x14ac:dyDescent="0.25">
      <c r="A351" s="22"/>
      <c r="B351" s="22"/>
      <c r="C351" s="22"/>
      <c r="D351" s="22" t="s">
        <v>826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72A40-DE8D-47CA-9CA8-B6B27869A74A}">
  <dimension ref="A1:AP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1074</v>
      </c>
      <c r="D1" s="20" t="s">
        <v>1117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872</v>
      </c>
      <c r="F2" s="21" t="s">
        <v>873</v>
      </c>
      <c r="G2" s="21" t="s">
        <v>874</v>
      </c>
      <c r="H2" s="21" t="s">
        <v>875</v>
      </c>
      <c r="I2" s="21" t="s">
        <v>876</v>
      </c>
      <c r="J2" s="21" t="s">
        <v>877</v>
      </c>
      <c r="K2" s="21" t="s">
        <v>878</v>
      </c>
      <c r="L2" s="21" t="s">
        <v>879</v>
      </c>
      <c r="M2" s="21" t="s">
        <v>880</v>
      </c>
      <c r="N2" s="21" t="s">
        <v>1076</v>
      </c>
      <c r="O2" s="21" t="s">
        <v>882</v>
      </c>
      <c r="P2" s="21" t="s">
        <v>883</v>
      </c>
      <c r="Q2" s="21" t="s">
        <v>884</v>
      </c>
      <c r="R2" s="21" t="s">
        <v>885</v>
      </c>
      <c r="S2" s="21" t="s">
        <v>886</v>
      </c>
      <c r="T2" s="21" t="s">
        <v>887</v>
      </c>
      <c r="U2" s="21" t="s">
        <v>888</v>
      </c>
      <c r="V2" s="21" t="s">
        <v>889</v>
      </c>
      <c r="W2" s="21" t="s">
        <v>890</v>
      </c>
      <c r="X2" s="21" t="s">
        <v>891</v>
      </c>
      <c r="Y2" s="21" t="s">
        <v>892</v>
      </c>
      <c r="Z2" s="21" t="s">
        <v>1077</v>
      </c>
      <c r="AA2" s="21" t="s">
        <v>894</v>
      </c>
      <c r="AB2" s="21" t="s">
        <v>895</v>
      </c>
      <c r="AC2" s="21" t="s">
        <v>896</v>
      </c>
      <c r="AD2" s="21" t="s">
        <v>897</v>
      </c>
      <c r="AE2" s="21" t="s">
        <v>898</v>
      </c>
      <c r="AF2" s="21" t="s">
        <v>899</v>
      </c>
      <c r="AG2" s="21" t="s">
        <v>900</v>
      </c>
      <c r="AH2" s="21" t="s">
        <v>901</v>
      </c>
      <c r="AI2" s="21" t="s">
        <v>902</v>
      </c>
      <c r="AJ2" s="21" t="s">
        <v>903</v>
      </c>
      <c r="AK2" s="21" t="s">
        <v>904</v>
      </c>
      <c r="AL2" s="21" t="s">
        <v>905</v>
      </c>
      <c r="AM2" s="21" t="s">
        <v>906</v>
      </c>
      <c r="AN2" s="21" t="s">
        <v>907</v>
      </c>
      <c r="AO2" s="21" t="s">
        <v>65</v>
      </c>
      <c r="AP2" s="21" t="s">
        <v>1078</v>
      </c>
    </row>
    <row r="3" spans="1:42" x14ac:dyDescent="0.25">
      <c r="A3" s="21"/>
      <c r="B3" s="21"/>
      <c r="C3" s="21"/>
      <c r="D3" s="21" t="s">
        <v>88</v>
      </c>
      <c r="E3" s="21" t="s">
        <v>1079</v>
      </c>
      <c r="F3" s="21" t="s">
        <v>1080</v>
      </c>
      <c r="G3" s="21" t="s">
        <v>1081</v>
      </c>
      <c r="H3" s="21" t="s">
        <v>1082</v>
      </c>
      <c r="I3" s="21" t="s">
        <v>1083</v>
      </c>
      <c r="J3" s="21" t="s">
        <v>1084</v>
      </c>
      <c r="K3" s="21" t="s">
        <v>1085</v>
      </c>
      <c r="L3" s="21" t="s">
        <v>1086</v>
      </c>
      <c r="M3" s="21" t="s">
        <v>1087</v>
      </c>
      <c r="N3" s="21" t="s">
        <v>1088</v>
      </c>
      <c r="O3" s="21" t="s">
        <v>1089</v>
      </c>
      <c r="P3" s="21" t="s">
        <v>1090</v>
      </c>
      <c r="Q3" s="21" t="s">
        <v>1091</v>
      </c>
      <c r="R3" s="21" t="s">
        <v>1092</v>
      </c>
      <c r="S3" s="21" t="s">
        <v>1093</v>
      </c>
      <c r="T3" s="21" t="s">
        <v>1094</v>
      </c>
      <c r="U3" s="21" t="s">
        <v>1095</v>
      </c>
      <c r="V3" s="21" t="s">
        <v>1096</v>
      </c>
      <c r="W3" s="21" t="s">
        <v>1097</v>
      </c>
      <c r="X3" s="21" t="s">
        <v>1098</v>
      </c>
      <c r="Y3" s="21" t="s">
        <v>1099</v>
      </c>
      <c r="Z3" s="21" t="s">
        <v>1100</v>
      </c>
      <c r="AA3" s="21" t="s">
        <v>1101</v>
      </c>
      <c r="AB3" s="21" t="s">
        <v>1102</v>
      </c>
      <c r="AC3" s="21" t="s">
        <v>1103</v>
      </c>
      <c r="AD3" s="21" t="s">
        <v>1104</v>
      </c>
      <c r="AE3" s="21" t="s">
        <v>1105</v>
      </c>
      <c r="AF3" s="21" t="s">
        <v>1106</v>
      </c>
      <c r="AG3" s="21" t="s">
        <v>1107</v>
      </c>
      <c r="AH3" s="21" t="s">
        <v>1108</v>
      </c>
      <c r="AI3" s="21" t="s">
        <v>1109</v>
      </c>
      <c r="AJ3" s="21" t="s">
        <v>1110</v>
      </c>
      <c r="AK3" s="21" t="s">
        <v>1111</v>
      </c>
      <c r="AL3" s="21" t="s">
        <v>1112</v>
      </c>
      <c r="AM3" s="21" t="s">
        <v>1113</v>
      </c>
      <c r="AN3" s="21" t="s">
        <v>1114</v>
      </c>
      <c r="AO3" s="21" t="s">
        <v>1115</v>
      </c>
      <c r="AP3" s="21" t="s">
        <v>1116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2551495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2430196</v>
      </c>
      <c r="P4" s="22">
        <v>0</v>
      </c>
      <c r="Q4" s="22">
        <v>3171158</v>
      </c>
      <c r="R4" s="22">
        <v>0</v>
      </c>
      <c r="S4" s="22">
        <v>859790</v>
      </c>
      <c r="T4" s="22">
        <v>1383045</v>
      </c>
      <c r="U4" s="22">
        <v>0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998178</v>
      </c>
      <c r="AC4" s="22">
        <v>0</v>
      </c>
      <c r="AD4" s="22">
        <v>0</v>
      </c>
      <c r="AE4" s="22">
        <v>0</v>
      </c>
      <c r="AF4" s="22">
        <v>0</v>
      </c>
      <c r="AG4" s="22">
        <v>0</v>
      </c>
      <c r="AH4" s="22">
        <v>0</v>
      </c>
      <c r="AI4" s="22">
        <v>2406290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13800152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1226564</v>
      </c>
      <c r="O5" s="22">
        <v>74344</v>
      </c>
      <c r="P5" s="22">
        <v>0</v>
      </c>
      <c r="Q5" s="22">
        <v>0</v>
      </c>
      <c r="R5" s="22">
        <v>0</v>
      </c>
      <c r="S5" s="22">
        <v>0</v>
      </c>
      <c r="T5" s="22">
        <v>97231</v>
      </c>
      <c r="U5" s="22">
        <v>132163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1530302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5074000</v>
      </c>
      <c r="G6" s="22">
        <v>0</v>
      </c>
      <c r="H6" s="22">
        <v>6161000</v>
      </c>
      <c r="I6" s="22">
        <v>25162000</v>
      </c>
      <c r="J6" s="22">
        <v>21530000</v>
      </c>
      <c r="K6" s="22">
        <v>0</v>
      </c>
      <c r="L6" s="22">
        <v>0</v>
      </c>
      <c r="M6" s="22">
        <v>0</v>
      </c>
      <c r="N6" s="22">
        <v>0</v>
      </c>
      <c r="O6" s="22">
        <v>371672000</v>
      </c>
      <c r="P6" s="22">
        <v>0</v>
      </c>
      <c r="Q6" s="22">
        <v>129085000</v>
      </c>
      <c r="R6" s="22">
        <v>1532000</v>
      </c>
      <c r="S6" s="22">
        <v>0</v>
      </c>
      <c r="T6" s="22">
        <v>70000</v>
      </c>
      <c r="U6" s="22">
        <v>0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3292000</v>
      </c>
      <c r="AF6" s="22">
        <v>4024000</v>
      </c>
      <c r="AG6" s="22">
        <v>0</v>
      </c>
      <c r="AH6" s="22">
        <v>0</v>
      </c>
      <c r="AI6" s="22">
        <v>52086000</v>
      </c>
      <c r="AJ6" s="22">
        <v>6058000</v>
      </c>
      <c r="AK6" s="22">
        <v>0</v>
      </c>
      <c r="AL6" s="22">
        <v>9156000</v>
      </c>
      <c r="AM6" s="22">
        <v>0</v>
      </c>
      <c r="AN6" s="22">
        <v>0</v>
      </c>
      <c r="AO6" s="22">
        <v>0</v>
      </c>
      <c r="AP6" s="22">
        <v>634902000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1892461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611395</v>
      </c>
      <c r="P7" s="22">
        <v>0</v>
      </c>
      <c r="Q7" s="22">
        <v>0</v>
      </c>
      <c r="R7" s="22">
        <v>0</v>
      </c>
      <c r="S7" s="22">
        <v>0</v>
      </c>
      <c r="T7" s="22">
        <v>2820291</v>
      </c>
      <c r="U7" s="22">
        <v>1889298</v>
      </c>
      <c r="V7" s="22">
        <v>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7213445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830258</v>
      </c>
      <c r="G8" s="22">
        <v>0</v>
      </c>
      <c r="H8" s="22">
        <v>0</v>
      </c>
      <c r="I8" s="22">
        <v>548773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2099431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916870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4395332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121174</v>
      </c>
      <c r="H9" s="22">
        <v>200000</v>
      </c>
      <c r="I9" s="22">
        <v>23301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5034165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400254</v>
      </c>
      <c r="Y9" s="22">
        <v>0</v>
      </c>
      <c r="Z9" s="22">
        <v>0</v>
      </c>
      <c r="AA9" s="22">
        <v>0</v>
      </c>
      <c r="AB9" s="22">
        <v>84000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0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5862894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994000</v>
      </c>
      <c r="I10" s="22">
        <v>9643000</v>
      </c>
      <c r="J10" s="22">
        <v>0</v>
      </c>
      <c r="K10" s="22">
        <v>0</v>
      </c>
      <c r="L10" s="22">
        <v>0</v>
      </c>
      <c r="M10" s="22">
        <v>0</v>
      </c>
      <c r="N10" s="22">
        <v>915000</v>
      </c>
      <c r="O10" s="22">
        <v>102221000</v>
      </c>
      <c r="P10" s="22">
        <v>0</v>
      </c>
      <c r="Q10" s="22">
        <v>40900000</v>
      </c>
      <c r="R10" s="22">
        <v>323000</v>
      </c>
      <c r="S10" s="22">
        <v>0</v>
      </c>
      <c r="T10" s="22">
        <v>0</v>
      </c>
      <c r="U10" s="22">
        <v>80000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6209000</v>
      </c>
      <c r="AC10" s="22">
        <v>0</v>
      </c>
      <c r="AD10" s="22">
        <v>0</v>
      </c>
      <c r="AE10" s="22">
        <v>0</v>
      </c>
      <c r="AF10" s="22">
        <v>6037000</v>
      </c>
      <c r="AG10" s="22">
        <v>0</v>
      </c>
      <c r="AH10" s="22">
        <v>0</v>
      </c>
      <c r="AI10" s="22">
        <v>9294000</v>
      </c>
      <c r="AJ10" s="22">
        <v>2600000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179216000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3196156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739921</v>
      </c>
      <c r="AJ11" s="22">
        <v>-71936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3864141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23672</v>
      </c>
      <c r="G12" s="22">
        <v>0</v>
      </c>
      <c r="H12" s="22">
        <v>0</v>
      </c>
      <c r="I12" s="22">
        <v>498706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9989301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2883700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13395379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14008</v>
      </c>
      <c r="G13" s="22">
        <v>0</v>
      </c>
      <c r="H13" s="22">
        <v>2945695</v>
      </c>
      <c r="I13" s="22">
        <v>299190</v>
      </c>
      <c r="J13" s="22">
        <v>1028</v>
      </c>
      <c r="K13" s="22">
        <v>0</v>
      </c>
      <c r="L13" s="22">
        <v>0</v>
      </c>
      <c r="M13" s="22">
        <v>0</v>
      </c>
      <c r="N13" s="22">
        <v>0</v>
      </c>
      <c r="O13" s="22">
        <v>2883306</v>
      </c>
      <c r="P13" s="22">
        <v>0</v>
      </c>
      <c r="Q13" s="22">
        <v>21297</v>
      </c>
      <c r="R13" s="22">
        <v>14621</v>
      </c>
      <c r="S13" s="22">
        <v>0</v>
      </c>
      <c r="T13" s="22">
        <v>110454</v>
      </c>
      <c r="U13" s="22">
        <v>439690</v>
      </c>
      <c r="V13" s="22">
        <v>0</v>
      </c>
      <c r="W13" s="22">
        <v>0</v>
      </c>
      <c r="X13" s="22">
        <v>270564</v>
      </c>
      <c r="Y13" s="22">
        <v>0</v>
      </c>
      <c r="Z13" s="22">
        <v>0</v>
      </c>
      <c r="AA13" s="22">
        <v>0</v>
      </c>
      <c r="AB13" s="22">
        <v>109233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970060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8079146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7773088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1207541</v>
      </c>
      <c r="P14" s="22">
        <v>0</v>
      </c>
      <c r="Q14" s="22">
        <v>300016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9280645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36000</v>
      </c>
      <c r="G15" s="22">
        <v>0</v>
      </c>
      <c r="H15" s="22">
        <v>0</v>
      </c>
      <c r="I15" s="22">
        <v>2371000</v>
      </c>
      <c r="J15" s="22">
        <v>516000</v>
      </c>
      <c r="K15" s="22">
        <v>0</v>
      </c>
      <c r="L15" s="22">
        <v>0</v>
      </c>
      <c r="M15" s="22">
        <v>0</v>
      </c>
      <c r="N15" s="22">
        <v>0</v>
      </c>
      <c r="O15" s="22">
        <v>15686000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17626000</v>
      </c>
      <c r="AJ15" s="22">
        <v>2803000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39038000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3457716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3055748</v>
      </c>
      <c r="P16" s="22">
        <v>0</v>
      </c>
      <c r="Q16" s="22">
        <v>0</v>
      </c>
      <c r="R16" s="22">
        <v>2149263</v>
      </c>
      <c r="S16" s="22">
        <v>0</v>
      </c>
      <c r="T16" s="22">
        <v>52578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10000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8725305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18310000</v>
      </c>
      <c r="G17" s="22">
        <v>0</v>
      </c>
      <c r="H17" s="22">
        <v>0</v>
      </c>
      <c r="I17" s="22">
        <v>0</v>
      </c>
      <c r="J17" s="22">
        <v>0</v>
      </c>
      <c r="K17" s="22">
        <v>79000</v>
      </c>
      <c r="L17" s="22">
        <v>0</v>
      </c>
      <c r="M17" s="22">
        <v>0</v>
      </c>
      <c r="N17" s="22">
        <v>436000</v>
      </c>
      <c r="O17" s="22">
        <v>6707000</v>
      </c>
      <c r="P17" s="22">
        <v>114000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390000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5409000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31445000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0</v>
      </c>
      <c r="H18" s="22">
        <v>0</v>
      </c>
      <c r="I18" s="22">
        <v>1738977</v>
      </c>
      <c r="J18" s="22">
        <v>-12937</v>
      </c>
      <c r="K18" s="22">
        <v>0</v>
      </c>
      <c r="L18" s="22">
        <v>0</v>
      </c>
      <c r="M18" s="22">
        <v>0</v>
      </c>
      <c r="N18" s="22">
        <v>3016611</v>
      </c>
      <c r="O18" s="22">
        <v>31719636</v>
      </c>
      <c r="P18" s="22">
        <v>0</v>
      </c>
      <c r="Q18" s="22">
        <v>623984</v>
      </c>
      <c r="R18" s="22">
        <v>0</v>
      </c>
      <c r="S18" s="22">
        <v>0</v>
      </c>
      <c r="T18" s="22">
        <v>1239270</v>
      </c>
      <c r="U18" s="22">
        <v>262000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726638</v>
      </c>
      <c r="AJ18" s="22">
        <v>0</v>
      </c>
      <c r="AK18" s="22">
        <v>0</v>
      </c>
      <c r="AL18" s="22">
        <v>0</v>
      </c>
      <c r="AM18" s="22">
        <v>0</v>
      </c>
      <c r="AN18" s="22">
        <v>168753</v>
      </c>
      <c r="AO18" s="22">
        <v>0</v>
      </c>
      <c r="AP18" s="22">
        <v>39482932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-11025480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-609393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3989305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3894189</v>
      </c>
      <c r="AP19" s="22">
        <v>-3751379</v>
      </c>
    </row>
    <row r="20" spans="1:4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1215283</v>
      </c>
      <c r="G20" s="22">
        <v>0</v>
      </c>
      <c r="H20" s="22">
        <v>0</v>
      </c>
      <c r="I20" s="22">
        <v>158780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6627491</v>
      </c>
      <c r="P20" s="22">
        <v>0</v>
      </c>
      <c r="Q20" s="22">
        <v>0</v>
      </c>
      <c r="R20" s="22">
        <v>1297948</v>
      </c>
      <c r="S20" s="22">
        <v>0</v>
      </c>
      <c r="T20" s="22">
        <v>0</v>
      </c>
      <c r="U20" s="22">
        <v>1072081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1661206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1569970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13602759</v>
      </c>
    </row>
    <row r="21" spans="1:42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3822548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3822548</v>
      </c>
    </row>
    <row r="22" spans="1:42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41026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3533868</v>
      </c>
      <c r="P22" s="22">
        <v>0</v>
      </c>
      <c r="Q22" s="22">
        <v>0</v>
      </c>
      <c r="R22" s="22">
        <v>0</v>
      </c>
      <c r="S22" s="22">
        <v>0</v>
      </c>
      <c r="T22" s="22">
        <v>460391</v>
      </c>
      <c r="U22" s="22">
        <v>270959</v>
      </c>
      <c r="V22" s="22">
        <v>159206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106931</v>
      </c>
      <c r="AJ22" s="22">
        <v>13500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4585881</v>
      </c>
    </row>
    <row r="23" spans="1:42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309952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356258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58728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36812</v>
      </c>
      <c r="AJ23" s="22">
        <v>351049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1112799</v>
      </c>
    </row>
    <row r="24" spans="1:42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4328500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635200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138765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5102465</v>
      </c>
    </row>
    <row r="25" spans="1:42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0</v>
      </c>
      <c r="F25" s="22">
        <v>664251</v>
      </c>
      <c r="G25" s="22">
        <v>0</v>
      </c>
      <c r="H25" s="22">
        <v>6348576</v>
      </c>
      <c r="I25" s="22">
        <v>1024316</v>
      </c>
      <c r="J25" s="22">
        <v>0</v>
      </c>
      <c r="K25" s="22">
        <v>0</v>
      </c>
      <c r="L25" s="22">
        <v>0</v>
      </c>
      <c r="M25" s="22">
        <v>0</v>
      </c>
      <c r="N25" s="22">
        <v>60975</v>
      </c>
      <c r="O25" s="22">
        <v>4195075</v>
      </c>
      <c r="P25" s="22">
        <v>0</v>
      </c>
      <c r="Q25" s="22">
        <v>6409768</v>
      </c>
      <c r="R25" s="22">
        <v>0</v>
      </c>
      <c r="S25" s="22">
        <v>0</v>
      </c>
      <c r="T25" s="22">
        <v>0</v>
      </c>
      <c r="U25" s="22">
        <v>2855661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17802425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39361047</v>
      </c>
    </row>
    <row r="26" spans="1:42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0</v>
      </c>
      <c r="F26" s="22">
        <v>75142409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3298401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78440810</v>
      </c>
    </row>
    <row r="27" spans="1:42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0</v>
      </c>
      <c r="F27" s="22">
        <v>63062</v>
      </c>
      <c r="G27" s="22">
        <v>0</v>
      </c>
      <c r="H27" s="22">
        <v>0</v>
      </c>
      <c r="I27" s="22">
        <v>52098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225858</v>
      </c>
      <c r="P27" s="22">
        <v>0</v>
      </c>
      <c r="Q27" s="22">
        <v>0</v>
      </c>
      <c r="R27" s="22">
        <v>0</v>
      </c>
      <c r="S27" s="22">
        <v>0</v>
      </c>
      <c r="T27" s="22">
        <v>22395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18336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381749</v>
      </c>
    </row>
    <row r="28" spans="1:42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0</v>
      </c>
      <c r="F28" s="22">
        <v>25144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1193134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1218278</v>
      </c>
    </row>
    <row r="29" spans="1:42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4018403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4018403</v>
      </c>
    </row>
    <row r="30" spans="1:42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1591934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1591934</v>
      </c>
    </row>
    <row r="31" spans="1:42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105000</v>
      </c>
      <c r="J31" s="22">
        <v>0</v>
      </c>
      <c r="K31" s="22">
        <v>0</v>
      </c>
      <c r="L31" s="22">
        <v>0</v>
      </c>
      <c r="M31" s="22">
        <v>0</v>
      </c>
      <c r="N31" s="22">
        <v>578328</v>
      </c>
      <c r="O31" s="22">
        <v>951521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287335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1922184</v>
      </c>
    </row>
    <row r="32" spans="1:42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</row>
    <row r="33" spans="1:42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216361</v>
      </c>
      <c r="U33" s="22">
        <v>844962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1061323</v>
      </c>
    </row>
    <row r="34" spans="1:42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0</v>
      </c>
    </row>
    <row r="35" spans="1:42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0</v>
      </c>
      <c r="F35" s="22">
        <v>393977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396217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790194</v>
      </c>
    </row>
    <row r="36" spans="1:42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3760522</v>
      </c>
      <c r="P36" s="22">
        <v>0</v>
      </c>
      <c r="Q36" s="22">
        <v>0</v>
      </c>
      <c r="R36" s="22">
        <v>0</v>
      </c>
      <c r="S36" s="22">
        <v>0</v>
      </c>
      <c r="T36" s="22">
        <v>607684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4368206</v>
      </c>
    </row>
    <row r="37" spans="1:42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</row>
    <row r="38" spans="1:42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4690501</v>
      </c>
      <c r="P38" s="22">
        <v>0</v>
      </c>
      <c r="Q38" s="22">
        <v>0</v>
      </c>
      <c r="R38" s="22">
        <v>0</v>
      </c>
      <c r="S38" s="22">
        <v>0</v>
      </c>
      <c r="T38" s="22">
        <v>289087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32594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5012182</v>
      </c>
    </row>
    <row r="39" spans="1:42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1093740</v>
      </c>
      <c r="K39" s="22">
        <v>0</v>
      </c>
      <c r="L39" s="22">
        <v>0</v>
      </c>
      <c r="M39" s="22">
        <v>0</v>
      </c>
      <c r="N39" s="22">
        <v>0</v>
      </c>
      <c r="O39" s="22">
        <v>6260602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7354342</v>
      </c>
    </row>
    <row r="40" spans="1:42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1286412</v>
      </c>
      <c r="P40" s="22">
        <v>0</v>
      </c>
      <c r="Q40" s="22">
        <v>0</v>
      </c>
      <c r="R40" s="22">
        <v>0</v>
      </c>
      <c r="S40" s="22">
        <v>0</v>
      </c>
      <c r="T40" s="22">
        <v>6221106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7507518</v>
      </c>
    </row>
    <row r="41" spans="1:42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923187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475586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1398773</v>
      </c>
    </row>
    <row r="42" spans="1:42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119400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28427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147827</v>
      </c>
    </row>
    <row r="43" spans="1:42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809082</v>
      </c>
      <c r="J43" s="22">
        <v>1427094</v>
      </c>
      <c r="K43" s="22">
        <v>0</v>
      </c>
      <c r="L43" s="22">
        <v>0</v>
      </c>
      <c r="M43" s="22">
        <v>0</v>
      </c>
      <c r="N43" s="22">
        <v>0</v>
      </c>
      <c r="O43" s="22">
        <v>7080889</v>
      </c>
      <c r="P43" s="22">
        <v>0</v>
      </c>
      <c r="Q43" s="22">
        <v>0</v>
      </c>
      <c r="R43" s="22">
        <v>0</v>
      </c>
      <c r="S43" s="22">
        <v>0</v>
      </c>
      <c r="T43" s="22">
        <v>171742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2039615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11528422</v>
      </c>
    </row>
    <row r="44" spans="1:42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0</v>
      </c>
      <c r="F44" s="22">
        <v>156770</v>
      </c>
      <c r="G44" s="22">
        <v>0</v>
      </c>
      <c r="H44" s="22">
        <v>0</v>
      </c>
      <c r="I44" s="22">
        <v>786068</v>
      </c>
      <c r="J44" s="22">
        <v>3000</v>
      </c>
      <c r="K44" s="22">
        <v>0</v>
      </c>
      <c r="L44" s="22">
        <v>0</v>
      </c>
      <c r="M44" s="22">
        <v>0</v>
      </c>
      <c r="N44" s="22">
        <v>0</v>
      </c>
      <c r="O44" s="22">
        <v>1841605</v>
      </c>
      <c r="P44" s="22">
        <v>0</v>
      </c>
      <c r="Q44" s="22">
        <v>0</v>
      </c>
      <c r="R44" s="22">
        <v>0</v>
      </c>
      <c r="S44" s="22">
        <v>0</v>
      </c>
      <c r="T44" s="22">
        <v>447812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185359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3420614</v>
      </c>
    </row>
    <row r="45" spans="1:42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4022349</v>
      </c>
      <c r="P45" s="22">
        <v>0</v>
      </c>
      <c r="Q45" s="22">
        <v>0</v>
      </c>
      <c r="R45" s="22">
        <v>0</v>
      </c>
      <c r="S45" s="22">
        <v>0</v>
      </c>
      <c r="T45" s="22">
        <v>750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3550000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7573099</v>
      </c>
    </row>
    <row r="46" spans="1:42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4112030</v>
      </c>
      <c r="P46" s="22">
        <v>0</v>
      </c>
      <c r="Q46" s="22">
        <v>0</v>
      </c>
      <c r="R46" s="22">
        <v>0</v>
      </c>
      <c r="S46" s="22">
        <v>0</v>
      </c>
      <c r="T46" s="22">
        <v>90348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4202378</v>
      </c>
    </row>
    <row r="47" spans="1:42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0</v>
      </c>
      <c r="F47" s="22">
        <v>2941108</v>
      </c>
      <c r="G47" s="22">
        <v>0</v>
      </c>
      <c r="H47" s="22">
        <v>0</v>
      </c>
      <c r="I47" s="22">
        <v>5105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525407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9519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3481139</v>
      </c>
    </row>
    <row r="48" spans="1:42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0</v>
      </c>
      <c r="F48" s="22">
        <v>274080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13489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5000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292569</v>
      </c>
    </row>
    <row r="49" spans="1:42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41990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569100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611090</v>
      </c>
    </row>
    <row r="50" spans="1:42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3185982</v>
      </c>
      <c r="P50" s="22">
        <v>0</v>
      </c>
      <c r="Q50" s="22">
        <v>0</v>
      </c>
      <c r="R50" s="22">
        <v>0</v>
      </c>
      <c r="S50" s="22">
        <v>0</v>
      </c>
      <c r="T50" s="22">
        <v>1221882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4407864</v>
      </c>
    </row>
    <row r="51" spans="1:42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43000</v>
      </c>
      <c r="G51" s="22">
        <v>0</v>
      </c>
      <c r="H51" s="22">
        <v>0</v>
      </c>
      <c r="I51" s="22">
        <v>0</v>
      </c>
      <c r="J51" s="22">
        <v>23037</v>
      </c>
      <c r="K51" s="22">
        <v>0</v>
      </c>
      <c r="L51" s="22">
        <v>0</v>
      </c>
      <c r="M51" s="22">
        <v>0</v>
      </c>
      <c r="N51" s="22">
        <v>0</v>
      </c>
      <c r="O51" s="22">
        <v>500192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237432</v>
      </c>
      <c r="Y51" s="22">
        <v>0</v>
      </c>
      <c r="Z51" s="22">
        <v>0</v>
      </c>
      <c r="AA51" s="22">
        <v>0</v>
      </c>
      <c r="AB51" s="22">
        <v>0</v>
      </c>
      <c r="AC51" s="22">
        <v>190550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116103</v>
      </c>
      <c r="AJ51" s="22">
        <v>63247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1173561</v>
      </c>
    </row>
    <row r="52" spans="1:42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1638679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3760460</v>
      </c>
      <c r="P52" s="22">
        <v>0</v>
      </c>
      <c r="Q52" s="22">
        <v>0</v>
      </c>
      <c r="R52" s="22">
        <v>0</v>
      </c>
      <c r="S52" s="22">
        <v>0</v>
      </c>
      <c r="T52" s="22">
        <v>892791</v>
      </c>
      <c r="U52" s="22">
        <v>659476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6951406</v>
      </c>
    </row>
    <row r="53" spans="1:42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618906</v>
      </c>
      <c r="K53" s="22">
        <v>0</v>
      </c>
      <c r="L53" s="22">
        <v>0</v>
      </c>
      <c r="M53" s="22">
        <v>0</v>
      </c>
      <c r="N53" s="22">
        <v>0</v>
      </c>
      <c r="O53" s="22">
        <v>1665192</v>
      </c>
      <c r="P53" s="22">
        <v>0</v>
      </c>
      <c r="Q53" s="22">
        <v>0</v>
      </c>
      <c r="R53" s="22">
        <v>0</v>
      </c>
      <c r="S53" s="22">
        <v>0</v>
      </c>
      <c r="T53" s="22">
        <v>494217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32823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2811138</v>
      </c>
    </row>
    <row r="54" spans="1:42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20000</v>
      </c>
      <c r="F54" s="22">
        <v>155419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3189</v>
      </c>
      <c r="N54" s="22">
        <v>202512</v>
      </c>
      <c r="O54" s="22">
        <v>5306248</v>
      </c>
      <c r="P54" s="22">
        <v>157337</v>
      </c>
      <c r="Q54" s="22">
        <v>0</v>
      </c>
      <c r="R54" s="22">
        <v>0</v>
      </c>
      <c r="S54" s="22">
        <v>0</v>
      </c>
      <c r="T54" s="22">
        <v>66348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259360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6170413</v>
      </c>
    </row>
    <row r="55" spans="1:42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245550</v>
      </c>
      <c r="K55" s="22">
        <v>0</v>
      </c>
      <c r="L55" s="22">
        <v>0</v>
      </c>
      <c r="M55" s="22">
        <v>0</v>
      </c>
      <c r="N55" s="22">
        <v>0</v>
      </c>
      <c r="O55" s="22">
        <v>55555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301105</v>
      </c>
    </row>
    <row r="56" spans="1:42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2237807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2237807</v>
      </c>
    </row>
    <row r="57" spans="1:42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520583</v>
      </c>
      <c r="P57" s="22">
        <v>0</v>
      </c>
      <c r="Q57" s="22">
        <v>0</v>
      </c>
      <c r="R57" s="22">
        <v>0</v>
      </c>
      <c r="S57" s="22">
        <v>0</v>
      </c>
      <c r="T57" s="22">
        <v>14774010</v>
      </c>
      <c r="U57" s="22">
        <v>749514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16044107</v>
      </c>
    </row>
    <row r="58" spans="1:42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2742965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2742965</v>
      </c>
    </row>
    <row r="59" spans="1:42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269590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1561597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1831187</v>
      </c>
    </row>
    <row r="60" spans="1:42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509360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1273119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1782479</v>
      </c>
    </row>
    <row r="61" spans="1:42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1669754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1669754</v>
      </c>
    </row>
    <row r="62" spans="1:42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0</v>
      </c>
      <c r="F62" s="22">
        <v>253404</v>
      </c>
      <c r="G62" s="22">
        <v>0</v>
      </c>
      <c r="H62" s="22">
        <v>0</v>
      </c>
      <c r="I62" s="22">
        <v>628457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14092813</v>
      </c>
      <c r="P62" s="22">
        <v>0</v>
      </c>
      <c r="Q62" s="22">
        <v>0</v>
      </c>
      <c r="R62" s="22">
        <v>0</v>
      </c>
      <c r="S62" s="22">
        <v>0</v>
      </c>
      <c r="T62" s="22">
        <v>38590</v>
      </c>
      <c r="U62" s="22">
        <v>384261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12890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15410415</v>
      </c>
    </row>
    <row r="63" spans="1:42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500000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300000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35000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835000</v>
      </c>
    </row>
    <row r="64" spans="1:42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107214</v>
      </c>
      <c r="K64" s="22">
        <v>0</v>
      </c>
      <c r="L64" s="22">
        <v>0</v>
      </c>
      <c r="M64" s="22">
        <v>0</v>
      </c>
      <c r="N64" s="22">
        <v>0</v>
      </c>
      <c r="O64" s="22">
        <v>4025207</v>
      </c>
      <c r="P64" s="22">
        <v>0</v>
      </c>
      <c r="Q64" s="22">
        <v>0</v>
      </c>
      <c r="R64" s="22">
        <v>0</v>
      </c>
      <c r="S64" s="22">
        <v>0</v>
      </c>
      <c r="T64" s="22">
        <v>134197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4266618</v>
      </c>
    </row>
    <row r="65" spans="1:42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</row>
    <row r="66" spans="1:42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2383171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2383171</v>
      </c>
    </row>
    <row r="67" spans="1:42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24533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230470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146343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401346</v>
      </c>
    </row>
    <row r="68" spans="1:42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5207132</v>
      </c>
      <c r="P68" s="22">
        <v>0</v>
      </c>
      <c r="Q68" s="22">
        <v>0</v>
      </c>
      <c r="R68" s="22">
        <v>0</v>
      </c>
      <c r="S68" s="22">
        <v>0</v>
      </c>
      <c r="T68" s="22">
        <v>14968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5222100</v>
      </c>
    </row>
    <row r="69" spans="1:42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0</v>
      </c>
      <c r="F69" s="22">
        <v>1143309</v>
      </c>
      <c r="G69" s="22">
        <v>0</v>
      </c>
      <c r="H69" s="22">
        <v>0</v>
      </c>
      <c r="I69" s="22">
        <v>596906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2603881</v>
      </c>
      <c r="P69" s="22">
        <v>0</v>
      </c>
      <c r="Q69" s="22">
        <v>0</v>
      </c>
      <c r="R69" s="22">
        <v>1022247</v>
      </c>
      <c r="S69" s="22">
        <v>0</v>
      </c>
      <c r="T69" s="22">
        <v>24018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5390361</v>
      </c>
    </row>
    <row r="70" spans="1:42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299828</v>
      </c>
      <c r="P70" s="22">
        <v>0</v>
      </c>
      <c r="Q70" s="22">
        <v>0</v>
      </c>
      <c r="R70" s="22">
        <v>0</v>
      </c>
      <c r="S70" s="22">
        <v>0</v>
      </c>
      <c r="T70" s="22">
        <v>2144374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624342</v>
      </c>
      <c r="AP70" s="22">
        <v>3068544</v>
      </c>
    </row>
    <row r="71" spans="1:42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996165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26164</v>
      </c>
      <c r="AN71" s="22">
        <v>0</v>
      </c>
      <c r="AO71" s="22">
        <v>0</v>
      </c>
      <c r="AP71" s="22">
        <v>1022329</v>
      </c>
    </row>
    <row r="72" spans="1:42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147814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1327544</v>
      </c>
      <c r="P72" s="22">
        <v>0</v>
      </c>
      <c r="Q72" s="22">
        <v>0</v>
      </c>
      <c r="R72" s="22">
        <v>0</v>
      </c>
      <c r="S72" s="22">
        <v>0</v>
      </c>
      <c r="T72" s="22">
        <v>49225</v>
      </c>
      <c r="U72" s="22">
        <v>20000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1544583</v>
      </c>
    </row>
    <row r="73" spans="1:42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257383</v>
      </c>
      <c r="P73" s="22">
        <v>0</v>
      </c>
      <c r="Q73" s="22">
        <v>0</v>
      </c>
      <c r="R73" s="22">
        <v>0</v>
      </c>
      <c r="S73" s="22">
        <v>0</v>
      </c>
      <c r="T73" s="22">
        <v>19495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276878</v>
      </c>
    </row>
    <row r="74" spans="1:42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</row>
    <row r="75" spans="1:42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1565576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1565576</v>
      </c>
    </row>
    <row r="76" spans="1:42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3313164</v>
      </c>
      <c r="P76" s="22">
        <v>0</v>
      </c>
      <c r="Q76" s="22">
        <v>0</v>
      </c>
      <c r="R76" s="22">
        <v>0</v>
      </c>
      <c r="S76" s="22">
        <v>0</v>
      </c>
      <c r="T76" s="22">
        <v>166583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192543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3672290</v>
      </c>
    </row>
    <row r="77" spans="1:42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1906389</v>
      </c>
      <c r="P77" s="22">
        <v>0</v>
      </c>
      <c r="Q77" s="22">
        <v>0</v>
      </c>
      <c r="R77" s="22">
        <v>0</v>
      </c>
      <c r="S77" s="22">
        <v>0</v>
      </c>
      <c r="T77" s="22">
        <v>605380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25197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2536966</v>
      </c>
    </row>
    <row r="78" spans="1:42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2054328</v>
      </c>
      <c r="P78" s="22">
        <v>405405</v>
      </c>
      <c r="Q78" s="22">
        <v>0</v>
      </c>
      <c r="R78" s="22">
        <v>0</v>
      </c>
      <c r="S78" s="22">
        <v>0</v>
      </c>
      <c r="T78" s="22">
        <v>0</v>
      </c>
      <c r="U78" s="22">
        <v>214235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2673968</v>
      </c>
    </row>
    <row r="79" spans="1:42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476647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13609</v>
      </c>
      <c r="AN79" s="22">
        <v>0</v>
      </c>
      <c r="AO79" s="22">
        <v>0</v>
      </c>
      <c r="AP79" s="22">
        <v>490256</v>
      </c>
    </row>
    <row r="80" spans="1:42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2466067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767074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3233141</v>
      </c>
    </row>
    <row r="81" spans="1:42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0</v>
      </c>
      <c r="F81" s="22">
        <v>297411</v>
      </c>
      <c r="G81" s="22">
        <v>0</v>
      </c>
      <c r="H81" s="22">
        <v>0</v>
      </c>
      <c r="I81" s="22">
        <v>0</v>
      </c>
      <c r="J81" s="22">
        <v>213750</v>
      </c>
      <c r="K81" s="22">
        <v>0</v>
      </c>
      <c r="L81" s="22">
        <v>0</v>
      </c>
      <c r="M81" s="22">
        <v>0</v>
      </c>
      <c r="N81" s="22">
        <v>0</v>
      </c>
      <c r="O81" s="22">
        <v>2013261</v>
      </c>
      <c r="P81" s="22">
        <v>0</v>
      </c>
      <c r="Q81" s="22">
        <v>0</v>
      </c>
      <c r="R81" s="22">
        <v>0</v>
      </c>
      <c r="S81" s="22">
        <v>0</v>
      </c>
      <c r="T81" s="22">
        <v>241446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2765868</v>
      </c>
    </row>
    <row r="82" spans="1:42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0</v>
      </c>
      <c r="F82" s="22">
        <v>14970</v>
      </c>
      <c r="G82" s="22">
        <v>0</v>
      </c>
      <c r="H82" s="22">
        <v>0</v>
      </c>
      <c r="I82" s="22">
        <v>452167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3425730</v>
      </c>
      <c r="P82" s="22">
        <v>0</v>
      </c>
      <c r="Q82" s="22">
        <v>0</v>
      </c>
      <c r="R82" s="22">
        <v>336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3893203</v>
      </c>
    </row>
    <row r="83" spans="1:42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2811631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2811631</v>
      </c>
    </row>
    <row r="84" spans="1:42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</row>
    <row r="85" spans="1:42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921264</v>
      </c>
      <c r="P85" s="22">
        <v>0</v>
      </c>
      <c r="Q85" s="22">
        <v>0</v>
      </c>
      <c r="R85" s="22">
        <v>0</v>
      </c>
      <c r="S85" s="22">
        <v>0</v>
      </c>
      <c r="T85" s="22">
        <v>239821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163636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500000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1824721</v>
      </c>
    </row>
    <row r="86" spans="1:42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0</v>
      </c>
    </row>
    <row r="87" spans="1:42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0</v>
      </c>
      <c r="F87" s="22">
        <v>120641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4878640</v>
      </c>
      <c r="P87" s="22">
        <v>0</v>
      </c>
      <c r="Q87" s="22">
        <v>0</v>
      </c>
      <c r="R87" s="22">
        <v>30539</v>
      </c>
      <c r="S87" s="22">
        <v>0</v>
      </c>
      <c r="T87" s="22">
        <v>137364</v>
      </c>
      <c r="U87" s="22">
        <v>954183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37522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6158889</v>
      </c>
    </row>
    <row r="88" spans="1:42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</row>
    <row r="89" spans="1:42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243010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243010</v>
      </c>
    </row>
    <row r="90" spans="1:42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193994</v>
      </c>
      <c r="N90" s="22">
        <v>0</v>
      </c>
      <c r="O90" s="22">
        <v>7074236</v>
      </c>
      <c r="P90" s="22">
        <v>0</v>
      </c>
      <c r="Q90" s="22">
        <v>0</v>
      </c>
      <c r="R90" s="22">
        <v>0</v>
      </c>
      <c r="S90" s="22">
        <v>0</v>
      </c>
      <c r="T90" s="22">
        <v>604084</v>
      </c>
      <c r="U90" s="22">
        <v>1100000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8972314</v>
      </c>
    </row>
    <row r="91" spans="1:42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957200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957200</v>
      </c>
    </row>
    <row r="92" spans="1:42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0</v>
      </c>
      <c r="F92" s="22">
        <v>563160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492041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2181400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3236601</v>
      </c>
    </row>
    <row r="93" spans="1:42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383785</v>
      </c>
      <c r="O93" s="22">
        <v>529586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628949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1542320</v>
      </c>
    </row>
    <row r="94" spans="1:42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13683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13683</v>
      </c>
    </row>
    <row r="95" spans="1:42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151989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15250</v>
      </c>
      <c r="M95" s="22">
        <v>0</v>
      </c>
      <c r="N95" s="22">
        <v>0</v>
      </c>
      <c r="O95" s="22">
        <v>684739</v>
      </c>
      <c r="P95" s="22">
        <v>0</v>
      </c>
      <c r="Q95" s="22">
        <v>0</v>
      </c>
      <c r="R95" s="22">
        <v>0</v>
      </c>
      <c r="S95" s="22">
        <v>0</v>
      </c>
      <c r="T95" s="22">
        <v>52707</v>
      </c>
      <c r="U95" s="22">
        <v>330724</v>
      </c>
      <c r="V95" s="22">
        <v>0</v>
      </c>
      <c r="W95" s="22">
        <v>5000</v>
      </c>
      <c r="X95" s="22">
        <v>56114</v>
      </c>
      <c r="Y95" s="22">
        <v>0</v>
      </c>
      <c r="Z95" s="22">
        <v>0</v>
      </c>
      <c r="AA95" s="22">
        <v>33816</v>
      </c>
      <c r="AB95" s="22">
        <v>0</v>
      </c>
      <c r="AC95" s="22">
        <v>52764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112844</v>
      </c>
      <c r="AJ95" s="22">
        <v>2500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1498447</v>
      </c>
    </row>
    <row r="96" spans="1:42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1303551</v>
      </c>
      <c r="P96" s="22">
        <v>0</v>
      </c>
      <c r="Q96" s="22">
        <v>0</v>
      </c>
      <c r="R96" s="22">
        <v>705539</v>
      </c>
      <c r="S96" s="22">
        <v>0</v>
      </c>
      <c r="T96" s="22">
        <v>0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1616315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3625405</v>
      </c>
    </row>
    <row r="97" spans="1:42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0</v>
      </c>
    </row>
    <row r="98" spans="1:42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341284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341284</v>
      </c>
    </row>
    <row r="99" spans="1:42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883419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1400053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2283472</v>
      </c>
    </row>
    <row r="100" spans="1:42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613969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71700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109140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794809</v>
      </c>
    </row>
    <row r="101" spans="1:42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175768</v>
      </c>
      <c r="G101" s="22">
        <v>0</v>
      </c>
      <c r="H101" s="22">
        <v>355368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5384470</v>
      </c>
      <c r="P101" s="22">
        <v>0</v>
      </c>
      <c r="Q101" s="22">
        <v>0</v>
      </c>
      <c r="R101" s="22">
        <v>0</v>
      </c>
      <c r="S101" s="22">
        <v>0</v>
      </c>
      <c r="T101" s="22">
        <v>2846</v>
      </c>
      <c r="U101" s="22">
        <v>0</v>
      </c>
      <c r="V101" s="22">
        <v>0</v>
      </c>
      <c r="W101" s="22">
        <v>0</v>
      </c>
      <c r="X101" s="22">
        <v>384505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11519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6314476</v>
      </c>
    </row>
    <row r="102" spans="1:42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1074691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49753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2738</v>
      </c>
      <c r="AP102" s="22">
        <v>1127182</v>
      </c>
    </row>
    <row r="103" spans="1:42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0</v>
      </c>
    </row>
    <row r="104" spans="1:42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1000073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35461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24785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1060319</v>
      </c>
    </row>
    <row r="105" spans="1:42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5630228</v>
      </c>
      <c r="K105" s="22">
        <v>0</v>
      </c>
      <c r="L105" s="22">
        <v>0</v>
      </c>
      <c r="M105" s="22">
        <v>0</v>
      </c>
      <c r="N105" s="22">
        <v>0</v>
      </c>
      <c r="O105" s="22">
        <v>4091</v>
      </c>
      <c r="P105" s="22">
        <v>0</v>
      </c>
      <c r="Q105" s="22">
        <v>0</v>
      </c>
      <c r="R105" s="22">
        <v>0</v>
      </c>
      <c r="S105" s="22">
        <v>0</v>
      </c>
      <c r="T105" s="22">
        <v>-1663</v>
      </c>
      <c r="U105" s="22">
        <v>35060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220462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5888178</v>
      </c>
    </row>
    <row r="106" spans="1:42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479818</v>
      </c>
      <c r="G106" s="22">
        <v>0</v>
      </c>
      <c r="H106" s="22">
        <v>0</v>
      </c>
      <c r="I106" s="22">
        <v>200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1264136</v>
      </c>
      <c r="P106" s="22">
        <v>0</v>
      </c>
      <c r="Q106" s="22">
        <v>0</v>
      </c>
      <c r="R106" s="22">
        <v>0</v>
      </c>
      <c r="S106" s="22">
        <v>0</v>
      </c>
      <c r="T106" s="22">
        <v>41660</v>
      </c>
      <c r="U106" s="22">
        <v>0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70000</v>
      </c>
      <c r="AJ106" s="22">
        <v>128313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1984127</v>
      </c>
    </row>
    <row r="107" spans="1:42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154480</v>
      </c>
      <c r="J107" s="22">
        <v>202306</v>
      </c>
      <c r="K107" s="22">
        <v>0</v>
      </c>
      <c r="L107" s="22">
        <v>0</v>
      </c>
      <c r="M107" s="22">
        <v>0</v>
      </c>
      <c r="N107" s="22">
        <v>0</v>
      </c>
      <c r="O107" s="22">
        <v>2412017</v>
      </c>
      <c r="P107" s="22">
        <v>0</v>
      </c>
      <c r="Q107" s="22">
        <v>40572</v>
      </c>
      <c r="R107" s="22">
        <v>284425</v>
      </c>
      <c r="S107" s="22">
        <v>0</v>
      </c>
      <c r="T107" s="22">
        <v>0</v>
      </c>
      <c r="U107" s="22">
        <v>0</v>
      </c>
      <c r="V107" s="22">
        <v>0</v>
      </c>
      <c r="W107" s="22">
        <v>3474235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4902368</v>
      </c>
      <c r="AJ107" s="22">
        <v>0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11470403</v>
      </c>
    </row>
    <row r="108" spans="1:42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242000</v>
      </c>
      <c r="O108" s="22">
        <v>386555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324264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952819</v>
      </c>
    </row>
    <row r="109" spans="1:42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32641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778207</v>
      </c>
      <c r="P109" s="22">
        <v>0</v>
      </c>
      <c r="Q109" s="22">
        <v>0</v>
      </c>
      <c r="R109" s="22">
        <v>0</v>
      </c>
      <c r="S109" s="22">
        <v>0</v>
      </c>
      <c r="T109" s="22">
        <v>0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0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810848</v>
      </c>
    </row>
    <row r="110" spans="1:42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0</v>
      </c>
      <c r="F110" s="22">
        <v>30877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  <c r="T110" s="22">
        <v>26948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114340</v>
      </c>
      <c r="AJ110" s="22">
        <v>0</v>
      </c>
      <c r="AK110" s="22">
        <v>0</v>
      </c>
      <c r="AL110" s="22">
        <v>0</v>
      </c>
      <c r="AM110" s="22">
        <v>69429</v>
      </c>
      <c r="AN110" s="22">
        <v>0</v>
      </c>
      <c r="AO110" s="22">
        <v>0</v>
      </c>
      <c r="AP110" s="22">
        <v>241594</v>
      </c>
    </row>
    <row r="111" spans="1:42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86970</v>
      </c>
      <c r="P111" s="22">
        <v>0</v>
      </c>
      <c r="Q111" s="22">
        <v>0</v>
      </c>
      <c r="R111" s="22">
        <v>0</v>
      </c>
      <c r="S111" s="22">
        <v>0</v>
      </c>
      <c r="T111" s="22">
        <v>0</v>
      </c>
      <c r="U111" s="22">
        <v>176088</v>
      </c>
      <c r="V111" s="22">
        <v>207195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0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470253</v>
      </c>
    </row>
    <row r="112" spans="1:42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591010</v>
      </c>
      <c r="P112" s="22">
        <v>0</v>
      </c>
      <c r="Q112" s="22">
        <v>0</v>
      </c>
      <c r="R112" s="22">
        <v>660057</v>
      </c>
      <c r="S112" s="22">
        <v>0</v>
      </c>
      <c r="T112" s="22">
        <v>184403</v>
      </c>
      <c r="U112" s="22">
        <v>157537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0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1593007</v>
      </c>
    </row>
    <row r="113" spans="1:42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684062</v>
      </c>
      <c r="G113" s="22">
        <v>0</v>
      </c>
      <c r="H113" s="22">
        <v>0</v>
      </c>
      <c r="I113" s="22">
        <v>38928</v>
      </c>
      <c r="J113" s="22">
        <v>0</v>
      </c>
      <c r="K113" s="22">
        <v>0</v>
      </c>
      <c r="L113" s="22">
        <v>38000</v>
      </c>
      <c r="M113" s="22">
        <v>0</v>
      </c>
      <c r="N113" s="22">
        <v>0</v>
      </c>
      <c r="O113" s="22">
        <v>14000</v>
      </c>
      <c r="P113" s="22">
        <v>0</v>
      </c>
      <c r="Q113" s="22">
        <v>0</v>
      </c>
      <c r="R113" s="22">
        <v>0</v>
      </c>
      <c r="S113" s="22">
        <v>0</v>
      </c>
      <c r="T113" s="22">
        <v>31000</v>
      </c>
      <c r="U113" s="22">
        <v>0</v>
      </c>
      <c r="V113" s="22">
        <v>325289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5500</v>
      </c>
      <c r="AE113" s="22">
        <v>0</v>
      </c>
      <c r="AF113" s="22">
        <v>0</v>
      </c>
      <c r="AG113" s="22">
        <v>0</v>
      </c>
      <c r="AH113" s="22">
        <v>0</v>
      </c>
      <c r="AI113" s="22">
        <v>7000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1143779</v>
      </c>
    </row>
    <row r="114" spans="1:42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61265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-124289</v>
      </c>
      <c r="P114" s="22">
        <v>0</v>
      </c>
      <c r="Q114" s="22">
        <v>0</v>
      </c>
      <c r="R114" s="22">
        <v>0</v>
      </c>
      <c r="S114" s="22">
        <v>0</v>
      </c>
      <c r="T114" s="22">
        <v>0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11139086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11076062</v>
      </c>
    </row>
    <row r="115" spans="1:42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226781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43727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35000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305508</v>
      </c>
    </row>
    <row r="116" spans="1:42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0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0</v>
      </c>
    </row>
    <row r="117" spans="1:42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25061</v>
      </c>
      <c r="P117" s="22">
        <v>0</v>
      </c>
      <c r="Q117" s="22">
        <v>0</v>
      </c>
      <c r="R117" s="22">
        <v>8456</v>
      </c>
      <c r="S117" s="22">
        <v>0</v>
      </c>
      <c r="T117" s="22">
        <v>122831</v>
      </c>
      <c r="U117" s="22">
        <v>335409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491757</v>
      </c>
    </row>
    <row r="118" spans="1:42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420379</v>
      </c>
      <c r="J118" s="22">
        <v>0</v>
      </c>
      <c r="K118" s="22">
        <v>0</v>
      </c>
      <c r="L118" s="22">
        <v>0</v>
      </c>
      <c r="M118" s="22">
        <v>0</v>
      </c>
      <c r="N118" s="22">
        <v>90108</v>
      </c>
      <c r="O118" s="22">
        <v>675765</v>
      </c>
      <c r="P118" s="22">
        <v>0</v>
      </c>
      <c r="Q118" s="22">
        <v>0</v>
      </c>
      <c r="R118" s="22">
        <v>15228</v>
      </c>
      <c r="S118" s="22">
        <v>0</v>
      </c>
      <c r="T118" s="22">
        <v>0</v>
      </c>
      <c r="U118" s="22">
        <v>57695</v>
      </c>
      <c r="V118" s="22">
        <v>73311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76425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1249645</v>
      </c>
      <c r="AJ118" s="22">
        <v>39390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2697946</v>
      </c>
    </row>
    <row r="119" spans="1:42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570511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49900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3567764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4188175</v>
      </c>
    </row>
    <row r="120" spans="1:42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4341711</v>
      </c>
      <c r="P120" s="22">
        <v>0</v>
      </c>
      <c r="Q120" s="22">
        <v>0</v>
      </c>
      <c r="R120" s="22">
        <v>0</v>
      </c>
      <c r="S120" s="22">
        <v>0</v>
      </c>
      <c r="T120" s="22">
        <v>4654193</v>
      </c>
      <c r="U120" s="22">
        <v>90634</v>
      </c>
      <c r="V120" s="22">
        <v>0</v>
      </c>
      <c r="W120" s="22">
        <v>0</v>
      </c>
      <c r="X120" s="22">
        <v>0</v>
      </c>
      <c r="Y120" s="22">
        <v>10000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6102811</v>
      </c>
      <c r="AH120" s="22">
        <v>0</v>
      </c>
      <c r="AI120" s="22">
        <v>-17631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15181718</v>
      </c>
    </row>
    <row r="121" spans="1:42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76179</v>
      </c>
      <c r="K121" s="22">
        <v>0</v>
      </c>
      <c r="L121" s="22">
        <v>0</v>
      </c>
      <c r="M121" s="22">
        <v>0</v>
      </c>
      <c r="N121" s="22">
        <v>505176</v>
      </c>
      <c r="O121" s="22">
        <v>859801</v>
      </c>
      <c r="P121" s="22">
        <v>0</v>
      </c>
      <c r="Q121" s="22">
        <v>0</v>
      </c>
      <c r="R121" s="22">
        <v>0</v>
      </c>
      <c r="S121" s="22">
        <v>0</v>
      </c>
      <c r="T121" s="22">
        <v>1231463</v>
      </c>
      <c r="U121" s="22">
        <v>0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322374</v>
      </c>
      <c r="AJ121" s="22">
        <v>589538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3584531</v>
      </c>
    </row>
    <row r="122" spans="1:42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0</v>
      </c>
      <c r="F122" s="22">
        <v>75000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357272</v>
      </c>
      <c r="P122" s="22">
        <v>0</v>
      </c>
      <c r="Q122" s="22">
        <v>0</v>
      </c>
      <c r="R122" s="22">
        <v>0</v>
      </c>
      <c r="S122" s="22">
        <v>0</v>
      </c>
      <c r="T122" s="22">
        <v>0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104875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537147</v>
      </c>
    </row>
    <row r="123" spans="1:42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2460838</v>
      </c>
      <c r="P123" s="22">
        <v>0</v>
      </c>
      <c r="Q123" s="22">
        <v>0</v>
      </c>
      <c r="R123" s="22">
        <v>0</v>
      </c>
      <c r="S123" s="22">
        <v>0</v>
      </c>
      <c r="T123" s="22">
        <v>716747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200000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3377585</v>
      </c>
    </row>
    <row r="124" spans="1:42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84561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776146</v>
      </c>
      <c r="U124" s="22">
        <v>135440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357681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61650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1415478</v>
      </c>
    </row>
    <row r="125" spans="1:42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525724</v>
      </c>
      <c r="P125" s="22">
        <v>0</v>
      </c>
      <c r="Q125" s="22">
        <v>0</v>
      </c>
      <c r="R125" s="22">
        <v>0</v>
      </c>
      <c r="S125" s="22">
        <v>0</v>
      </c>
      <c r="T125" s="22">
        <v>274947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11218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811889</v>
      </c>
    </row>
    <row r="126" spans="1:42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133287</v>
      </c>
      <c r="U126" s="22">
        <v>133286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15854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282427</v>
      </c>
    </row>
    <row r="127" spans="1:42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1325692</v>
      </c>
      <c r="P127" s="22">
        <v>0</v>
      </c>
      <c r="Q127" s="22">
        <v>0</v>
      </c>
      <c r="R127" s="22">
        <v>215571</v>
      </c>
      <c r="S127" s="22">
        <v>0</v>
      </c>
      <c r="T127" s="22">
        <v>529128</v>
      </c>
      <c r="U127" s="22">
        <v>372349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274363</v>
      </c>
      <c r="AO127" s="22">
        <v>0</v>
      </c>
      <c r="AP127" s="22">
        <v>2717103</v>
      </c>
    </row>
    <row r="128" spans="1:42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1124495</v>
      </c>
      <c r="U128" s="22">
        <v>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1124495</v>
      </c>
    </row>
    <row r="129" spans="1:42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645156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245087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314636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0</v>
      </c>
      <c r="AJ129" s="22">
        <v>359908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1564787</v>
      </c>
    </row>
    <row r="130" spans="1:42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784636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784636</v>
      </c>
    </row>
    <row r="131" spans="1:42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84120</v>
      </c>
      <c r="P131" s="22">
        <v>0</v>
      </c>
      <c r="Q131" s="22">
        <v>0</v>
      </c>
      <c r="R131" s="22">
        <v>0</v>
      </c>
      <c r="S131" s="22">
        <v>0</v>
      </c>
      <c r="T131" s="22">
        <v>461133</v>
      </c>
      <c r="U131" s="22">
        <v>375713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920966</v>
      </c>
    </row>
    <row r="132" spans="1:42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</row>
    <row r="133" spans="1:42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400000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120000</v>
      </c>
      <c r="O133" s="22">
        <v>797344</v>
      </c>
      <c r="P133" s="22">
        <v>0</v>
      </c>
      <c r="Q133" s="22">
        <v>0</v>
      </c>
      <c r="R133" s="22">
        <v>0</v>
      </c>
      <c r="S133" s="22">
        <v>0</v>
      </c>
      <c r="T133" s="22">
        <v>286986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1604330</v>
      </c>
    </row>
    <row r="134" spans="1:42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129109</v>
      </c>
      <c r="P134" s="22">
        <v>0</v>
      </c>
      <c r="Q134" s="22">
        <v>0</v>
      </c>
      <c r="R134" s="22">
        <v>0</v>
      </c>
      <c r="S134" s="22">
        <v>0</v>
      </c>
      <c r="T134" s="22">
        <v>11371</v>
      </c>
      <c r="U134" s="22">
        <v>63635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204115</v>
      </c>
    </row>
    <row r="135" spans="1:42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0</v>
      </c>
      <c r="F135" s="22">
        <v>84933</v>
      </c>
      <c r="G135" s="22">
        <v>0</v>
      </c>
      <c r="H135" s="22">
        <v>0</v>
      </c>
      <c r="I135" s="22">
        <v>685405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860223</v>
      </c>
      <c r="P135" s="22">
        <v>102152</v>
      </c>
      <c r="Q135" s="22">
        <v>0</v>
      </c>
      <c r="R135" s="22">
        <v>0</v>
      </c>
      <c r="S135" s="22">
        <v>0</v>
      </c>
      <c r="T135" s="22">
        <v>111217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0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1843930</v>
      </c>
    </row>
    <row r="136" spans="1:42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651223</v>
      </c>
      <c r="O136" s="22">
        <v>2049875</v>
      </c>
      <c r="P136" s="22">
        <v>0</v>
      </c>
      <c r="Q136" s="22">
        <v>0</v>
      </c>
      <c r="R136" s="22">
        <v>0</v>
      </c>
      <c r="S136" s="22">
        <v>0</v>
      </c>
      <c r="T136" s="22">
        <v>0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  <c r="AI136" s="22">
        <v>0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2701098</v>
      </c>
    </row>
    <row r="137" spans="1:42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752370</v>
      </c>
      <c r="J137" s="22">
        <v>15577029</v>
      </c>
      <c r="K137" s="22">
        <v>0</v>
      </c>
      <c r="L137" s="22">
        <v>0</v>
      </c>
      <c r="M137" s="22">
        <v>0</v>
      </c>
      <c r="N137" s="22">
        <v>0</v>
      </c>
      <c r="O137" s="22">
        <v>293819</v>
      </c>
      <c r="P137" s="22">
        <v>0</v>
      </c>
      <c r="Q137" s="22">
        <v>0</v>
      </c>
      <c r="R137" s="22">
        <v>389886</v>
      </c>
      <c r="S137" s="22">
        <v>0</v>
      </c>
      <c r="T137" s="22">
        <v>141373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331321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17485798</v>
      </c>
    </row>
    <row r="138" spans="1:42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3000000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2578937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505357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6084294</v>
      </c>
    </row>
    <row r="139" spans="1:42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342965</v>
      </c>
      <c r="P139" s="22">
        <v>0</v>
      </c>
      <c r="Q139" s="22">
        <v>0</v>
      </c>
      <c r="R139" s="22">
        <v>0</v>
      </c>
      <c r="S139" s="22">
        <v>0</v>
      </c>
      <c r="T139" s="22">
        <v>391391</v>
      </c>
      <c r="U139" s="22">
        <v>296994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333299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1364649</v>
      </c>
    </row>
    <row r="140" spans="1:42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72361</v>
      </c>
      <c r="O140" s="22">
        <v>114760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85000</v>
      </c>
      <c r="AJ140" s="22">
        <v>335965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608086</v>
      </c>
    </row>
    <row r="141" spans="1:42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0</v>
      </c>
      <c r="F141" s="22">
        <v>178738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298454</v>
      </c>
      <c r="P141" s="22">
        <v>0</v>
      </c>
      <c r="Q141" s="22">
        <v>0</v>
      </c>
      <c r="R141" s="22">
        <v>0</v>
      </c>
      <c r="S141" s="22">
        <v>0</v>
      </c>
      <c r="T141" s="22">
        <v>153178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103950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734320</v>
      </c>
    </row>
    <row r="142" spans="1:42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94430</v>
      </c>
      <c r="P142" s="22">
        <v>0</v>
      </c>
      <c r="Q142" s="22">
        <v>0</v>
      </c>
      <c r="R142" s="22">
        <v>0</v>
      </c>
      <c r="S142" s="22">
        <v>0</v>
      </c>
      <c r="T142" s="22">
        <v>289600</v>
      </c>
      <c r="U142" s="22">
        <v>193067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577097</v>
      </c>
    </row>
    <row r="143" spans="1:42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474350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474350</v>
      </c>
    </row>
    <row r="144" spans="1:42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124557</v>
      </c>
      <c r="S144" s="22">
        <v>0</v>
      </c>
      <c r="T144" s="22">
        <v>0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8743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133300</v>
      </c>
    </row>
    <row r="145" spans="1:42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447665</v>
      </c>
      <c r="P145" s="22">
        <v>0</v>
      </c>
      <c r="Q145" s="22">
        <v>0</v>
      </c>
      <c r="R145" s="22">
        <v>0</v>
      </c>
      <c r="S145" s="22">
        <v>0</v>
      </c>
      <c r="T145" s="22">
        <v>382177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0</v>
      </c>
      <c r="AK145" s="22">
        <v>0</v>
      </c>
      <c r="AL145" s="22">
        <v>0</v>
      </c>
      <c r="AM145" s="22">
        <v>466067</v>
      </c>
      <c r="AN145" s="22">
        <v>0</v>
      </c>
      <c r="AO145" s="22">
        <v>0</v>
      </c>
      <c r="AP145" s="22">
        <v>1295909</v>
      </c>
    </row>
    <row r="146" spans="1:42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  <c r="T146" s="22">
        <v>0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0</v>
      </c>
    </row>
    <row r="147" spans="1:42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97430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124800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222230</v>
      </c>
    </row>
    <row r="148" spans="1:42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12166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43823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716882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772871</v>
      </c>
    </row>
    <row r="149" spans="1:42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785747</v>
      </c>
      <c r="P149" s="22">
        <v>0</v>
      </c>
      <c r="Q149" s="22">
        <v>0</v>
      </c>
      <c r="R149" s="22">
        <v>0</v>
      </c>
      <c r="S149" s="22">
        <v>0</v>
      </c>
      <c r="T149" s="22">
        <v>338607</v>
      </c>
      <c r="U149" s="22">
        <v>226905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61145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1412404</v>
      </c>
    </row>
    <row r="150" spans="1:42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1170153</v>
      </c>
      <c r="P150" s="22">
        <v>0</v>
      </c>
      <c r="Q150" s="22">
        <v>0</v>
      </c>
      <c r="R150" s="22">
        <v>0</v>
      </c>
      <c r="S150" s="22">
        <v>0</v>
      </c>
      <c r="T150" s="22">
        <v>161919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1829745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3161817</v>
      </c>
    </row>
    <row r="151" spans="1:42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12970</v>
      </c>
      <c r="P151" s="22">
        <v>0</v>
      </c>
      <c r="Q151" s="22">
        <v>0</v>
      </c>
      <c r="R151" s="22">
        <v>0</v>
      </c>
      <c r="S151" s="22">
        <v>0</v>
      </c>
      <c r="T151" s="22">
        <v>51642</v>
      </c>
      <c r="U151" s="22">
        <v>91925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17266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173803</v>
      </c>
    </row>
    <row r="152" spans="1:42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  <c r="T152" s="22">
        <v>0</v>
      </c>
      <c r="U152" s="22">
        <v>0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0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0</v>
      </c>
    </row>
    <row r="153" spans="1:42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7134514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93904</v>
      </c>
      <c r="P153" s="22">
        <v>0</v>
      </c>
      <c r="Q153" s="22">
        <v>0</v>
      </c>
      <c r="R153" s="22">
        <v>0</v>
      </c>
      <c r="S153" s="22">
        <v>0</v>
      </c>
      <c r="T153" s="22">
        <v>0</v>
      </c>
      <c r="U153" s="22">
        <v>0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0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7228418</v>
      </c>
    </row>
    <row r="154" spans="1:42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0</v>
      </c>
      <c r="F154" s="22">
        <v>217972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1190268</v>
      </c>
      <c r="P154" s="22">
        <v>0</v>
      </c>
      <c r="Q154" s="22">
        <v>0</v>
      </c>
      <c r="R154" s="22">
        <v>0</v>
      </c>
      <c r="S154" s="22">
        <v>0</v>
      </c>
      <c r="T154" s="22">
        <v>463982</v>
      </c>
      <c r="U154" s="22">
        <v>0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435335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2307557</v>
      </c>
    </row>
    <row r="155" spans="1:42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247682</v>
      </c>
      <c r="O155" s="22">
        <v>120730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368412</v>
      </c>
    </row>
    <row r="156" spans="1:42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0</v>
      </c>
      <c r="F156" s="22">
        <v>34738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168959</v>
      </c>
      <c r="P156" s="22">
        <v>0</v>
      </c>
      <c r="Q156" s="22">
        <v>0</v>
      </c>
      <c r="R156" s="22">
        <v>0</v>
      </c>
      <c r="S156" s="22">
        <v>0</v>
      </c>
      <c r="T156" s="22">
        <v>0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71067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128894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403658</v>
      </c>
    </row>
    <row r="157" spans="1:42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0</v>
      </c>
      <c r="F157" s="22">
        <v>60000</v>
      </c>
      <c r="G157" s="22">
        <v>0</v>
      </c>
      <c r="H157" s="22">
        <v>0</v>
      </c>
      <c r="I157" s="22">
        <v>346465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2007751</v>
      </c>
      <c r="Q157" s="22">
        <v>0</v>
      </c>
      <c r="R157" s="22">
        <v>0</v>
      </c>
      <c r="S157" s="22">
        <v>0</v>
      </c>
      <c r="T157" s="22">
        <v>3825642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500427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6740285</v>
      </c>
    </row>
    <row r="158" spans="1:42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2900440</v>
      </c>
      <c r="P158" s="22">
        <v>0</v>
      </c>
      <c r="Q158" s="22">
        <v>0</v>
      </c>
      <c r="R158" s="22">
        <v>0</v>
      </c>
      <c r="S158" s="22">
        <v>0</v>
      </c>
      <c r="T158" s="22">
        <v>652740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482900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4036080</v>
      </c>
    </row>
    <row r="159" spans="1:42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179651</v>
      </c>
      <c r="P159" s="22">
        <v>0</v>
      </c>
      <c r="Q159" s="22">
        <v>0</v>
      </c>
      <c r="R159" s="22">
        <v>350000</v>
      </c>
      <c r="S159" s="22">
        <v>0</v>
      </c>
      <c r="T159" s="22">
        <v>490995</v>
      </c>
      <c r="U159" s="22">
        <v>350000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1370646</v>
      </c>
    </row>
    <row r="160" spans="1:42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0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0</v>
      </c>
    </row>
    <row r="161" spans="1:42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63089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310500</v>
      </c>
      <c r="O161" s="22">
        <v>860207</v>
      </c>
      <c r="P161" s="22">
        <v>113531</v>
      </c>
      <c r="Q161" s="22">
        <v>0</v>
      </c>
      <c r="R161" s="22">
        <v>463593</v>
      </c>
      <c r="S161" s="22">
        <v>0</v>
      </c>
      <c r="T161" s="22">
        <v>460766</v>
      </c>
      <c r="U161" s="22">
        <v>191827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10917</v>
      </c>
      <c r="AJ161" s="22">
        <v>28352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2502782</v>
      </c>
    </row>
    <row r="162" spans="1:42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122460</v>
      </c>
      <c r="P162" s="22">
        <v>0</v>
      </c>
      <c r="Q162" s="22">
        <v>0</v>
      </c>
      <c r="R162" s="22">
        <v>0</v>
      </c>
      <c r="S162" s="22">
        <v>0</v>
      </c>
      <c r="T162" s="22">
        <v>0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436420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558880</v>
      </c>
    </row>
    <row r="163" spans="1:42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160358</v>
      </c>
      <c r="O163" s="22">
        <v>0</v>
      </c>
      <c r="P163" s="22">
        <v>44666</v>
      </c>
      <c r="Q163" s="22">
        <v>0</v>
      </c>
      <c r="R163" s="22">
        <v>0</v>
      </c>
      <c r="S163" s="22">
        <v>0</v>
      </c>
      <c r="T163" s="22">
        <v>0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205024</v>
      </c>
    </row>
    <row r="164" spans="1:42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  <c r="T164" s="22">
        <v>0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3465196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3465196</v>
      </c>
    </row>
    <row r="165" spans="1:42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223655</v>
      </c>
      <c r="P165" s="22">
        <v>0</v>
      </c>
      <c r="Q165" s="22">
        <v>0</v>
      </c>
      <c r="R165" s="22">
        <v>1603056</v>
      </c>
      <c r="S165" s="22">
        <v>0</v>
      </c>
      <c r="T165" s="22">
        <v>1518421</v>
      </c>
      <c r="U165" s="22">
        <v>416804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0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3761936</v>
      </c>
    </row>
    <row r="166" spans="1:42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4000</v>
      </c>
      <c r="G166" s="22">
        <v>0</v>
      </c>
      <c r="H166" s="22">
        <v>0</v>
      </c>
      <c r="I166" s="22">
        <v>40915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325024</v>
      </c>
      <c r="P166" s="22">
        <v>0</v>
      </c>
      <c r="Q166" s="22">
        <v>0</v>
      </c>
      <c r="R166" s="22">
        <v>0</v>
      </c>
      <c r="S166" s="22">
        <v>0</v>
      </c>
      <c r="T166" s="22">
        <v>0</v>
      </c>
      <c r="U166" s="22">
        <v>100000</v>
      </c>
      <c r="V166" s="22">
        <v>0</v>
      </c>
      <c r="W166" s="22">
        <v>0</v>
      </c>
      <c r="X166" s="22">
        <v>61820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83233</v>
      </c>
      <c r="AJ166" s="22">
        <v>0</v>
      </c>
      <c r="AK166" s="22">
        <v>0</v>
      </c>
      <c r="AL166" s="22">
        <v>0</v>
      </c>
      <c r="AM166" s="22">
        <v>23426</v>
      </c>
      <c r="AN166" s="22">
        <v>0</v>
      </c>
      <c r="AO166" s="22">
        <v>0</v>
      </c>
      <c r="AP166" s="22">
        <v>638418</v>
      </c>
    </row>
    <row r="167" spans="1:42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194899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  <c r="T167" s="22">
        <v>0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0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194899</v>
      </c>
    </row>
    <row r="168" spans="1:42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2256970</v>
      </c>
      <c r="P168" s="22">
        <v>0</v>
      </c>
      <c r="Q168" s="22">
        <v>0</v>
      </c>
      <c r="R168" s="22">
        <v>0</v>
      </c>
      <c r="S168" s="22">
        <v>0</v>
      </c>
      <c r="T168" s="22">
        <v>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2256970</v>
      </c>
    </row>
    <row r="169" spans="1:42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1390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1390</v>
      </c>
    </row>
    <row r="170" spans="1:42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725802</v>
      </c>
      <c r="P170" s="22">
        <v>0</v>
      </c>
      <c r="Q170" s="22">
        <v>0</v>
      </c>
      <c r="R170" s="22">
        <v>0</v>
      </c>
      <c r="S170" s="22">
        <v>0</v>
      </c>
      <c r="T170" s="22">
        <v>0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725802</v>
      </c>
    </row>
    <row r="171" spans="1:42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8291317</v>
      </c>
      <c r="K171" s="22">
        <v>0</v>
      </c>
      <c r="L171" s="22">
        <v>0</v>
      </c>
      <c r="M171" s="22">
        <v>0</v>
      </c>
      <c r="N171" s="22">
        <v>1290942</v>
      </c>
      <c r="O171" s="22">
        <v>300000</v>
      </c>
      <c r="P171" s="22">
        <v>0</v>
      </c>
      <c r="Q171" s="22">
        <v>0</v>
      </c>
      <c r="R171" s="22">
        <v>0</v>
      </c>
      <c r="S171" s="22">
        <v>0</v>
      </c>
      <c r="T171" s="22">
        <v>104164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106860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223730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10317013</v>
      </c>
    </row>
    <row r="172" spans="1:42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4807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315550</v>
      </c>
      <c r="P172" s="22">
        <v>0</v>
      </c>
      <c r="Q172" s="22">
        <v>0</v>
      </c>
      <c r="R172" s="22">
        <v>0</v>
      </c>
      <c r="S172" s="22">
        <v>0</v>
      </c>
      <c r="T172" s="22">
        <v>0</v>
      </c>
      <c r="U172" s="22">
        <v>26800</v>
      </c>
      <c r="V172" s="22">
        <v>20222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367379</v>
      </c>
    </row>
    <row r="173" spans="1:42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367561</v>
      </c>
      <c r="P173" s="22">
        <v>0</v>
      </c>
      <c r="Q173" s="22">
        <v>0</v>
      </c>
      <c r="R173" s="22">
        <v>0</v>
      </c>
      <c r="S173" s="22">
        <v>0</v>
      </c>
      <c r="T173" s="22">
        <v>0</v>
      </c>
      <c r="U173" s="22">
        <v>0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367561</v>
      </c>
    </row>
    <row r="174" spans="1:42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645013</v>
      </c>
      <c r="P174" s="22">
        <v>0</v>
      </c>
      <c r="Q174" s="22">
        <v>0</v>
      </c>
      <c r="R174" s="22">
        <v>0</v>
      </c>
      <c r="S174" s="22">
        <v>0</v>
      </c>
      <c r="T174" s="22">
        <v>30273</v>
      </c>
      <c r="U174" s="22">
        <v>15542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1093686</v>
      </c>
      <c r="AB174" s="22">
        <v>0</v>
      </c>
      <c r="AC174" s="22">
        <v>0</v>
      </c>
      <c r="AD174" s="22">
        <v>154261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1938775</v>
      </c>
    </row>
    <row r="175" spans="1:42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18219</v>
      </c>
      <c r="P175" s="22">
        <v>0</v>
      </c>
      <c r="Q175" s="22">
        <v>0</v>
      </c>
      <c r="R175" s="22">
        <v>0</v>
      </c>
      <c r="S175" s="22">
        <v>0</v>
      </c>
      <c r="T175" s="22">
        <v>20810</v>
      </c>
      <c r="U175" s="22">
        <v>0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63387</v>
      </c>
      <c r="AE175" s="22">
        <v>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102416</v>
      </c>
    </row>
    <row r="176" spans="1:42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350000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546074</v>
      </c>
      <c r="P176" s="22">
        <v>0</v>
      </c>
      <c r="Q176" s="22">
        <v>0</v>
      </c>
      <c r="R176" s="22">
        <v>0</v>
      </c>
      <c r="S176" s="22">
        <v>0</v>
      </c>
      <c r="T176" s="22">
        <v>603316</v>
      </c>
      <c r="U176" s="22">
        <v>229691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0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1729081</v>
      </c>
    </row>
    <row r="177" spans="1:42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858857</v>
      </c>
      <c r="P177" s="22">
        <v>0</v>
      </c>
      <c r="Q177" s="22">
        <v>0</v>
      </c>
      <c r="R177" s="22">
        <v>0</v>
      </c>
      <c r="S177" s="22">
        <v>0</v>
      </c>
      <c r="T177" s="22">
        <v>0</v>
      </c>
      <c r="U177" s="22">
        <v>0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0</v>
      </c>
      <c r="AJ177" s="22">
        <v>2783041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3641898</v>
      </c>
    </row>
    <row r="178" spans="1:42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4223861</v>
      </c>
      <c r="P178" s="22">
        <v>0</v>
      </c>
      <c r="Q178" s="22">
        <v>0</v>
      </c>
      <c r="R178" s="22">
        <v>0</v>
      </c>
      <c r="S178" s="22">
        <v>0</v>
      </c>
      <c r="T178" s="22">
        <v>244064</v>
      </c>
      <c r="U178" s="22">
        <v>311522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35350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4814797</v>
      </c>
    </row>
    <row r="179" spans="1:42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59702</v>
      </c>
      <c r="G179" s="22">
        <v>0</v>
      </c>
      <c r="H179" s="22">
        <v>0</v>
      </c>
      <c r="I179" s="22">
        <v>0</v>
      </c>
      <c r="J179" s="22">
        <v>96753</v>
      </c>
      <c r="K179" s="22">
        <v>0</v>
      </c>
      <c r="L179" s="22">
        <v>0</v>
      </c>
      <c r="M179" s="22">
        <v>0</v>
      </c>
      <c r="N179" s="22">
        <v>0</v>
      </c>
      <c r="O179" s="22">
        <v>887581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488150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1532186</v>
      </c>
    </row>
    <row r="180" spans="1:42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218301</v>
      </c>
      <c r="U180" s="22">
        <v>202268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420569</v>
      </c>
    </row>
    <row r="181" spans="1:42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5696634</v>
      </c>
      <c r="P181" s="22">
        <v>0</v>
      </c>
      <c r="Q181" s="22">
        <v>0</v>
      </c>
      <c r="R181" s="22">
        <v>0</v>
      </c>
      <c r="S181" s="22">
        <v>0</v>
      </c>
      <c r="T181" s="22">
        <v>0</v>
      </c>
      <c r="U181" s="22">
        <v>0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2600000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8296634</v>
      </c>
    </row>
    <row r="182" spans="1:42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130411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3371291</v>
      </c>
      <c r="P182" s="22">
        <v>0</v>
      </c>
      <c r="Q182" s="22">
        <v>0</v>
      </c>
      <c r="R182" s="22">
        <v>0</v>
      </c>
      <c r="S182" s="22">
        <v>0</v>
      </c>
      <c r="T182" s="22">
        <v>24211</v>
      </c>
      <c r="U182" s="22">
        <v>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21061</v>
      </c>
      <c r="AE182" s="22">
        <v>0</v>
      </c>
      <c r="AF182" s="22">
        <v>0</v>
      </c>
      <c r="AG182" s="22">
        <v>0</v>
      </c>
      <c r="AH182" s="22">
        <v>0</v>
      </c>
      <c r="AI182" s="22">
        <v>0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3546974</v>
      </c>
    </row>
    <row r="183" spans="1:42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0</v>
      </c>
      <c r="F183" s="22">
        <v>13623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62847</v>
      </c>
      <c r="P183" s="22">
        <v>0</v>
      </c>
      <c r="Q183" s="22">
        <v>0</v>
      </c>
      <c r="R183" s="22">
        <v>0</v>
      </c>
      <c r="S183" s="22">
        <v>0</v>
      </c>
      <c r="T183" s="22">
        <v>127338</v>
      </c>
      <c r="U183" s="22">
        <v>0</v>
      </c>
      <c r="V183" s="22">
        <v>15960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33687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253455</v>
      </c>
    </row>
    <row r="184" spans="1:42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1033183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1033183</v>
      </c>
    </row>
    <row r="185" spans="1:42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128045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215501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343546</v>
      </c>
    </row>
    <row r="186" spans="1:42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1071013</v>
      </c>
      <c r="P186" s="22">
        <v>0</v>
      </c>
      <c r="Q186" s="22">
        <v>0</v>
      </c>
      <c r="R186" s="22">
        <v>0</v>
      </c>
      <c r="S186" s="22">
        <v>0</v>
      </c>
      <c r="T186" s="22">
        <v>2314</v>
      </c>
      <c r="U186" s="22">
        <v>0</v>
      </c>
      <c r="V186" s="22">
        <v>5624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55002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1133953</v>
      </c>
    </row>
    <row r="187" spans="1:42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4197033</v>
      </c>
      <c r="P187" s="22">
        <v>0</v>
      </c>
      <c r="Q187" s="22">
        <v>0</v>
      </c>
      <c r="R187" s="22">
        <v>0</v>
      </c>
      <c r="S187" s="22">
        <v>0</v>
      </c>
      <c r="T187" s="22">
        <v>8238823</v>
      </c>
      <c r="U187" s="22">
        <v>1131729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0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13567585</v>
      </c>
    </row>
    <row r="188" spans="1:42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118320</v>
      </c>
      <c r="P188" s="22">
        <v>0</v>
      </c>
      <c r="Q188" s="22">
        <v>0</v>
      </c>
      <c r="R188" s="22">
        <v>0</v>
      </c>
      <c r="S188" s="22">
        <v>0</v>
      </c>
      <c r="T188" s="22">
        <v>103378</v>
      </c>
      <c r="U188" s="22">
        <v>323243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100000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644941</v>
      </c>
    </row>
    <row r="189" spans="1:42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0</v>
      </c>
      <c r="U189" s="22">
        <v>0</v>
      </c>
      <c r="V189" s="22">
        <v>35092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35092</v>
      </c>
    </row>
    <row r="190" spans="1:42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956751</v>
      </c>
      <c r="P190" s="22">
        <v>0</v>
      </c>
      <c r="Q190" s="22">
        <v>0</v>
      </c>
      <c r="R190" s="22">
        <v>27464</v>
      </c>
      <c r="S190" s="22">
        <v>0</v>
      </c>
      <c r="T190" s="22">
        <v>402477</v>
      </c>
      <c r="U190" s="22">
        <v>465188</v>
      </c>
      <c r="V190" s="22">
        <v>280739</v>
      </c>
      <c r="W190" s="22">
        <v>0</v>
      </c>
      <c r="X190" s="22">
        <v>0</v>
      </c>
      <c r="Y190" s="22">
        <v>0</v>
      </c>
      <c r="Z190" s="22">
        <v>90585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46431</v>
      </c>
      <c r="AI190" s="22">
        <v>0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2269635</v>
      </c>
    </row>
    <row r="191" spans="1:42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1114396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0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1114396</v>
      </c>
    </row>
    <row r="192" spans="1:42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0</v>
      </c>
      <c r="F192" s="22">
        <v>60000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36916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112650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209566</v>
      </c>
    </row>
    <row r="193" spans="1:42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517998</v>
      </c>
      <c r="P193" s="22">
        <v>0</v>
      </c>
      <c r="Q193" s="22">
        <v>0</v>
      </c>
      <c r="R193" s="22">
        <v>59589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577587</v>
      </c>
    </row>
    <row r="194" spans="1:42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0</v>
      </c>
    </row>
    <row r="195" spans="1:42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115126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807855</v>
      </c>
      <c r="U195" s="22">
        <v>2989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925970</v>
      </c>
    </row>
    <row r="196" spans="1:42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5880</v>
      </c>
      <c r="G196" s="22">
        <v>0</v>
      </c>
      <c r="H196" s="22">
        <v>0</v>
      </c>
      <c r="I196" s="22">
        <v>5880</v>
      </c>
      <c r="J196" s="22">
        <v>0</v>
      </c>
      <c r="K196" s="22">
        <v>0</v>
      </c>
      <c r="L196" s="22">
        <v>0</v>
      </c>
      <c r="M196" s="22">
        <v>0</v>
      </c>
      <c r="N196" s="22">
        <v>70000</v>
      </c>
      <c r="O196" s="22">
        <v>70637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559518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711915</v>
      </c>
    </row>
    <row r="197" spans="1:42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0</v>
      </c>
      <c r="I197" s="22">
        <v>70275</v>
      </c>
      <c r="J197" s="22">
        <v>0</v>
      </c>
      <c r="K197" s="22">
        <v>0</v>
      </c>
      <c r="L197" s="22">
        <v>0</v>
      </c>
      <c r="M197" s="22">
        <v>0</v>
      </c>
      <c r="N197" s="22">
        <v>2676506</v>
      </c>
      <c r="O197" s="22">
        <v>49661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86024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350042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3232508</v>
      </c>
    </row>
    <row r="198" spans="1:42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9107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9107</v>
      </c>
    </row>
    <row r="199" spans="1:42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</row>
    <row r="200" spans="1:42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31525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273000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304525</v>
      </c>
    </row>
    <row r="201" spans="1:42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</row>
    <row r="202" spans="1:42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14439</v>
      </c>
      <c r="P202" s="22">
        <v>0</v>
      </c>
      <c r="Q202" s="22">
        <v>0</v>
      </c>
      <c r="R202" s="22">
        <v>0</v>
      </c>
      <c r="S202" s="22">
        <v>0</v>
      </c>
      <c r="T202" s="22">
        <v>50539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64978</v>
      </c>
    </row>
    <row r="203" spans="1:42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45410</v>
      </c>
      <c r="P203" s="22">
        <v>0</v>
      </c>
      <c r="Q203" s="22">
        <v>0</v>
      </c>
      <c r="R203" s="22">
        <v>0</v>
      </c>
      <c r="S203" s="22">
        <v>0</v>
      </c>
      <c r="T203" s="22">
        <v>50992</v>
      </c>
      <c r="U203" s="22">
        <v>239750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336152</v>
      </c>
    </row>
    <row r="204" spans="1:42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106108</v>
      </c>
      <c r="P204" s="22">
        <v>0</v>
      </c>
      <c r="Q204" s="22">
        <v>0</v>
      </c>
      <c r="R204" s="22">
        <v>16608</v>
      </c>
      <c r="S204" s="22">
        <v>0</v>
      </c>
      <c r="T204" s="22">
        <v>24650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147366</v>
      </c>
    </row>
    <row r="205" spans="1:42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172573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172573</v>
      </c>
    </row>
    <row r="206" spans="1:42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46420</v>
      </c>
      <c r="J206" s="22">
        <v>0</v>
      </c>
      <c r="K206" s="22">
        <v>0</v>
      </c>
      <c r="L206" s="22">
        <v>0</v>
      </c>
      <c r="M206" s="22">
        <v>0</v>
      </c>
      <c r="N206" s="22">
        <v>34773</v>
      </c>
      <c r="O206" s="22">
        <v>40532</v>
      </c>
      <c r="P206" s="22">
        <v>0</v>
      </c>
      <c r="Q206" s="22">
        <v>0</v>
      </c>
      <c r="R206" s="22">
        <v>112261</v>
      </c>
      <c r="S206" s="22">
        <v>0</v>
      </c>
      <c r="T206" s="22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43455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277441</v>
      </c>
    </row>
    <row r="207" spans="1:42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39107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39107</v>
      </c>
    </row>
    <row r="208" spans="1:42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53458</v>
      </c>
      <c r="P208" s="22">
        <v>0</v>
      </c>
      <c r="Q208" s="22">
        <v>0</v>
      </c>
      <c r="R208" s="22">
        <v>0</v>
      </c>
      <c r="S208" s="22">
        <v>0</v>
      </c>
      <c r="T208" s="22">
        <v>33830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87288</v>
      </c>
    </row>
    <row r="209" spans="1:42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95277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95277</v>
      </c>
    </row>
    <row r="210" spans="1:42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355467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355467</v>
      </c>
    </row>
    <row r="211" spans="1:42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</row>
    <row r="212" spans="1:42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333085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333085</v>
      </c>
    </row>
    <row r="213" spans="1:42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454281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454281</v>
      </c>
    </row>
    <row r="214" spans="1:42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47107</v>
      </c>
      <c r="P214" s="22">
        <v>0</v>
      </c>
      <c r="Q214" s="22">
        <v>0</v>
      </c>
      <c r="R214" s="22">
        <v>0</v>
      </c>
      <c r="S214" s="22">
        <v>0</v>
      </c>
      <c r="T214" s="22">
        <v>51547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98654</v>
      </c>
    </row>
    <row r="215" spans="1:42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0</v>
      </c>
    </row>
    <row r="216" spans="1:42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52624</v>
      </c>
      <c r="P216" s="22">
        <v>0</v>
      </c>
      <c r="Q216" s="22">
        <v>0</v>
      </c>
      <c r="R216" s="22">
        <v>0</v>
      </c>
      <c r="S216" s="22">
        <v>0</v>
      </c>
      <c r="T216" s="22">
        <v>41488</v>
      </c>
      <c r="U216" s="22">
        <v>7546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101658</v>
      </c>
    </row>
    <row r="217" spans="1:42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</row>
    <row r="218" spans="1:42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</row>
    <row r="219" spans="1:42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109642</v>
      </c>
      <c r="P219" s="22">
        <v>0</v>
      </c>
      <c r="Q219" s="22">
        <v>0</v>
      </c>
      <c r="R219" s="22">
        <v>0</v>
      </c>
      <c r="S219" s="22">
        <v>0</v>
      </c>
      <c r="T219" s="22">
        <v>63945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173587</v>
      </c>
    </row>
    <row r="220" spans="1:42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</row>
    <row r="221" spans="1:42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638444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638444</v>
      </c>
    </row>
    <row r="222" spans="1:42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</row>
    <row r="223" spans="1:42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55801</v>
      </c>
      <c r="U223" s="22">
        <v>55799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142035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253635</v>
      </c>
    </row>
    <row r="224" spans="1:42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31356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328082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359438</v>
      </c>
    </row>
    <row r="225" spans="1:42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</row>
    <row r="226" spans="1:42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</row>
    <row r="227" spans="1:42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342578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342578</v>
      </c>
    </row>
    <row r="228" spans="1:42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24000</v>
      </c>
      <c r="G228" s="22">
        <v>0</v>
      </c>
      <c r="H228" s="22">
        <v>0</v>
      </c>
      <c r="I228" s="22">
        <v>3393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2196</v>
      </c>
      <c r="P228" s="22">
        <v>0</v>
      </c>
      <c r="Q228" s="22">
        <v>0</v>
      </c>
      <c r="R228" s="22">
        <v>0</v>
      </c>
      <c r="S228" s="22">
        <v>0</v>
      </c>
      <c r="T228" s="22">
        <v>17402</v>
      </c>
      <c r="U228" s="22">
        <v>0</v>
      </c>
      <c r="V228" s="22">
        <v>0</v>
      </c>
      <c r="W228" s="22">
        <v>0</v>
      </c>
      <c r="X228" s="22">
        <v>5415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4417</v>
      </c>
      <c r="AJ228" s="22">
        <v>1320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58143</v>
      </c>
    </row>
    <row r="229" spans="1:42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5582</v>
      </c>
      <c r="P229" s="22">
        <v>0</v>
      </c>
      <c r="Q229" s="22">
        <v>0</v>
      </c>
      <c r="R229" s="22">
        <v>0</v>
      </c>
      <c r="S229" s="22">
        <v>0</v>
      </c>
      <c r="T229" s="22">
        <v>3231</v>
      </c>
      <c r="U229" s="22">
        <v>5875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14688</v>
      </c>
    </row>
    <row r="230" spans="1:42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163003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163003</v>
      </c>
    </row>
    <row r="231" spans="1:42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45691</v>
      </c>
      <c r="P231" s="22">
        <v>0</v>
      </c>
      <c r="Q231" s="22">
        <v>0</v>
      </c>
      <c r="R231" s="22">
        <v>0</v>
      </c>
      <c r="S231" s="22">
        <v>0</v>
      </c>
      <c r="T231" s="22">
        <v>56426</v>
      </c>
      <c r="U231" s="22">
        <v>26339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128456</v>
      </c>
    </row>
    <row r="232" spans="1:42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8603</v>
      </c>
      <c r="G232" s="22">
        <v>0</v>
      </c>
      <c r="H232" s="22">
        <v>0</v>
      </c>
      <c r="I232" s="22">
        <v>7317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195946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50000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261866</v>
      </c>
    </row>
    <row r="233" spans="1:42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419926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419926</v>
      </c>
    </row>
    <row r="234" spans="1:42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</row>
    <row r="235" spans="1:42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27410</v>
      </c>
      <c r="P235" s="22">
        <v>0</v>
      </c>
      <c r="Q235" s="22">
        <v>0</v>
      </c>
      <c r="R235" s="22">
        <v>0</v>
      </c>
      <c r="S235" s="22">
        <v>0</v>
      </c>
      <c r="T235" s="22">
        <v>17505</v>
      </c>
      <c r="U235" s="22">
        <v>10954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55869</v>
      </c>
    </row>
    <row r="236" spans="1:42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42540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77256</v>
      </c>
      <c r="P236" s="22">
        <v>0</v>
      </c>
      <c r="Q236" s="22">
        <v>0</v>
      </c>
      <c r="R236" s="22">
        <v>0</v>
      </c>
      <c r="S236" s="22">
        <v>0</v>
      </c>
      <c r="T236" s="22">
        <v>242869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34032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396697</v>
      </c>
    </row>
    <row r="237" spans="1:42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10979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126803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137782</v>
      </c>
    </row>
    <row r="238" spans="1:42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</row>
    <row r="239" spans="1:42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149444</v>
      </c>
      <c r="P239" s="22">
        <v>0</v>
      </c>
      <c r="Q239" s="22">
        <v>0</v>
      </c>
      <c r="R239" s="22">
        <v>0</v>
      </c>
      <c r="S239" s="22">
        <v>0</v>
      </c>
      <c r="T239" s="22">
        <v>302212</v>
      </c>
      <c r="U239" s="22">
        <v>38000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489656</v>
      </c>
    </row>
    <row r="240" spans="1:42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1066533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1066533</v>
      </c>
    </row>
    <row r="241" spans="1:42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7871</v>
      </c>
      <c r="P241" s="22">
        <v>0</v>
      </c>
      <c r="Q241" s="22">
        <v>0</v>
      </c>
      <c r="R241" s="22">
        <v>0</v>
      </c>
      <c r="S241" s="22">
        <v>0</v>
      </c>
      <c r="T241" s="22">
        <v>123598</v>
      </c>
      <c r="U241" s="22">
        <v>78894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54589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264952</v>
      </c>
    </row>
    <row r="242" spans="1:42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333264</v>
      </c>
      <c r="P242" s="22">
        <v>0</v>
      </c>
      <c r="Q242" s="22">
        <v>0</v>
      </c>
      <c r="R242" s="22">
        <v>146372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479636</v>
      </c>
    </row>
    <row r="243" spans="1:42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374370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52462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426832</v>
      </c>
    </row>
    <row r="244" spans="1:42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50000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168711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209350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428061</v>
      </c>
    </row>
    <row r="245" spans="1:42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20513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182630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203143</v>
      </c>
    </row>
    <row r="246" spans="1:42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15318</v>
      </c>
      <c r="P246" s="22">
        <v>0</v>
      </c>
      <c r="Q246" s="22">
        <v>0</v>
      </c>
      <c r="R246" s="22">
        <v>0</v>
      </c>
      <c r="S246" s="22">
        <v>0</v>
      </c>
      <c r="T246" s="22">
        <v>12350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27668</v>
      </c>
    </row>
    <row r="247" spans="1:42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34540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34540</v>
      </c>
    </row>
    <row r="248" spans="1:42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</row>
    <row r="249" spans="1:42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24062</v>
      </c>
      <c r="P249" s="22">
        <v>0</v>
      </c>
      <c r="Q249" s="22">
        <v>0</v>
      </c>
      <c r="R249" s="22">
        <v>0</v>
      </c>
      <c r="S249" s="22">
        <v>0</v>
      </c>
      <c r="T249" s="22">
        <v>438</v>
      </c>
      <c r="U249" s="22">
        <v>8842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33342</v>
      </c>
    </row>
    <row r="250" spans="1:42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144607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10000</v>
      </c>
      <c r="AI250" s="22">
        <v>0</v>
      </c>
      <c r="AJ250" s="22">
        <v>19378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173985</v>
      </c>
    </row>
    <row r="251" spans="1:42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</row>
    <row r="252" spans="1:42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77636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77636</v>
      </c>
    </row>
    <row r="253" spans="1:42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21717</v>
      </c>
      <c r="P253" s="22">
        <v>0</v>
      </c>
      <c r="Q253" s="22">
        <v>0</v>
      </c>
      <c r="R253" s="22">
        <v>0</v>
      </c>
      <c r="S253" s="22">
        <v>0</v>
      </c>
      <c r="T253" s="22">
        <v>10800</v>
      </c>
      <c r="U253" s="22">
        <v>27654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7218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67389</v>
      </c>
    </row>
    <row r="254" spans="1:42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0</v>
      </c>
    </row>
    <row r="255" spans="1:42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318275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318275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636550</v>
      </c>
    </row>
    <row r="256" spans="1:42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226076</v>
      </c>
      <c r="P256" s="22">
        <v>0</v>
      </c>
      <c r="Q256" s="22">
        <v>0</v>
      </c>
      <c r="R256" s="22">
        <v>0</v>
      </c>
      <c r="S256" s="22">
        <v>0</v>
      </c>
      <c r="T256" s="22">
        <v>16268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242344</v>
      </c>
    </row>
    <row r="257" spans="1:42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36895</v>
      </c>
      <c r="P257" s="22">
        <v>0</v>
      </c>
      <c r="Q257" s="22">
        <v>0</v>
      </c>
      <c r="R257" s="22">
        <v>0</v>
      </c>
      <c r="S257" s="22">
        <v>0</v>
      </c>
      <c r="T257" s="22">
        <v>6527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43422</v>
      </c>
    </row>
    <row r="258" spans="1:42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0</v>
      </c>
    </row>
    <row r="259" spans="1:42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458551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458551</v>
      </c>
    </row>
    <row r="260" spans="1:42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47135</v>
      </c>
      <c r="P260" s="22">
        <v>0</v>
      </c>
      <c r="Q260" s="22">
        <v>0</v>
      </c>
      <c r="R260" s="22">
        <v>0</v>
      </c>
      <c r="S260" s="22">
        <v>0</v>
      </c>
      <c r="T260" s="22">
        <v>1085044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1132179</v>
      </c>
    </row>
    <row r="261" spans="1:42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</row>
    <row r="262" spans="1:42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26661</v>
      </c>
      <c r="P262" s="22">
        <v>0</v>
      </c>
      <c r="Q262" s="22">
        <v>0</v>
      </c>
      <c r="R262" s="22">
        <v>0</v>
      </c>
      <c r="S262" s="22">
        <v>0</v>
      </c>
      <c r="T262" s="22">
        <v>148621</v>
      </c>
      <c r="U262" s="22">
        <v>51000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226282</v>
      </c>
    </row>
    <row r="263" spans="1:42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224971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217199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442170</v>
      </c>
    </row>
    <row r="264" spans="1:42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0</v>
      </c>
    </row>
    <row r="265" spans="1:42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13240</v>
      </c>
      <c r="P265" s="22">
        <v>0</v>
      </c>
      <c r="Q265" s="22">
        <v>0</v>
      </c>
      <c r="R265" s="22">
        <v>0</v>
      </c>
      <c r="S265" s="22">
        <v>0</v>
      </c>
      <c r="T265" s="22">
        <v>2112</v>
      </c>
      <c r="U265" s="22">
        <v>116248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131600</v>
      </c>
    </row>
    <row r="266" spans="1:42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</row>
    <row r="267" spans="1:42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9800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47896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300000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357696</v>
      </c>
    </row>
    <row r="268" spans="1:42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110452</v>
      </c>
      <c r="P268" s="22">
        <v>0</v>
      </c>
      <c r="Q268" s="22">
        <v>0</v>
      </c>
      <c r="R268" s="22">
        <v>0</v>
      </c>
      <c r="S268" s="22">
        <v>0</v>
      </c>
      <c r="T268" s="22">
        <v>40815</v>
      </c>
      <c r="U268" s="22">
        <v>22607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173874</v>
      </c>
    </row>
    <row r="269" spans="1:42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149855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149855</v>
      </c>
    </row>
    <row r="270" spans="1:42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325602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325602</v>
      </c>
    </row>
    <row r="271" spans="1:42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</row>
    <row r="272" spans="1:42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652602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652602</v>
      </c>
    </row>
    <row r="273" spans="1:42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</row>
    <row r="274" spans="1:42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28505</v>
      </c>
      <c r="P274" s="22">
        <v>0</v>
      </c>
      <c r="Q274" s="22">
        <v>0</v>
      </c>
      <c r="R274" s="22">
        <v>174579</v>
      </c>
      <c r="S274" s="22">
        <v>0</v>
      </c>
      <c r="T274" s="22">
        <v>27517</v>
      </c>
      <c r="U274" s="22">
        <v>60807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29217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320625</v>
      </c>
    </row>
    <row r="275" spans="1:42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</row>
    <row r="276" spans="1:42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281059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150492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37929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469480</v>
      </c>
    </row>
    <row r="277" spans="1:42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</row>
    <row r="278" spans="1:42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35911</v>
      </c>
      <c r="P278" s="22">
        <v>0</v>
      </c>
      <c r="Q278" s="22">
        <v>0</v>
      </c>
      <c r="R278" s="22">
        <v>0</v>
      </c>
      <c r="S278" s="22">
        <v>0</v>
      </c>
      <c r="T278" s="22">
        <v>153320</v>
      </c>
      <c r="U278" s="22">
        <v>153321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342552</v>
      </c>
    </row>
    <row r="279" spans="1:42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209365</v>
      </c>
      <c r="O279" s="22">
        <v>134733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82695</v>
      </c>
      <c r="V279" s="22">
        <v>37431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464224</v>
      </c>
    </row>
    <row r="280" spans="1:42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81438</v>
      </c>
      <c r="P280" s="22">
        <v>0</v>
      </c>
      <c r="Q280" s="22">
        <v>0</v>
      </c>
      <c r="R280" s="22">
        <v>0</v>
      </c>
      <c r="S280" s="22">
        <v>0</v>
      </c>
      <c r="T280" s="22">
        <v>147439</v>
      </c>
      <c r="U280" s="22">
        <v>76432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305309</v>
      </c>
    </row>
    <row r="281" spans="1:42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160000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160000</v>
      </c>
    </row>
    <row r="282" spans="1:42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39624</v>
      </c>
      <c r="P282" s="22">
        <v>0</v>
      </c>
      <c r="Q282" s="22">
        <v>0</v>
      </c>
      <c r="R282" s="22">
        <v>0</v>
      </c>
      <c r="S282" s="22">
        <v>0</v>
      </c>
      <c r="T282" s="22">
        <v>15984</v>
      </c>
      <c r="U282" s="22">
        <v>162550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218158</v>
      </c>
    </row>
    <row r="283" spans="1:42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7328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7328</v>
      </c>
    </row>
    <row r="284" spans="1:42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372300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372300</v>
      </c>
    </row>
    <row r="285" spans="1:42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106550</v>
      </c>
      <c r="U285" s="22">
        <v>54820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161370</v>
      </c>
    </row>
    <row r="286" spans="1:42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668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668</v>
      </c>
    </row>
    <row r="287" spans="1:42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598596</v>
      </c>
      <c r="P287" s="22">
        <v>0</v>
      </c>
      <c r="Q287" s="22">
        <v>0</v>
      </c>
      <c r="R287" s="22">
        <v>0</v>
      </c>
      <c r="S287" s="22">
        <v>0</v>
      </c>
      <c r="T287" s="22">
        <v>37200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635796</v>
      </c>
    </row>
    <row r="288" spans="1:42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55267</v>
      </c>
      <c r="P288" s="22">
        <v>0</v>
      </c>
      <c r="Q288" s="22">
        <v>0</v>
      </c>
      <c r="R288" s="22">
        <v>0</v>
      </c>
      <c r="S288" s="22">
        <v>0</v>
      </c>
      <c r="T288" s="22">
        <v>165000</v>
      </c>
      <c r="U288" s="22">
        <v>0</v>
      </c>
      <c r="V288" s="22">
        <v>0</v>
      </c>
      <c r="W288" s="22">
        <v>45122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265389</v>
      </c>
    </row>
    <row r="289" spans="1:42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28437</v>
      </c>
      <c r="P289" s="22">
        <v>0</v>
      </c>
      <c r="Q289" s="22">
        <v>0</v>
      </c>
      <c r="R289" s="22">
        <v>0</v>
      </c>
      <c r="S289" s="22">
        <v>0</v>
      </c>
      <c r="T289" s="22">
        <v>21078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49515</v>
      </c>
    </row>
    <row r="290" spans="1:42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</row>
    <row r="291" spans="1:42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</row>
    <row r="292" spans="1:42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</row>
    <row r="293" spans="1:42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0</v>
      </c>
      <c r="F293" s="22">
        <v>12683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21218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33901</v>
      </c>
    </row>
    <row r="294" spans="1:42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</row>
    <row r="295" spans="1:42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</row>
    <row r="296" spans="1:42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</row>
    <row r="297" spans="1:42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</row>
    <row r="298" spans="1:42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</row>
    <row r="299" spans="1:42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</row>
    <row r="300" spans="1:42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</row>
    <row r="301" spans="1:42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</row>
    <row r="302" spans="1:42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/>
      <c r="P302" s="22">
        <v>0</v>
      </c>
      <c r="Q302" s="22">
        <v>0</v>
      </c>
      <c r="R302" s="22"/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</row>
    <row r="303" spans="1:42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153581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153581</v>
      </c>
    </row>
    <row r="304" spans="1:42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4471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7095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8804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20370</v>
      </c>
    </row>
    <row r="305" spans="1:42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</row>
    <row r="306" spans="1:42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</row>
    <row r="307" spans="1:42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113016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113016</v>
      </c>
    </row>
    <row r="308" spans="1:42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54258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54258</v>
      </c>
    </row>
    <row r="309" spans="1:42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</row>
    <row r="310" spans="1:42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</row>
    <row r="311" spans="1:42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</row>
    <row r="312" spans="1:42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</row>
    <row r="313" spans="1:42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191491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191491</v>
      </c>
    </row>
    <row r="314" spans="1:42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</row>
    <row r="315" spans="1:42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155620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155620</v>
      </c>
    </row>
    <row r="316" spans="1:42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34027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34027</v>
      </c>
    </row>
    <row r="317" spans="1:42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</row>
    <row r="318" spans="1:42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</row>
    <row r="319" spans="1:42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30941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30941</v>
      </c>
    </row>
    <row r="320" spans="1:42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</row>
    <row r="321" spans="1:42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15076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15076</v>
      </c>
    </row>
    <row r="322" spans="1:42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450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450</v>
      </c>
    </row>
    <row r="323" spans="1:42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698555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698555</v>
      </c>
    </row>
    <row r="324" spans="1:42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134993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134993</v>
      </c>
    </row>
    <row r="325" spans="1:42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0</v>
      </c>
      <c r="F325" s="22">
        <v>6770</v>
      </c>
      <c r="G325" s="22">
        <v>0</v>
      </c>
      <c r="H325" s="22">
        <v>0</v>
      </c>
      <c r="I325" s="22">
        <v>57451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8280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72501</v>
      </c>
    </row>
    <row r="326" spans="1:42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</row>
    <row r="327" spans="1:42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</row>
    <row r="328" spans="1:42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</row>
    <row r="329" spans="1:42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0</v>
      </c>
      <c r="F329" s="22">
        <v>9860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2753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13631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26244</v>
      </c>
    </row>
    <row r="330" spans="1:42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0</v>
      </c>
      <c r="F330" s="22">
        <v>9149</v>
      </c>
      <c r="G330" s="22">
        <v>0</v>
      </c>
      <c r="H330" s="22">
        <v>0</v>
      </c>
      <c r="I330" s="22">
        <v>600</v>
      </c>
      <c r="J330" s="22">
        <v>5000</v>
      </c>
      <c r="K330" s="22">
        <v>0</v>
      </c>
      <c r="L330" s="22">
        <v>0</v>
      </c>
      <c r="M330" s="22">
        <v>0</v>
      </c>
      <c r="N330" s="22">
        <v>0</v>
      </c>
      <c r="O330" s="22">
        <v>6730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21479</v>
      </c>
    </row>
    <row r="331" spans="1:42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</row>
    <row r="334" spans="1:42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</row>
    <row r="335" spans="1:42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4520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4520</v>
      </c>
    </row>
    <row r="336" spans="1:42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222297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222297</v>
      </c>
    </row>
    <row r="337" spans="1:42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</row>
    <row r="339" spans="1:42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13716</v>
      </c>
      <c r="P339" s="22">
        <v>0</v>
      </c>
      <c r="Q339" s="22">
        <v>0</v>
      </c>
      <c r="R339" s="22">
        <v>51072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64788</v>
      </c>
    </row>
    <row r="340" spans="1:42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0</v>
      </c>
    </row>
    <row r="341" spans="1:42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</row>
    <row r="342" spans="1:42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0</v>
      </c>
    </row>
    <row r="343" spans="1:42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</row>
    <row r="344" spans="1:42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</row>
    <row r="345" spans="1:42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</row>
    <row r="346" spans="1:42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0</v>
      </c>
    </row>
    <row r="347" spans="1:42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0</v>
      </c>
    </row>
    <row r="348" spans="1:42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360145</v>
      </c>
      <c r="J348" s="22">
        <v>14623</v>
      </c>
      <c r="K348" s="22">
        <v>0</v>
      </c>
      <c r="L348" s="22">
        <v>0</v>
      </c>
      <c r="M348" s="22">
        <v>0</v>
      </c>
      <c r="N348" s="22">
        <v>0</v>
      </c>
      <c r="O348" s="22">
        <v>31623</v>
      </c>
      <c r="P348" s="22">
        <v>0</v>
      </c>
      <c r="Q348" s="22">
        <v>0</v>
      </c>
      <c r="R348" s="22">
        <v>0</v>
      </c>
      <c r="S348" s="22">
        <v>0</v>
      </c>
      <c r="T348" s="22">
        <v>0</v>
      </c>
      <c r="U348" s="22">
        <v>0</v>
      </c>
      <c r="V348" s="22">
        <v>0</v>
      </c>
      <c r="W348" s="22">
        <v>0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  <c r="AM348" s="22">
        <v>0</v>
      </c>
      <c r="AN348" s="22">
        <v>0</v>
      </c>
      <c r="AO348" s="22">
        <v>0</v>
      </c>
      <c r="AP348" s="22">
        <v>406391</v>
      </c>
    </row>
    <row r="349" spans="1:42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4319599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1551720</v>
      </c>
      <c r="P349" s="22">
        <v>0</v>
      </c>
      <c r="Q349" s="22">
        <v>0</v>
      </c>
      <c r="R349" s="22">
        <v>0</v>
      </c>
      <c r="S349" s="22">
        <v>0</v>
      </c>
      <c r="T349" s="22">
        <v>0</v>
      </c>
      <c r="U349" s="22">
        <v>0</v>
      </c>
      <c r="V349" s="22">
        <v>0</v>
      </c>
      <c r="W349" s="22">
        <v>0</v>
      </c>
      <c r="X349" s="22">
        <v>0</v>
      </c>
      <c r="Y349" s="22">
        <v>0</v>
      </c>
      <c r="Z349" s="22">
        <v>0</v>
      </c>
      <c r="AA349" s="22">
        <v>0</v>
      </c>
      <c r="AB349" s="22">
        <v>0</v>
      </c>
      <c r="AC349" s="22">
        <v>0</v>
      </c>
      <c r="AD349" s="22">
        <v>0</v>
      </c>
      <c r="AE349" s="22">
        <v>0</v>
      </c>
      <c r="AF349" s="22">
        <v>0</v>
      </c>
      <c r="AG349" s="22">
        <v>0</v>
      </c>
      <c r="AH349" s="22">
        <v>0</v>
      </c>
      <c r="AI349" s="22">
        <v>53357</v>
      </c>
      <c r="AJ349" s="22">
        <v>0</v>
      </c>
      <c r="AK349" s="22">
        <v>0</v>
      </c>
      <c r="AL349" s="22">
        <v>0</v>
      </c>
      <c r="AM349" s="22">
        <v>0</v>
      </c>
      <c r="AN349" s="22">
        <v>0</v>
      </c>
      <c r="AO349" s="22">
        <v>0</v>
      </c>
      <c r="AP349" s="22">
        <v>5924676</v>
      </c>
    </row>
    <row r="350" spans="1:42" x14ac:dyDescent="0.25">
      <c r="A350" s="22" t="s">
        <v>122</v>
      </c>
      <c r="B350" s="22" t="s">
        <v>823</v>
      </c>
      <c r="C350" s="22" t="s">
        <v>824</v>
      </c>
      <c r="D350" s="22" t="s">
        <v>825</v>
      </c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  <c r="AO350" s="22"/>
      <c r="AP350" s="22"/>
    </row>
    <row r="351" spans="1:42" x14ac:dyDescent="0.25">
      <c r="A351" s="22"/>
      <c r="B351" s="22"/>
      <c r="C351" s="22"/>
      <c r="D351" s="22" t="s">
        <v>826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58729-DC87-46C4-B10B-806CBA3A4973}">
  <dimension ref="A1:AP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1074</v>
      </c>
      <c r="D1" s="20" t="s">
        <v>1118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872</v>
      </c>
      <c r="F2" s="21" t="s">
        <v>873</v>
      </c>
      <c r="G2" s="21" t="s">
        <v>874</v>
      </c>
      <c r="H2" s="21" t="s">
        <v>875</v>
      </c>
      <c r="I2" s="21" t="s">
        <v>876</v>
      </c>
      <c r="J2" s="21" t="s">
        <v>877</v>
      </c>
      <c r="K2" s="21" t="s">
        <v>878</v>
      </c>
      <c r="L2" s="21" t="s">
        <v>879</v>
      </c>
      <c r="M2" s="21" t="s">
        <v>880</v>
      </c>
      <c r="N2" s="21" t="s">
        <v>1076</v>
      </c>
      <c r="O2" s="21" t="s">
        <v>882</v>
      </c>
      <c r="P2" s="21" t="s">
        <v>883</v>
      </c>
      <c r="Q2" s="21" t="s">
        <v>884</v>
      </c>
      <c r="R2" s="21" t="s">
        <v>885</v>
      </c>
      <c r="S2" s="21" t="s">
        <v>886</v>
      </c>
      <c r="T2" s="21" t="s">
        <v>887</v>
      </c>
      <c r="U2" s="21" t="s">
        <v>888</v>
      </c>
      <c r="V2" s="21" t="s">
        <v>889</v>
      </c>
      <c r="W2" s="21" t="s">
        <v>890</v>
      </c>
      <c r="X2" s="21" t="s">
        <v>891</v>
      </c>
      <c r="Y2" s="21" t="s">
        <v>892</v>
      </c>
      <c r="Z2" s="21" t="s">
        <v>1077</v>
      </c>
      <c r="AA2" s="21" t="s">
        <v>894</v>
      </c>
      <c r="AB2" s="21" t="s">
        <v>895</v>
      </c>
      <c r="AC2" s="21" t="s">
        <v>896</v>
      </c>
      <c r="AD2" s="21" t="s">
        <v>897</v>
      </c>
      <c r="AE2" s="21" t="s">
        <v>898</v>
      </c>
      <c r="AF2" s="21" t="s">
        <v>899</v>
      </c>
      <c r="AG2" s="21" t="s">
        <v>900</v>
      </c>
      <c r="AH2" s="21" t="s">
        <v>901</v>
      </c>
      <c r="AI2" s="21" t="s">
        <v>902</v>
      </c>
      <c r="AJ2" s="21" t="s">
        <v>903</v>
      </c>
      <c r="AK2" s="21" t="s">
        <v>904</v>
      </c>
      <c r="AL2" s="21" t="s">
        <v>905</v>
      </c>
      <c r="AM2" s="21" t="s">
        <v>906</v>
      </c>
      <c r="AN2" s="21" t="s">
        <v>907</v>
      </c>
      <c r="AO2" s="21" t="s">
        <v>65</v>
      </c>
      <c r="AP2" s="21" t="s">
        <v>1078</v>
      </c>
    </row>
    <row r="3" spans="1:42" x14ac:dyDescent="0.25">
      <c r="A3" s="21"/>
      <c r="B3" s="21"/>
      <c r="C3" s="21"/>
      <c r="D3" s="21" t="s">
        <v>88</v>
      </c>
      <c r="E3" s="21" t="s">
        <v>1079</v>
      </c>
      <c r="F3" s="21" t="s">
        <v>1080</v>
      </c>
      <c r="G3" s="21" t="s">
        <v>1081</v>
      </c>
      <c r="H3" s="21" t="s">
        <v>1082</v>
      </c>
      <c r="I3" s="21" t="s">
        <v>1083</v>
      </c>
      <c r="J3" s="21" t="s">
        <v>1084</v>
      </c>
      <c r="K3" s="21" t="s">
        <v>1085</v>
      </c>
      <c r="L3" s="21" t="s">
        <v>1086</v>
      </c>
      <c r="M3" s="21" t="s">
        <v>1087</v>
      </c>
      <c r="N3" s="21" t="s">
        <v>1088</v>
      </c>
      <c r="O3" s="21" t="s">
        <v>1089</v>
      </c>
      <c r="P3" s="21" t="s">
        <v>1090</v>
      </c>
      <c r="Q3" s="21" t="s">
        <v>1091</v>
      </c>
      <c r="R3" s="21" t="s">
        <v>1092</v>
      </c>
      <c r="S3" s="21" t="s">
        <v>1093</v>
      </c>
      <c r="T3" s="21" t="s">
        <v>1094</v>
      </c>
      <c r="U3" s="21" t="s">
        <v>1095</v>
      </c>
      <c r="V3" s="21" t="s">
        <v>1096</v>
      </c>
      <c r="W3" s="21" t="s">
        <v>1097</v>
      </c>
      <c r="X3" s="21" t="s">
        <v>1098</v>
      </c>
      <c r="Y3" s="21" t="s">
        <v>1099</v>
      </c>
      <c r="Z3" s="21" t="s">
        <v>1100</v>
      </c>
      <c r="AA3" s="21" t="s">
        <v>1101</v>
      </c>
      <c r="AB3" s="21" t="s">
        <v>1102</v>
      </c>
      <c r="AC3" s="21" t="s">
        <v>1103</v>
      </c>
      <c r="AD3" s="21" t="s">
        <v>1104</v>
      </c>
      <c r="AE3" s="21" t="s">
        <v>1105</v>
      </c>
      <c r="AF3" s="21" t="s">
        <v>1106</v>
      </c>
      <c r="AG3" s="21" t="s">
        <v>1107</v>
      </c>
      <c r="AH3" s="21" t="s">
        <v>1108</v>
      </c>
      <c r="AI3" s="21" t="s">
        <v>1109</v>
      </c>
      <c r="AJ3" s="21" t="s">
        <v>1110</v>
      </c>
      <c r="AK3" s="21" t="s">
        <v>1111</v>
      </c>
      <c r="AL3" s="21" t="s">
        <v>1112</v>
      </c>
      <c r="AM3" s="21" t="s">
        <v>1113</v>
      </c>
      <c r="AN3" s="21" t="s">
        <v>1114</v>
      </c>
      <c r="AO3" s="21" t="s">
        <v>1115</v>
      </c>
      <c r="AP3" s="21" t="s">
        <v>1116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945893</v>
      </c>
      <c r="G4" s="22">
        <v>0</v>
      </c>
      <c r="H4" s="22">
        <v>279829</v>
      </c>
      <c r="I4" s="22">
        <v>624999</v>
      </c>
      <c r="J4" s="22">
        <v>0</v>
      </c>
      <c r="K4" s="22">
        <v>0</v>
      </c>
      <c r="L4" s="22">
        <v>28880</v>
      </c>
      <c r="M4" s="22">
        <v>0</v>
      </c>
      <c r="N4" s="22">
        <v>830224</v>
      </c>
      <c r="O4" s="22">
        <v>7943072</v>
      </c>
      <c r="P4" s="22">
        <v>0</v>
      </c>
      <c r="Q4" s="22">
        <v>438563</v>
      </c>
      <c r="R4" s="22">
        <v>1412962</v>
      </c>
      <c r="S4" s="22">
        <v>0</v>
      </c>
      <c r="T4" s="22">
        <v>1663601</v>
      </c>
      <c r="U4" s="22">
        <v>1578747</v>
      </c>
      <c r="V4" s="22">
        <v>59577</v>
      </c>
      <c r="W4" s="22">
        <v>0</v>
      </c>
      <c r="X4" s="22">
        <v>0</v>
      </c>
      <c r="Y4" s="22">
        <v>0</v>
      </c>
      <c r="Z4" s="22">
        <v>1000</v>
      </c>
      <c r="AA4" s="22">
        <v>0</v>
      </c>
      <c r="AB4" s="22">
        <v>3100</v>
      </c>
      <c r="AC4" s="22">
        <v>0</v>
      </c>
      <c r="AD4" s="22">
        <v>0</v>
      </c>
      <c r="AE4" s="22">
        <v>175205</v>
      </c>
      <c r="AF4" s="22">
        <v>0</v>
      </c>
      <c r="AG4" s="22">
        <v>0</v>
      </c>
      <c r="AH4" s="22">
        <v>0</v>
      </c>
      <c r="AI4" s="22">
        <v>3819738</v>
      </c>
      <c r="AJ4" s="22">
        <v>225488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20030878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147876</v>
      </c>
      <c r="G5" s="22">
        <v>0</v>
      </c>
      <c r="H5" s="22">
        <v>0</v>
      </c>
      <c r="I5" s="22">
        <v>208261</v>
      </c>
      <c r="J5" s="22">
        <v>0</v>
      </c>
      <c r="K5" s="22">
        <v>0</v>
      </c>
      <c r="L5" s="22">
        <v>11659</v>
      </c>
      <c r="M5" s="22">
        <v>0</v>
      </c>
      <c r="N5" s="22">
        <v>6724</v>
      </c>
      <c r="O5" s="22">
        <v>3090333</v>
      </c>
      <c r="P5" s="22">
        <v>62102</v>
      </c>
      <c r="Q5" s="22">
        <v>0</v>
      </c>
      <c r="R5" s="22">
        <v>0</v>
      </c>
      <c r="S5" s="22">
        <v>0</v>
      </c>
      <c r="T5" s="22">
        <v>364008</v>
      </c>
      <c r="U5" s="22">
        <v>326974</v>
      </c>
      <c r="V5" s="22">
        <v>124798</v>
      </c>
      <c r="W5" s="22">
        <v>0</v>
      </c>
      <c r="X5" s="22">
        <v>0</v>
      </c>
      <c r="Y5" s="22">
        <v>0</v>
      </c>
      <c r="Z5" s="22">
        <v>3712</v>
      </c>
      <c r="AA5" s="22">
        <v>0</v>
      </c>
      <c r="AB5" s="22">
        <v>0</v>
      </c>
      <c r="AC5" s="22">
        <v>10695</v>
      </c>
      <c r="AD5" s="22">
        <v>828</v>
      </c>
      <c r="AE5" s="22">
        <v>0</v>
      </c>
      <c r="AF5" s="22">
        <v>0</v>
      </c>
      <c r="AG5" s="22">
        <v>0</v>
      </c>
      <c r="AH5" s="22">
        <v>0</v>
      </c>
      <c r="AI5" s="22">
        <v>1369990</v>
      </c>
      <c r="AJ5" s="22">
        <v>18400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5746360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42000</v>
      </c>
      <c r="F6" s="22">
        <v>39131000</v>
      </c>
      <c r="G6" s="22">
        <v>0</v>
      </c>
      <c r="H6" s="22">
        <v>17999000</v>
      </c>
      <c r="I6" s="22">
        <v>15446000</v>
      </c>
      <c r="J6" s="22">
        <v>0</v>
      </c>
      <c r="K6" s="22">
        <v>0</v>
      </c>
      <c r="L6" s="22">
        <v>0</v>
      </c>
      <c r="M6" s="22">
        <v>0</v>
      </c>
      <c r="N6" s="22">
        <v>28390000</v>
      </c>
      <c r="O6" s="22">
        <v>151210000</v>
      </c>
      <c r="P6" s="22">
        <v>0</v>
      </c>
      <c r="Q6" s="22">
        <v>110069000</v>
      </c>
      <c r="R6" s="22">
        <v>27438000</v>
      </c>
      <c r="S6" s="22">
        <v>158000</v>
      </c>
      <c r="T6" s="22">
        <v>43878000</v>
      </c>
      <c r="U6" s="22">
        <v>36062000</v>
      </c>
      <c r="V6" s="22">
        <v>10632000</v>
      </c>
      <c r="W6" s="22">
        <v>553000</v>
      </c>
      <c r="X6" s="22">
        <v>138000</v>
      </c>
      <c r="Y6" s="22">
        <v>0</v>
      </c>
      <c r="Z6" s="22">
        <v>0</v>
      </c>
      <c r="AA6" s="22">
        <v>413000</v>
      </c>
      <c r="AB6" s="22">
        <v>3668000</v>
      </c>
      <c r="AC6" s="22">
        <v>92000</v>
      </c>
      <c r="AD6" s="22">
        <v>24817000</v>
      </c>
      <c r="AE6" s="22">
        <v>11932000</v>
      </c>
      <c r="AF6" s="22">
        <v>0</v>
      </c>
      <c r="AG6" s="22">
        <v>0</v>
      </c>
      <c r="AH6" s="22">
        <v>0</v>
      </c>
      <c r="AI6" s="22">
        <v>46867000</v>
      </c>
      <c r="AJ6" s="22">
        <v>7054000</v>
      </c>
      <c r="AK6" s="22">
        <v>329000</v>
      </c>
      <c r="AL6" s="22">
        <v>0</v>
      </c>
      <c r="AM6" s="22">
        <v>0</v>
      </c>
      <c r="AN6" s="22">
        <v>0</v>
      </c>
      <c r="AO6" s="22">
        <v>0</v>
      </c>
      <c r="AP6" s="22">
        <v>576318000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376325</v>
      </c>
      <c r="G7" s="22">
        <v>0</v>
      </c>
      <c r="H7" s="22">
        <v>204401</v>
      </c>
      <c r="I7" s="22">
        <v>212772</v>
      </c>
      <c r="J7" s="22">
        <v>0</v>
      </c>
      <c r="K7" s="22">
        <v>0</v>
      </c>
      <c r="L7" s="22">
        <v>3677</v>
      </c>
      <c r="M7" s="22">
        <v>5005</v>
      </c>
      <c r="N7" s="22">
        <v>402932</v>
      </c>
      <c r="O7" s="22">
        <v>2903505</v>
      </c>
      <c r="P7" s="22">
        <v>15260</v>
      </c>
      <c r="Q7" s="22">
        <v>0</v>
      </c>
      <c r="R7" s="22">
        <v>427316</v>
      </c>
      <c r="S7" s="22">
        <v>0</v>
      </c>
      <c r="T7" s="22">
        <v>952803</v>
      </c>
      <c r="U7" s="22">
        <v>520772</v>
      </c>
      <c r="V7" s="22">
        <v>33312</v>
      </c>
      <c r="W7" s="22">
        <v>0</v>
      </c>
      <c r="X7" s="22">
        <v>0</v>
      </c>
      <c r="Y7" s="22">
        <v>0</v>
      </c>
      <c r="Z7" s="22">
        <v>25987</v>
      </c>
      <c r="AA7" s="22">
        <v>7360</v>
      </c>
      <c r="AB7" s="22">
        <v>0</v>
      </c>
      <c r="AC7" s="22">
        <v>0</v>
      </c>
      <c r="AD7" s="22">
        <v>0</v>
      </c>
      <c r="AE7" s="22">
        <v>0</v>
      </c>
      <c r="AF7" s="22">
        <v>22749</v>
      </c>
      <c r="AG7" s="22">
        <v>0</v>
      </c>
      <c r="AH7" s="22">
        <v>0</v>
      </c>
      <c r="AI7" s="22">
        <v>1404435</v>
      </c>
      <c r="AJ7" s="22">
        <v>26215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7544826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200091</v>
      </c>
      <c r="G8" s="22">
        <v>0</v>
      </c>
      <c r="H8" s="22">
        <v>124157</v>
      </c>
      <c r="I8" s="22">
        <v>384313</v>
      </c>
      <c r="J8" s="22">
        <v>0</v>
      </c>
      <c r="K8" s="22">
        <v>0</v>
      </c>
      <c r="L8" s="22">
        <v>6485</v>
      </c>
      <c r="M8" s="22">
        <v>1462</v>
      </c>
      <c r="N8" s="22">
        <v>0</v>
      </c>
      <c r="O8" s="22">
        <v>4499727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2481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462998</v>
      </c>
      <c r="AJ8" s="22">
        <v>18389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5700103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104414</v>
      </c>
      <c r="G9" s="22">
        <v>0</v>
      </c>
      <c r="H9" s="22">
        <v>8097</v>
      </c>
      <c r="I9" s="22">
        <v>95876</v>
      </c>
      <c r="J9" s="22">
        <v>0</v>
      </c>
      <c r="K9" s="22">
        <v>0</v>
      </c>
      <c r="L9" s="22">
        <v>12001</v>
      </c>
      <c r="M9" s="22">
        <v>0</v>
      </c>
      <c r="N9" s="22">
        <v>0</v>
      </c>
      <c r="O9" s="22">
        <v>3716266</v>
      </c>
      <c r="P9" s="22">
        <v>46197</v>
      </c>
      <c r="Q9" s="22">
        <v>0</v>
      </c>
      <c r="R9" s="22">
        <v>734523</v>
      </c>
      <c r="S9" s="22">
        <v>17583</v>
      </c>
      <c r="T9" s="22">
        <v>539287</v>
      </c>
      <c r="U9" s="22">
        <v>0</v>
      </c>
      <c r="V9" s="22">
        <v>167854</v>
      </c>
      <c r="W9" s="22">
        <v>0</v>
      </c>
      <c r="X9" s="22">
        <v>131597</v>
      </c>
      <c r="Y9" s="22">
        <v>8205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778740</v>
      </c>
      <c r="AJ9" s="22">
        <v>10248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6370888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16052000</v>
      </c>
      <c r="G10" s="22">
        <v>0</v>
      </c>
      <c r="H10" s="22">
        <v>14864000</v>
      </c>
      <c r="I10" s="22">
        <v>1028000</v>
      </c>
      <c r="J10" s="22">
        <v>0</v>
      </c>
      <c r="K10" s="22">
        <v>0</v>
      </c>
      <c r="L10" s="22">
        <v>0</v>
      </c>
      <c r="M10" s="22">
        <v>0</v>
      </c>
      <c r="N10" s="22">
        <v>63789000</v>
      </c>
      <c r="O10" s="22">
        <v>185707000</v>
      </c>
      <c r="P10" s="22">
        <v>0</v>
      </c>
      <c r="Q10" s="22">
        <v>46654000</v>
      </c>
      <c r="R10" s="22">
        <v>23512000</v>
      </c>
      <c r="S10" s="22">
        <v>39000</v>
      </c>
      <c r="T10" s="22">
        <v>0</v>
      </c>
      <c r="U10" s="22">
        <v>24022000</v>
      </c>
      <c r="V10" s="22">
        <v>19952000</v>
      </c>
      <c r="W10" s="22">
        <v>0</v>
      </c>
      <c r="X10" s="22">
        <v>154000</v>
      </c>
      <c r="Y10" s="22">
        <v>0</v>
      </c>
      <c r="Z10" s="22">
        <v>285000</v>
      </c>
      <c r="AA10" s="22">
        <v>0</v>
      </c>
      <c r="AB10" s="22">
        <v>995000</v>
      </c>
      <c r="AC10" s="22">
        <v>0</v>
      </c>
      <c r="AD10" s="22">
        <v>0</v>
      </c>
      <c r="AE10" s="22">
        <v>2025000</v>
      </c>
      <c r="AF10" s="22">
        <v>53863000</v>
      </c>
      <c r="AG10" s="22">
        <v>0</v>
      </c>
      <c r="AH10" s="22">
        <v>0</v>
      </c>
      <c r="AI10" s="22">
        <v>27404000</v>
      </c>
      <c r="AJ10" s="22">
        <v>9834000</v>
      </c>
      <c r="AK10" s="22">
        <v>925000</v>
      </c>
      <c r="AL10" s="22">
        <v>0</v>
      </c>
      <c r="AM10" s="22">
        <v>0</v>
      </c>
      <c r="AN10" s="22">
        <v>0</v>
      </c>
      <c r="AO10" s="22">
        <v>0</v>
      </c>
      <c r="AP10" s="22">
        <v>491104000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904292</v>
      </c>
      <c r="G11" s="22">
        <v>0</v>
      </c>
      <c r="H11" s="22">
        <v>203031</v>
      </c>
      <c r="I11" s="22">
        <v>232663</v>
      </c>
      <c r="J11" s="22">
        <v>0</v>
      </c>
      <c r="K11" s="22">
        <v>0</v>
      </c>
      <c r="L11" s="22">
        <v>0</v>
      </c>
      <c r="M11" s="22">
        <v>0</v>
      </c>
      <c r="N11" s="22">
        <v>731717</v>
      </c>
      <c r="O11" s="22">
        <v>5463742</v>
      </c>
      <c r="P11" s="22">
        <v>0</v>
      </c>
      <c r="Q11" s="22">
        <v>0</v>
      </c>
      <c r="R11" s="22">
        <v>684525</v>
      </c>
      <c r="S11" s="22">
        <v>3824</v>
      </c>
      <c r="T11" s="22">
        <v>810406</v>
      </c>
      <c r="U11" s="22">
        <v>715657</v>
      </c>
      <c r="V11" s="22">
        <v>1765</v>
      </c>
      <c r="W11" s="22">
        <v>0</v>
      </c>
      <c r="X11" s="22">
        <v>0</v>
      </c>
      <c r="Y11" s="22">
        <v>0</v>
      </c>
      <c r="Z11" s="22">
        <v>2460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11893</v>
      </c>
      <c r="AG11" s="22">
        <v>0</v>
      </c>
      <c r="AH11" s="22">
        <v>0</v>
      </c>
      <c r="AI11" s="22">
        <v>1412522</v>
      </c>
      <c r="AJ11" s="22">
        <v>399645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11578142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234022</v>
      </c>
      <c r="G12" s="22">
        <v>0</v>
      </c>
      <c r="H12" s="22">
        <v>276991</v>
      </c>
      <c r="I12" s="22">
        <v>591628</v>
      </c>
      <c r="J12" s="22">
        <v>0</v>
      </c>
      <c r="K12" s="22">
        <v>0</v>
      </c>
      <c r="L12" s="22">
        <v>89892</v>
      </c>
      <c r="M12" s="22">
        <v>0</v>
      </c>
      <c r="N12" s="22">
        <v>1613232</v>
      </c>
      <c r="O12" s="22">
        <v>10161935</v>
      </c>
      <c r="P12" s="22">
        <v>282514</v>
      </c>
      <c r="Q12" s="22">
        <v>363844</v>
      </c>
      <c r="R12" s="22">
        <v>974845</v>
      </c>
      <c r="S12" s="22">
        <v>3367063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163415</v>
      </c>
      <c r="AG12" s="22">
        <v>0</v>
      </c>
      <c r="AH12" s="22">
        <v>0</v>
      </c>
      <c r="AI12" s="22">
        <v>3190259</v>
      </c>
      <c r="AJ12" s="22">
        <v>732460</v>
      </c>
      <c r="AK12" s="22">
        <v>0</v>
      </c>
      <c r="AL12" s="22">
        <v>97700</v>
      </c>
      <c r="AM12" s="22">
        <v>0</v>
      </c>
      <c r="AN12" s="22">
        <v>0</v>
      </c>
      <c r="AO12" s="22">
        <v>0</v>
      </c>
      <c r="AP12" s="22">
        <v>22139800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22448</v>
      </c>
      <c r="G13" s="22">
        <v>72532</v>
      </c>
      <c r="H13" s="22">
        <v>42339</v>
      </c>
      <c r="I13" s="22">
        <v>76312</v>
      </c>
      <c r="J13" s="22">
        <v>2173</v>
      </c>
      <c r="K13" s="22">
        <v>0</v>
      </c>
      <c r="L13" s="22">
        <v>7743</v>
      </c>
      <c r="M13" s="22">
        <v>0</v>
      </c>
      <c r="N13" s="22">
        <v>2840669</v>
      </c>
      <c r="O13" s="22">
        <v>15007</v>
      </c>
      <c r="P13" s="22">
        <v>19129</v>
      </c>
      <c r="Q13" s="22">
        <v>19917</v>
      </c>
      <c r="R13" s="22">
        <v>252708</v>
      </c>
      <c r="S13" s="22">
        <v>0</v>
      </c>
      <c r="T13" s="22">
        <v>411503</v>
      </c>
      <c r="U13" s="22">
        <v>378196</v>
      </c>
      <c r="V13" s="22">
        <v>36219</v>
      </c>
      <c r="W13" s="22">
        <v>0</v>
      </c>
      <c r="X13" s="22">
        <v>0</v>
      </c>
      <c r="Y13" s="22">
        <v>3024</v>
      </c>
      <c r="Z13" s="22">
        <v>16562</v>
      </c>
      <c r="AA13" s="22">
        <v>0</v>
      </c>
      <c r="AB13" s="22">
        <v>0</v>
      </c>
      <c r="AC13" s="22">
        <v>221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432097</v>
      </c>
      <c r="AJ13" s="22">
        <v>0</v>
      </c>
      <c r="AK13" s="22">
        <v>276849</v>
      </c>
      <c r="AL13" s="22">
        <v>0</v>
      </c>
      <c r="AM13" s="22">
        <v>0</v>
      </c>
      <c r="AN13" s="22">
        <v>0</v>
      </c>
      <c r="AO13" s="22">
        <v>0</v>
      </c>
      <c r="AP13" s="22">
        <v>4925648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791882</v>
      </c>
      <c r="G14" s="22">
        <v>0</v>
      </c>
      <c r="H14" s="22">
        <v>0</v>
      </c>
      <c r="I14" s="22">
        <v>346039</v>
      </c>
      <c r="J14" s="22">
        <v>0</v>
      </c>
      <c r="K14" s="22">
        <v>23488</v>
      </c>
      <c r="L14" s="22">
        <v>6571</v>
      </c>
      <c r="M14" s="22">
        <v>0</v>
      </c>
      <c r="N14" s="22">
        <v>976203</v>
      </c>
      <c r="O14" s="22">
        <v>7642865</v>
      </c>
      <c r="P14" s="22">
        <v>0</v>
      </c>
      <c r="Q14" s="22">
        <v>268308</v>
      </c>
      <c r="R14" s="22">
        <v>2136395</v>
      </c>
      <c r="S14" s="22">
        <v>0</v>
      </c>
      <c r="T14" s="22">
        <v>1818642</v>
      </c>
      <c r="U14" s="22">
        <v>1387273</v>
      </c>
      <c r="V14" s="22">
        <v>77137</v>
      </c>
      <c r="W14" s="22">
        <v>0</v>
      </c>
      <c r="X14" s="22">
        <v>7442</v>
      </c>
      <c r="Y14" s="22">
        <v>0</v>
      </c>
      <c r="Z14" s="22">
        <v>9414</v>
      </c>
      <c r="AA14" s="22">
        <v>0</v>
      </c>
      <c r="AB14" s="22">
        <v>9328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2834011</v>
      </c>
      <c r="AJ14" s="22">
        <v>61649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18396647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2336000</v>
      </c>
      <c r="G15" s="22">
        <v>0</v>
      </c>
      <c r="H15" s="22">
        <v>430000</v>
      </c>
      <c r="I15" s="22">
        <v>713000</v>
      </c>
      <c r="J15" s="22">
        <v>13000</v>
      </c>
      <c r="K15" s="22">
        <v>0</v>
      </c>
      <c r="L15" s="22">
        <v>38000</v>
      </c>
      <c r="M15" s="22">
        <v>319000</v>
      </c>
      <c r="N15" s="22">
        <v>2942000</v>
      </c>
      <c r="O15" s="22">
        <v>9363000</v>
      </c>
      <c r="P15" s="22">
        <v>0</v>
      </c>
      <c r="Q15" s="22">
        <v>2209000</v>
      </c>
      <c r="R15" s="22">
        <v>2312000</v>
      </c>
      <c r="S15" s="22">
        <v>0</v>
      </c>
      <c r="T15" s="22">
        <v>4142000</v>
      </c>
      <c r="U15" s="22">
        <v>3073000</v>
      </c>
      <c r="V15" s="22">
        <v>1579000</v>
      </c>
      <c r="W15" s="22">
        <v>0</v>
      </c>
      <c r="X15" s="22">
        <v>0</v>
      </c>
      <c r="Y15" s="22">
        <v>0</v>
      </c>
      <c r="Z15" s="22">
        <v>102000</v>
      </c>
      <c r="AA15" s="22">
        <v>0</v>
      </c>
      <c r="AB15" s="22">
        <v>10000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3734000</v>
      </c>
      <c r="AJ15" s="22">
        <v>1288000</v>
      </c>
      <c r="AK15" s="22">
        <v>0</v>
      </c>
      <c r="AL15" s="22">
        <v>0</v>
      </c>
      <c r="AM15" s="22">
        <v>0</v>
      </c>
      <c r="AN15" s="22">
        <v>7872000</v>
      </c>
      <c r="AO15" s="22">
        <v>0</v>
      </c>
      <c r="AP15" s="22">
        <v>42475000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1865968</v>
      </c>
      <c r="G16" s="22">
        <v>0</v>
      </c>
      <c r="H16" s="22">
        <v>595631</v>
      </c>
      <c r="I16" s="22">
        <v>341822</v>
      </c>
      <c r="J16" s="22">
        <v>0</v>
      </c>
      <c r="K16" s="22">
        <v>0</v>
      </c>
      <c r="L16" s="22">
        <v>19125</v>
      </c>
      <c r="M16" s="22">
        <v>0</v>
      </c>
      <c r="N16" s="22">
        <v>1449614</v>
      </c>
      <c r="O16" s="22">
        <v>5035869</v>
      </c>
      <c r="P16" s="22">
        <v>231608</v>
      </c>
      <c r="Q16" s="22">
        <v>0</v>
      </c>
      <c r="R16" s="22">
        <v>1232659</v>
      </c>
      <c r="S16" s="22">
        <v>0</v>
      </c>
      <c r="T16" s="22">
        <v>3488932</v>
      </c>
      <c r="U16" s="22">
        <v>1215178</v>
      </c>
      <c r="V16" s="22">
        <v>198851</v>
      </c>
      <c r="W16" s="22">
        <v>0</v>
      </c>
      <c r="X16" s="22">
        <v>0</v>
      </c>
      <c r="Y16" s="22">
        <v>0</v>
      </c>
      <c r="Z16" s="22">
        <v>11175</v>
      </c>
      <c r="AA16" s="22">
        <v>0</v>
      </c>
      <c r="AB16" s="22">
        <v>27584</v>
      </c>
      <c r="AC16" s="22">
        <v>0</v>
      </c>
      <c r="AD16" s="22">
        <v>164156</v>
      </c>
      <c r="AE16" s="22">
        <v>0</v>
      </c>
      <c r="AF16" s="22">
        <v>0</v>
      </c>
      <c r="AG16" s="22">
        <v>0</v>
      </c>
      <c r="AH16" s="22">
        <v>0</v>
      </c>
      <c r="AI16" s="22">
        <v>2678021</v>
      </c>
      <c r="AJ16" s="22">
        <v>232786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18788979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3982000</v>
      </c>
      <c r="G17" s="22">
        <v>0</v>
      </c>
      <c r="H17" s="22">
        <v>97000</v>
      </c>
      <c r="I17" s="22">
        <v>144000</v>
      </c>
      <c r="J17" s="22">
        <v>256000</v>
      </c>
      <c r="K17" s="22">
        <v>0</v>
      </c>
      <c r="L17" s="22">
        <v>0</v>
      </c>
      <c r="M17" s="22">
        <v>0</v>
      </c>
      <c r="N17" s="22">
        <v>4836000</v>
      </c>
      <c r="O17" s="22">
        <v>11716000</v>
      </c>
      <c r="P17" s="22">
        <v>350000</v>
      </c>
      <c r="Q17" s="22">
        <v>30000</v>
      </c>
      <c r="R17" s="22">
        <v>0</v>
      </c>
      <c r="S17" s="22">
        <v>0</v>
      </c>
      <c r="T17" s="22">
        <v>3132000</v>
      </c>
      <c r="U17" s="22">
        <v>2615000</v>
      </c>
      <c r="V17" s="22">
        <v>337000</v>
      </c>
      <c r="W17" s="22">
        <v>1000</v>
      </c>
      <c r="X17" s="22">
        <v>141000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38000</v>
      </c>
      <c r="AE17" s="22">
        <v>0</v>
      </c>
      <c r="AF17" s="22">
        <v>0</v>
      </c>
      <c r="AG17" s="22">
        <v>11000</v>
      </c>
      <c r="AH17" s="22">
        <v>0</v>
      </c>
      <c r="AI17" s="22">
        <v>4148000</v>
      </c>
      <c r="AJ17" s="22">
        <v>81000</v>
      </c>
      <c r="AK17" s="22">
        <v>0</v>
      </c>
      <c r="AL17" s="22">
        <v>0</v>
      </c>
      <c r="AM17" s="22">
        <v>19482000</v>
      </c>
      <c r="AN17" s="22">
        <v>15133000</v>
      </c>
      <c r="AO17" s="22">
        <v>0</v>
      </c>
      <c r="AP17" s="22">
        <v>66530000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1713372</v>
      </c>
      <c r="G18" s="22">
        <v>0</v>
      </c>
      <c r="H18" s="22">
        <v>1161951</v>
      </c>
      <c r="I18" s="22">
        <v>509355</v>
      </c>
      <c r="J18" s="22">
        <v>0</v>
      </c>
      <c r="K18" s="22">
        <v>162995</v>
      </c>
      <c r="L18" s="22">
        <v>229</v>
      </c>
      <c r="M18" s="22">
        <v>426481</v>
      </c>
      <c r="N18" s="22">
        <v>5611010</v>
      </c>
      <c r="O18" s="22">
        <v>21162792</v>
      </c>
      <c r="P18" s="22">
        <v>0</v>
      </c>
      <c r="Q18" s="22">
        <v>1123312</v>
      </c>
      <c r="R18" s="22">
        <v>3414783</v>
      </c>
      <c r="S18" s="22">
        <v>0</v>
      </c>
      <c r="T18" s="22">
        <v>5726094</v>
      </c>
      <c r="U18" s="22">
        <v>6689198</v>
      </c>
      <c r="V18" s="22">
        <v>1116155</v>
      </c>
      <c r="W18" s="22">
        <v>0</v>
      </c>
      <c r="X18" s="22">
        <v>100840</v>
      </c>
      <c r="Y18" s="22">
        <v>0</v>
      </c>
      <c r="Z18" s="22">
        <v>0</v>
      </c>
      <c r="AA18" s="22">
        <v>0</v>
      </c>
      <c r="AB18" s="22">
        <v>0</v>
      </c>
      <c r="AC18" s="22">
        <v>52251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5755197</v>
      </c>
      <c r="AJ18" s="22">
        <v>1063506</v>
      </c>
      <c r="AK18" s="22">
        <v>0</v>
      </c>
      <c r="AL18" s="22">
        <v>0</v>
      </c>
      <c r="AM18" s="22">
        <v>0</v>
      </c>
      <c r="AN18" s="22">
        <v>2787118</v>
      </c>
      <c r="AO18" s="22">
        <v>0</v>
      </c>
      <c r="AP18" s="22">
        <v>58576639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528120</v>
      </c>
      <c r="G19" s="22">
        <v>0</v>
      </c>
      <c r="H19" s="22">
        <v>2540</v>
      </c>
      <c r="I19" s="22">
        <v>253390</v>
      </c>
      <c r="J19" s="22">
        <v>0</v>
      </c>
      <c r="K19" s="22">
        <v>0</v>
      </c>
      <c r="L19" s="22">
        <v>23770</v>
      </c>
      <c r="M19" s="22">
        <v>0</v>
      </c>
      <c r="N19" s="22">
        <v>701480</v>
      </c>
      <c r="O19" s="22">
        <v>5885000</v>
      </c>
      <c r="P19" s="22">
        <v>0</v>
      </c>
      <c r="Q19" s="22">
        <v>1130</v>
      </c>
      <c r="R19" s="22">
        <v>0</v>
      </c>
      <c r="S19" s="22">
        <v>0</v>
      </c>
      <c r="T19" s="22">
        <v>1989790</v>
      </c>
      <c r="U19" s="22">
        <v>705310</v>
      </c>
      <c r="V19" s="22">
        <v>0</v>
      </c>
      <c r="W19" s="22">
        <v>0</v>
      </c>
      <c r="X19" s="22">
        <v>100920</v>
      </c>
      <c r="Y19" s="22">
        <v>0</v>
      </c>
      <c r="Z19" s="22">
        <v>0</v>
      </c>
      <c r="AA19" s="22">
        <v>0</v>
      </c>
      <c r="AB19" s="22">
        <v>12480</v>
      </c>
      <c r="AC19" s="22">
        <v>3400</v>
      </c>
      <c r="AD19" s="22">
        <v>0</v>
      </c>
      <c r="AE19" s="22">
        <v>0</v>
      </c>
      <c r="AF19" s="22">
        <v>0</v>
      </c>
      <c r="AG19" s="22">
        <v>2840</v>
      </c>
      <c r="AH19" s="22">
        <v>0</v>
      </c>
      <c r="AI19" s="22">
        <v>1627520</v>
      </c>
      <c r="AJ19" s="22">
        <v>182510</v>
      </c>
      <c r="AK19" s="22">
        <v>0</v>
      </c>
      <c r="AL19" s="22">
        <v>6120</v>
      </c>
      <c r="AM19" s="22">
        <v>0</v>
      </c>
      <c r="AN19" s="22">
        <v>0</v>
      </c>
      <c r="AO19" s="22">
        <v>0</v>
      </c>
      <c r="AP19" s="22">
        <v>12026320</v>
      </c>
    </row>
    <row r="20" spans="1:4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26179</v>
      </c>
      <c r="F20" s="22">
        <v>1174989</v>
      </c>
      <c r="G20" s="22">
        <v>0</v>
      </c>
      <c r="H20" s="22">
        <v>192160</v>
      </c>
      <c r="I20" s="22">
        <v>592528</v>
      </c>
      <c r="J20" s="22">
        <v>0</v>
      </c>
      <c r="K20" s="22">
        <v>26022</v>
      </c>
      <c r="L20" s="22">
        <v>15769</v>
      </c>
      <c r="M20" s="22">
        <v>0</v>
      </c>
      <c r="N20" s="22">
        <v>906417</v>
      </c>
      <c r="O20" s="22">
        <v>8641730</v>
      </c>
      <c r="P20" s="22">
        <v>0</v>
      </c>
      <c r="Q20" s="22">
        <v>1687474</v>
      </c>
      <c r="R20" s="22">
        <v>1239048</v>
      </c>
      <c r="S20" s="22">
        <v>0</v>
      </c>
      <c r="T20" s="22">
        <v>1607515</v>
      </c>
      <c r="U20" s="22">
        <v>1103742</v>
      </c>
      <c r="V20" s="22">
        <v>327201</v>
      </c>
      <c r="W20" s="22">
        <v>0</v>
      </c>
      <c r="X20" s="22">
        <v>0</v>
      </c>
      <c r="Y20" s="22">
        <v>0</v>
      </c>
      <c r="Z20" s="22">
        <v>127</v>
      </c>
      <c r="AA20" s="22">
        <v>0</v>
      </c>
      <c r="AB20" s="22">
        <v>46299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3407696</v>
      </c>
      <c r="AJ20" s="22">
        <v>649467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21644363</v>
      </c>
    </row>
    <row r="21" spans="1:42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164946</v>
      </c>
      <c r="G21" s="22">
        <v>0</v>
      </c>
      <c r="H21" s="22">
        <v>64616</v>
      </c>
      <c r="I21" s="22">
        <v>149112</v>
      </c>
      <c r="J21" s="22">
        <v>0</v>
      </c>
      <c r="K21" s="22">
        <v>0</v>
      </c>
      <c r="L21" s="22">
        <v>6236</v>
      </c>
      <c r="M21" s="22">
        <v>0</v>
      </c>
      <c r="N21" s="22">
        <v>617558</v>
      </c>
      <c r="O21" s="22">
        <v>1158888</v>
      </c>
      <c r="P21" s="22">
        <v>140670</v>
      </c>
      <c r="Q21" s="22">
        <v>0</v>
      </c>
      <c r="R21" s="22">
        <v>153005</v>
      </c>
      <c r="S21" s="22">
        <v>0</v>
      </c>
      <c r="T21" s="22">
        <v>1045795</v>
      </c>
      <c r="U21" s="22">
        <v>372110</v>
      </c>
      <c r="V21" s="22">
        <v>269665</v>
      </c>
      <c r="W21" s="22">
        <v>0</v>
      </c>
      <c r="X21" s="22">
        <v>0</v>
      </c>
      <c r="Y21" s="22">
        <v>0</v>
      </c>
      <c r="Z21" s="22">
        <v>5851</v>
      </c>
      <c r="AA21" s="22">
        <v>0</v>
      </c>
      <c r="AB21" s="22">
        <v>6549</v>
      </c>
      <c r="AC21" s="22">
        <v>338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902312</v>
      </c>
      <c r="AJ21" s="22">
        <v>51904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5109555</v>
      </c>
    </row>
    <row r="22" spans="1:42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104470</v>
      </c>
      <c r="G22" s="22">
        <v>0</v>
      </c>
      <c r="H22" s="22">
        <v>0</v>
      </c>
      <c r="I22" s="22">
        <v>113347</v>
      </c>
      <c r="J22" s="22">
        <v>0</v>
      </c>
      <c r="K22" s="22">
        <v>0</v>
      </c>
      <c r="L22" s="22">
        <v>26011</v>
      </c>
      <c r="M22" s="22">
        <v>0</v>
      </c>
      <c r="N22" s="22">
        <v>0</v>
      </c>
      <c r="O22" s="22">
        <v>1940792</v>
      </c>
      <c r="P22" s="22">
        <v>0</v>
      </c>
      <c r="Q22" s="22">
        <v>0</v>
      </c>
      <c r="R22" s="22">
        <v>0</v>
      </c>
      <c r="S22" s="22">
        <v>0</v>
      </c>
      <c r="T22" s="22">
        <v>665796</v>
      </c>
      <c r="U22" s="22">
        <v>495900</v>
      </c>
      <c r="V22" s="22">
        <v>1066</v>
      </c>
      <c r="W22" s="22">
        <v>0</v>
      </c>
      <c r="X22" s="22">
        <v>852</v>
      </c>
      <c r="Y22" s="22">
        <v>0</v>
      </c>
      <c r="Z22" s="22">
        <v>745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355433</v>
      </c>
      <c r="AJ22" s="22">
        <v>0</v>
      </c>
      <c r="AK22" s="22">
        <v>0</v>
      </c>
      <c r="AL22" s="22">
        <v>0</v>
      </c>
      <c r="AM22" s="22">
        <v>0</v>
      </c>
      <c r="AN22" s="22">
        <v>72623</v>
      </c>
      <c r="AO22" s="22">
        <v>0</v>
      </c>
      <c r="AP22" s="22">
        <v>3777035</v>
      </c>
    </row>
    <row r="23" spans="1:42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0</v>
      </c>
      <c r="F23" s="22">
        <v>27117</v>
      </c>
      <c r="G23" s="22">
        <v>0</v>
      </c>
      <c r="H23" s="22">
        <v>0</v>
      </c>
      <c r="I23" s="22">
        <v>141863</v>
      </c>
      <c r="J23" s="22">
        <v>0</v>
      </c>
      <c r="K23" s="22">
        <v>0</v>
      </c>
      <c r="L23" s="22">
        <v>12886</v>
      </c>
      <c r="M23" s="22">
        <v>0</v>
      </c>
      <c r="N23" s="22">
        <v>407208</v>
      </c>
      <c r="O23" s="22">
        <v>468958</v>
      </c>
      <c r="P23" s="22">
        <v>0</v>
      </c>
      <c r="Q23" s="22">
        <v>0</v>
      </c>
      <c r="R23" s="22">
        <v>0</v>
      </c>
      <c r="S23" s="22">
        <v>0</v>
      </c>
      <c r="T23" s="22">
        <v>186690</v>
      </c>
      <c r="U23" s="22">
        <v>378630</v>
      </c>
      <c r="V23" s="22">
        <v>0</v>
      </c>
      <c r="W23" s="22">
        <v>0</v>
      </c>
      <c r="X23" s="22">
        <v>96904</v>
      </c>
      <c r="Y23" s="22">
        <v>0</v>
      </c>
      <c r="Z23" s="22">
        <v>0</v>
      </c>
      <c r="AA23" s="22">
        <v>0</v>
      </c>
      <c r="AB23" s="22">
        <v>0</v>
      </c>
      <c r="AC23" s="22">
        <v>28145</v>
      </c>
      <c r="AD23" s="22">
        <v>0</v>
      </c>
      <c r="AE23" s="22">
        <v>14788</v>
      </c>
      <c r="AF23" s="22">
        <v>0</v>
      </c>
      <c r="AG23" s="22">
        <v>0</v>
      </c>
      <c r="AH23" s="22">
        <v>376984</v>
      </c>
      <c r="AI23" s="22">
        <v>0</v>
      </c>
      <c r="AJ23" s="22">
        <v>10000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2150173</v>
      </c>
    </row>
    <row r="24" spans="1:42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0</v>
      </c>
      <c r="F24" s="22">
        <v>308359</v>
      </c>
      <c r="G24" s="22">
        <v>0</v>
      </c>
      <c r="H24" s="22">
        <v>0</v>
      </c>
      <c r="I24" s="22">
        <v>134326</v>
      </c>
      <c r="J24" s="22">
        <v>0</v>
      </c>
      <c r="K24" s="22">
        <v>12328</v>
      </c>
      <c r="L24" s="22">
        <v>11498</v>
      </c>
      <c r="M24" s="22">
        <v>0</v>
      </c>
      <c r="N24" s="22">
        <v>0</v>
      </c>
      <c r="O24" s="22">
        <v>5934415</v>
      </c>
      <c r="P24" s="22">
        <v>188318</v>
      </c>
      <c r="Q24" s="22">
        <v>0</v>
      </c>
      <c r="R24" s="22">
        <v>0</v>
      </c>
      <c r="S24" s="22">
        <v>0</v>
      </c>
      <c r="T24" s="22">
        <v>1235977</v>
      </c>
      <c r="U24" s="22">
        <v>520974</v>
      </c>
      <c r="V24" s="22">
        <v>10284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9561</v>
      </c>
      <c r="AC24" s="22">
        <v>150879</v>
      </c>
      <c r="AD24" s="22">
        <v>0</v>
      </c>
      <c r="AE24" s="22">
        <v>0</v>
      </c>
      <c r="AF24" s="22">
        <v>0</v>
      </c>
      <c r="AG24" s="22">
        <v>0</v>
      </c>
      <c r="AH24" s="22">
        <v>323592</v>
      </c>
      <c r="AI24" s="22">
        <v>82450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8922961</v>
      </c>
    </row>
    <row r="25" spans="1:42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0</v>
      </c>
      <c r="F25" s="22">
        <v>42221512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971607</v>
      </c>
      <c r="S25" s="22">
        <v>0</v>
      </c>
      <c r="T25" s="22">
        <v>2931571</v>
      </c>
      <c r="U25" s="22">
        <v>2019380</v>
      </c>
      <c r="V25" s="22">
        <v>321183</v>
      </c>
      <c r="W25" s="22">
        <v>161321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184058</v>
      </c>
      <c r="AJ25" s="22">
        <v>1361633</v>
      </c>
      <c r="AK25" s="22">
        <v>0</v>
      </c>
      <c r="AL25" s="22">
        <v>0</v>
      </c>
      <c r="AM25" s="22">
        <v>0</v>
      </c>
      <c r="AN25" s="22">
        <v>0</v>
      </c>
      <c r="AO25" s="22">
        <v>980734</v>
      </c>
      <c r="AP25" s="22">
        <v>51152999</v>
      </c>
    </row>
    <row r="26" spans="1:42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0</v>
      </c>
      <c r="F26" s="22">
        <v>2476343</v>
      </c>
      <c r="G26" s="22">
        <v>8989</v>
      </c>
      <c r="H26" s="22">
        <v>1288314</v>
      </c>
      <c r="I26" s="22">
        <v>3502408</v>
      </c>
      <c r="J26" s="22">
        <v>10918</v>
      </c>
      <c r="K26" s="22">
        <v>0</v>
      </c>
      <c r="L26" s="22">
        <v>110918</v>
      </c>
      <c r="M26" s="22">
        <v>356167</v>
      </c>
      <c r="N26" s="22">
        <v>2922694</v>
      </c>
      <c r="O26" s="22">
        <v>18068140</v>
      </c>
      <c r="P26" s="22">
        <v>0</v>
      </c>
      <c r="Q26" s="22">
        <v>2996611</v>
      </c>
      <c r="R26" s="22">
        <v>1849268</v>
      </c>
      <c r="S26" s="22">
        <v>0</v>
      </c>
      <c r="T26" s="22">
        <v>14508029</v>
      </c>
      <c r="U26" s="22">
        <v>12018769</v>
      </c>
      <c r="V26" s="22">
        <v>2630759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232187</v>
      </c>
      <c r="AC26" s="22">
        <v>0</v>
      </c>
      <c r="AD26" s="22">
        <v>0</v>
      </c>
      <c r="AE26" s="22">
        <v>6105187</v>
      </c>
      <c r="AF26" s="22">
        <v>0</v>
      </c>
      <c r="AG26" s="22">
        <v>0</v>
      </c>
      <c r="AH26" s="22">
        <v>0</v>
      </c>
      <c r="AI26" s="22">
        <v>16278150</v>
      </c>
      <c r="AJ26" s="22">
        <v>2984761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88348612</v>
      </c>
    </row>
    <row r="27" spans="1:42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0</v>
      </c>
      <c r="F27" s="22">
        <v>9906</v>
      </c>
      <c r="G27" s="22">
        <v>0</v>
      </c>
      <c r="H27" s="22">
        <v>0</v>
      </c>
      <c r="I27" s="22">
        <v>14733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189099</v>
      </c>
      <c r="P27" s="22">
        <v>0</v>
      </c>
      <c r="Q27" s="22">
        <v>0</v>
      </c>
      <c r="R27" s="22">
        <v>0</v>
      </c>
      <c r="S27" s="22">
        <v>0</v>
      </c>
      <c r="T27" s="22">
        <v>24498</v>
      </c>
      <c r="U27" s="22">
        <v>16067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7586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4361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266250</v>
      </c>
    </row>
    <row r="28" spans="1:42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0</v>
      </c>
      <c r="F28" s="22">
        <v>187059</v>
      </c>
      <c r="G28" s="22">
        <v>0</v>
      </c>
      <c r="H28" s="22">
        <v>0</v>
      </c>
      <c r="I28" s="22">
        <v>152145</v>
      </c>
      <c r="J28" s="22">
        <v>0</v>
      </c>
      <c r="K28" s="22">
        <v>0</v>
      </c>
      <c r="L28" s="22">
        <v>0</v>
      </c>
      <c r="M28" s="22">
        <v>0</v>
      </c>
      <c r="N28" s="22">
        <v>987652</v>
      </c>
      <c r="O28" s="22">
        <v>4509325</v>
      </c>
      <c r="P28" s="22">
        <v>104715</v>
      </c>
      <c r="Q28" s="22">
        <v>0</v>
      </c>
      <c r="R28" s="22">
        <v>0</v>
      </c>
      <c r="S28" s="22">
        <v>15377</v>
      </c>
      <c r="T28" s="22">
        <v>68450</v>
      </c>
      <c r="U28" s="22">
        <v>47674</v>
      </c>
      <c r="V28" s="22">
        <v>3656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24874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204993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6305920</v>
      </c>
    </row>
    <row r="29" spans="1:42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0</v>
      </c>
      <c r="F29" s="22">
        <v>28805</v>
      </c>
      <c r="G29" s="22">
        <v>0</v>
      </c>
      <c r="H29" s="22">
        <v>0</v>
      </c>
      <c r="I29" s="22">
        <v>64546</v>
      </c>
      <c r="J29" s="22">
        <v>1620</v>
      </c>
      <c r="K29" s="22">
        <v>0</v>
      </c>
      <c r="L29" s="22">
        <v>0</v>
      </c>
      <c r="M29" s="22">
        <v>0</v>
      </c>
      <c r="N29" s="22">
        <v>0</v>
      </c>
      <c r="O29" s="22">
        <v>2512104</v>
      </c>
      <c r="P29" s="22">
        <v>18880</v>
      </c>
      <c r="Q29" s="22">
        <v>0</v>
      </c>
      <c r="R29" s="22">
        <v>0</v>
      </c>
      <c r="S29" s="22">
        <v>0</v>
      </c>
      <c r="T29" s="22">
        <v>74312</v>
      </c>
      <c r="U29" s="22">
        <v>24645</v>
      </c>
      <c r="V29" s="22">
        <v>34600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30152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6073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2795737</v>
      </c>
    </row>
    <row r="30" spans="1:42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0</v>
      </c>
      <c r="F30" s="22">
        <v>339596</v>
      </c>
      <c r="G30" s="22">
        <v>0</v>
      </c>
      <c r="H30" s="22">
        <v>21188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2212320</v>
      </c>
      <c r="P30" s="22">
        <v>0</v>
      </c>
      <c r="Q30" s="22">
        <v>0</v>
      </c>
      <c r="R30" s="22">
        <v>0</v>
      </c>
      <c r="S30" s="22">
        <v>0</v>
      </c>
      <c r="T30" s="22">
        <v>15758</v>
      </c>
      <c r="U30" s="22">
        <v>24912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79775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20413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2713962</v>
      </c>
    </row>
    <row r="31" spans="1:42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0</v>
      </c>
      <c r="F31" s="22">
        <v>291709</v>
      </c>
      <c r="G31" s="22">
        <v>0</v>
      </c>
      <c r="H31" s="22">
        <v>0</v>
      </c>
      <c r="I31" s="22">
        <v>226916</v>
      </c>
      <c r="J31" s="22">
        <v>0</v>
      </c>
      <c r="K31" s="22">
        <v>0</v>
      </c>
      <c r="L31" s="22">
        <v>0</v>
      </c>
      <c r="M31" s="22">
        <v>0</v>
      </c>
      <c r="N31" s="22">
        <v>977490</v>
      </c>
      <c r="O31" s="22">
        <v>4543064</v>
      </c>
      <c r="P31" s="22">
        <v>239273</v>
      </c>
      <c r="Q31" s="22">
        <v>0</v>
      </c>
      <c r="R31" s="22">
        <v>161019</v>
      </c>
      <c r="S31" s="22">
        <v>0</v>
      </c>
      <c r="T31" s="22">
        <v>606117</v>
      </c>
      <c r="U31" s="22">
        <v>510358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3699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7559645</v>
      </c>
    </row>
    <row r="32" spans="1:42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0</v>
      </c>
      <c r="F32" s="22">
        <v>60910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1266998</v>
      </c>
      <c r="O32" s="22">
        <v>215575</v>
      </c>
      <c r="P32" s="22">
        <v>0</v>
      </c>
      <c r="Q32" s="22">
        <v>0</v>
      </c>
      <c r="R32" s="22">
        <v>0</v>
      </c>
      <c r="S32" s="22">
        <v>0</v>
      </c>
      <c r="T32" s="22">
        <v>241781</v>
      </c>
      <c r="U32" s="22">
        <v>64569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1849833</v>
      </c>
    </row>
    <row r="33" spans="1:42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3765</v>
      </c>
      <c r="F33" s="22">
        <v>36016</v>
      </c>
      <c r="G33" s="22">
        <v>0</v>
      </c>
      <c r="H33" s="22">
        <v>0</v>
      </c>
      <c r="I33" s="22">
        <v>70973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2243004</v>
      </c>
      <c r="P33" s="22">
        <v>0</v>
      </c>
      <c r="Q33" s="22">
        <v>0</v>
      </c>
      <c r="R33" s="22">
        <v>0</v>
      </c>
      <c r="S33" s="22">
        <v>0</v>
      </c>
      <c r="T33" s="22">
        <v>188227</v>
      </c>
      <c r="U33" s="22">
        <v>48209</v>
      </c>
      <c r="V33" s="22">
        <v>1968</v>
      </c>
      <c r="W33" s="22">
        <v>0</v>
      </c>
      <c r="X33" s="22">
        <v>0</v>
      </c>
      <c r="Y33" s="22">
        <v>0</v>
      </c>
      <c r="Z33" s="22">
        <v>0</v>
      </c>
      <c r="AA33" s="22">
        <v>396</v>
      </c>
      <c r="AB33" s="22">
        <v>0</v>
      </c>
      <c r="AC33" s="22">
        <v>21559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7550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2621667</v>
      </c>
    </row>
    <row r="34" spans="1:42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0</v>
      </c>
      <c r="F34" s="22">
        <v>289282</v>
      </c>
      <c r="G34" s="22">
        <v>0</v>
      </c>
      <c r="H34" s="22">
        <v>0</v>
      </c>
      <c r="I34" s="22">
        <v>340178</v>
      </c>
      <c r="J34" s="22">
        <v>2512</v>
      </c>
      <c r="K34" s="22">
        <v>92141</v>
      </c>
      <c r="L34" s="22">
        <v>77258</v>
      </c>
      <c r="M34" s="22">
        <v>0</v>
      </c>
      <c r="N34" s="22">
        <v>0</v>
      </c>
      <c r="O34" s="22">
        <v>11541190</v>
      </c>
      <c r="P34" s="22">
        <v>0</v>
      </c>
      <c r="Q34" s="22">
        <v>0</v>
      </c>
      <c r="R34" s="22">
        <v>0</v>
      </c>
      <c r="S34" s="22">
        <v>0</v>
      </c>
      <c r="T34" s="22">
        <v>183385</v>
      </c>
      <c r="U34" s="22">
        <v>226259</v>
      </c>
      <c r="V34" s="22">
        <v>83271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63993</v>
      </c>
      <c r="AC34" s="22">
        <v>128205</v>
      </c>
      <c r="AD34" s="22">
        <v>0</v>
      </c>
      <c r="AE34" s="22">
        <v>0</v>
      </c>
      <c r="AF34" s="22">
        <v>0</v>
      </c>
      <c r="AG34" s="22">
        <v>0</v>
      </c>
      <c r="AH34" s="22">
        <v>385911</v>
      </c>
      <c r="AI34" s="22">
        <v>403369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13816954</v>
      </c>
    </row>
    <row r="35" spans="1:42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0</v>
      </c>
      <c r="F35" s="22">
        <v>813001</v>
      </c>
      <c r="G35" s="22">
        <v>0</v>
      </c>
      <c r="H35" s="22">
        <v>18325</v>
      </c>
      <c r="I35" s="22">
        <v>211807</v>
      </c>
      <c r="J35" s="22">
        <v>750</v>
      </c>
      <c r="K35" s="22">
        <v>0</v>
      </c>
      <c r="L35" s="22">
        <v>0</v>
      </c>
      <c r="M35" s="22">
        <v>0</v>
      </c>
      <c r="N35" s="22">
        <v>962171</v>
      </c>
      <c r="O35" s="22">
        <v>4227585</v>
      </c>
      <c r="P35" s="22">
        <v>0</v>
      </c>
      <c r="Q35" s="22">
        <v>0</v>
      </c>
      <c r="R35" s="22">
        <v>16788</v>
      </c>
      <c r="S35" s="22">
        <v>0</v>
      </c>
      <c r="T35" s="22">
        <v>148905</v>
      </c>
      <c r="U35" s="22">
        <v>155697</v>
      </c>
      <c r="V35" s="22">
        <v>24320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1867</v>
      </c>
      <c r="AC35" s="22">
        <v>62266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167651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6811133</v>
      </c>
    </row>
    <row r="36" spans="1:42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0</v>
      </c>
      <c r="F36" s="22">
        <v>98257</v>
      </c>
      <c r="G36" s="22">
        <v>0</v>
      </c>
      <c r="H36" s="22">
        <v>29658</v>
      </c>
      <c r="I36" s="22">
        <v>259122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2753509</v>
      </c>
      <c r="P36" s="22">
        <v>0</v>
      </c>
      <c r="Q36" s="22">
        <v>0</v>
      </c>
      <c r="R36" s="22">
        <v>6578</v>
      </c>
      <c r="S36" s="22">
        <v>0</v>
      </c>
      <c r="T36" s="22">
        <v>92894</v>
      </c>
      <c r="U36" s="22">
        <v>58330</v>
      </c>
      <c r="V36" s="22">
        <v>1099916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3069</v>
      </c>
      <c r="AC36" s="22">
        <v>138562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58083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4597978</v>
      </c>
    </row>
    <row r="37" spans="1:42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41037</v>
      </c>
      <c r="G37" s="22">
        <v>0</v>
      </c>
      <c r="H37" s="22">
        <v>0</v>
      </c>
      <c r="I37" s="22">
        <v>43140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2207676</v>
      </c>
      <c r="P37" s="22">
        <v>0</v>
      </c>
      <c r="Q37" s="22">
        <v>0</v>
      </c>
      <c r="R37" s="22">
        <v>0</v>
      </c>
      <c r="S37" s="22">
        <v>0</v>
      </c>
      <c r="T37" s="22">
        <v>22305</v>
      </c>
      <c r="U37" s="22">
        <v>0</v>
      </c>
      <c r="V37" s="22">
        <v>7076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73494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874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2395602</v>
      </c>
    </row>
    <row r="38" spans="1:42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38206</v>
      </c>
      <c r="G38" s="22">
        <v>0</v>
      </c>
      <c r="H38" s="22">
        <v>0</v>
      </c>
      <c r="I38" s="22">
        <v>97447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2635738</v>
      </c>
      <c r="P38" s="22">
        <v>0</v>
      </c>
      <c r="Q38" s="22">
        <v>0</v>
      </c>
      <c r="R38" s="22">
        <v>0</v>
      </c>
      <c r="S38" s="22">
        <v>0</v>
      </c>
      <c r="T38" s="22">
        <v>425652</v>
      </c>
      <c r="U38" s="22">
        <v>13672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25864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3236579</v>
      </c>
    </row>
    <row r="39" spans="1:42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0</v>
      </c>
      <c r="F39" s="22">
        <v>203217</v>
      </c>
      <c r="G39" s="22">
        <v>0</v>
      </c>
      <c r="H39" s="22">
        <v>205948</v>
      </c>
      <c r="I39" s="22">
        <v>162657</v>
      </c>
      <c r="J39" s="22">
        <v>45248</v>
      </c>
      <c r="K39" s="22">
        <v>12884</v>
      </c>
      <c r="L39" s="22">
        <v>0</v>
      </c>
      <c r="M39" s="22">
        <v>0</v>
      </c>
      <c r="N39" s="22">
        <v>0</v>
      </c>
      <c r="O39" s="22">
        <v>17594332</v>
      </c>
      <c r="P39" s="22">
        <v>24696</v>
      </c>
      <c r="Q39" s="22">
        <v>0</v>
      </c>
      <c r="R39" s="22">
        <v>0</v>
      </c>
      <c r="S39" s="22">
        <v>0</v>
      </c>
      <c r="T39" s="22">
        <v>66406</v>
      </c>
      <c r="U39" s="22">
        <v>242374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26242</v>
      </c>
      <c r="AC39" s="22">
        <v>121392</v>
      </c>
      <c r="AD39" s="22">
        <v>0</v>
      </c>
      <c r="AE39" s="22">
        <v>0</v>
      </c>
      <c r="AF39" s="22">
        <v>0</v>
      </c>
      <c r="AG39" s="22">
        <v>1311</v>
      </c>
      <c r="AH39" s="22">
        <v>0</v>
      </c>
      <c r="AI39" s="22">
        <v>57645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18764352</v>
      </c>
    </row>
    <row r="40" spans="1:42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0</v>
      </c>
      <c r="F40" s="22">
        <v>37959</v>
      </c>
      <c r="G40" s="22">
        <v>0</v>
      </c>
      <c r="H40" s="22">
        <v>0</v>
      </c>
      <c r="I40" s="22">
        <v>250634</v>
      </c>
      <c r="J40" s="22">
        <v>0</v>
      </c>
      <c r="K40" s="22">
        <v>0</v>
      </c>
      <c r="L40" s="22">
        <v>0</v>
      </c>
      <c r="M40" s="22">
        <v>0</v>
      </c>
      <c r="N40" s="22">
        <v>682322</v>
      </c>
      <c r="O40" s="22">
        <v>3090636</v>
      </c>
      <c r="P40" s="22">
        <v>0</v>
      </c>
      <c r="Q40" s="22">
        <v>0</v>
      </c>
      <c r="R40" s="22">
        <v>0</v>
      </c>
      <c r="S40" s="22">
        <v>0</v>
      </c>
      <c r="T40" s="22">
        <v>882226</v>
      </c>
      <c r="U40" s="22">
        <v>217221</v>
      </c>
      <c r="V40" s="22">
        <v>16237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15434</v>
      </c>
      <c r="AJ40" s="22">
        <v>95512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5288181</v>
      </c>
    </row>
    <row r="41" spans="1:42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38253</v>
      </c>
      <c r="G41" s="22">
        <v>0</v>
      </c>
      <c r="H41" s="22">
        <v>0</v>
      </c>
      <c r="I41" s="22">
        <v>28529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742057</v>
      </c>
      <c r="P41" s="22">
        <v>84895</v>
      </c>
      <c r="Q41" s="22">
        <v>0</v>
      </c>
      <c r="R41" s="22">
        <v>0</v>
      </c>
      <c r="S41" s="22">
        <v>5962</v>
      </c>
      <c r="T41" s="22">
        <v>38257</v>
      </c>
      <c r="U41" s="22">
        <v>13582</v>
      </c>
      <c r="V41" s="22">
        <v>0</v>
      </c>
      <c r="W41" s="22">
        <v>0</v>
      </c>
      <c r="X41" s="22">
        <v>0</v>
      </c>
      <c r="Y41" s="22">
        <v>0</v>
      </c>
      <c r="Z41" s="22">
        <v>1130</v>
      </c>
      <c r="AA41" s="22">
        <v>0</v>
      </c>
      <c r="AB41" s="22">
        <v>0</v>
      </c>
      <c r="AC41" s="22">
        <v>35602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12543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1000810</v>
      </c>
    </row>
    <row r="42" spans="1:42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0</v>
      </c>
      <c r="F42" s="22">
        <v>271623</v>
      </c>
      <c r="G42" s="22">
        <v>0</v>
      </c>
      <c r="H42" s="22">
        <v>0</v>
      </c>
      <c r="I42" s="22">
        <v>54684</v>
      </c>
      <c r="J42" s="22">
        <v>5899</v>
      </c>
      <c r="K42" s="22">
        <v>0</v>
      </c>
      <c r="L42" s="22">
        <v>13054</v>
      </c>
      <c r="M42" s="22">
        <v>4728</v>
      </c>
      <c r="N42" s="22">
        <v>0</v>
      </c>
      <c r="O42" s="22">
        <v>3423047</v>
      </c>
      <c r="P42" s="22">
        <v>7958</v>
      </c>
      <c r="Q42" s="22">
        <v>0</v>
      </c>
      <c r="R42" s="22">
        <v>0</v>
      </c>
      <c r="S42" s="22">
        <v>0</v>
      </c>
      <c r="T42" s="22">
        <v>42456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3656</v>
      </c>
      <c r="AB42" s="22">
        <v>0</v>
      </c>
      <c r="AC42" s="22">
        <v>88023</v>
      </c>
      <c r="AD42" s="22">
        <v>3142</v>
      </c>
      <c r="AE42" s="22">
        <v>0</v>
      </c>
      <c r="AF42" s="22">
        <v>0</v>
      </c>
      <c r="AG42" s="22">
        <v>0</v>
      </c>
      <c r="AH42" s="22">
        <v>0</v>
      </c>
      <c r="AI42" s="22">
        <v>3145</v>
      </c>
      <c r="AJ42" s="22">
        <v>0</v>
      </c>
      <c r="AK42" s="22">
        <v>0</v>
      </c>
      <c r="AL42" s="22">
        <v>18182</v>
      </c>
      <c r="AM42" s="22">
        <v>0</v>
      </c>
      <c r="AN42" s="22">
        <v>0</v>
      </c>
      <c r="AO42" s="22">
        <v>0</v>
      </c>
      <c r="AP42" s="22">
        <v>3939597</v>
      </c>
    </row>
    <row r="43" spans="1:42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0</v>
      </c>
      <c r="F43" s="22">
        <v>162454</v>
      </c>
      <c r="G43" s="22">
        <v>0</v>
      </c>
      <c r="H43" s="22">
        <v>0</v>
      </c>
      <c r="I43" s="22">
        <v>502476</v>
      </c>
      <c r="J43" s="22">
        <v>44463</v>
      </c>
      <c r="K43" s="22">
        <v>0</v>
      </c>
      <c r="L43" s="22">
        <v>7484</v>
      </c>
      <c r="M43" s="22">
        <v>0</v>
      </c>
      <c r="N43" s="22">
        <v>0</v>
      </c>
      <c r="O43" s="22">
        <v>11895355</v>
      </c>
      <c r="P43" s="22">
        <v>57885</v>
      </c>
      <c r="Q43" s="22">
        <v>0</v>
      </c>
      <c r="R43" s="22">
        <v>0</v>
      </c>
      <c r="S43" s="22">
        <v>0</v>
      </c>
      <c r="T43" s="22">
        <v>496277</v>
      </c>
      <c r="U43" s="22">
        <v>107392</v>
      </c>
      <c r="V43" s="22">
        <v>3956</v>
      </c>
      <c r="W43" s="22">
        <v>0</v>
      </c>
      <c r="X43" s="22">
        <v>0</v>
      </c>
      <c r="Y43" s="22">
        <v>0</v>
      </c>
      <c r="Z43" s="22">
        <v>3382</v>
      </c>
      <c r="AA43" s="22">
        <v>0</v>
      </c>
      <c r="AB43" s="22">
        <v>0</v>
      </c>
      <c r="AC43" s="22">
        <v>9128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681311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13971563</v>
      </c>
    </row>
    <row r="44" spans="1:42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0</v>
      </c>
      <c r="F44" s="22">
        <v>43361</v>
      </c>
      <c r="G44" s="22">
        <v>0</v>
      </c>
      <c r="H44" s="22">
        <v>0</v>
      </c>
      <c r="I44" s="22">
        <v>74691</v>
      </c>
      <c r="J44" s="22">
        <v>200</v>
      </c>
      <c r="K44" s="22">
        <v>0</v>
      </c>
      <c r="L44" s="22">
        <v>4979</v>
      </c>
      <c r="M44" s="22">
        <v>0</v>
      </c>
      <c r="N44" s="22">
        <v>0</v>
      </c>
      <c r="O44" s="22">
        <v>1698118</v>
      </c>
      <c r="P44" s="22">
        <v>0</v>
      </c>
      <c r="Q44" s="22">
        <v>0</v>
      </c>
      <c r="R44" s="22">
        <v>0</v>
      </c>
      <c r="S44" s="22">
        <v>0</v>
      </c>
      <c r="T44" s="22">
        <v>59625</v>
      </c>
      <c r="U44" s="22">
        <v>24162</v>
      </c>
      <c r="V44" s="22">
        <v>0</v>
      </c>
      <c r="W44" s="22">
        <v>0</v>
      </c>
      <c r="X44" s="22">
        <v>0</v>
      </c>
      <c r="Y44" s="22">
        <v>0</v>
      </c>
      <c r="Z44" s="22">
        <v>2340</v>
      </c>
      <c r="AA44" s="22">
        <v>1197</v>
      </c>
      <c r="AB44" s="22">
        <v>0</v>
      </c>
      <c r="AC44" s="22">
        <v>44764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47121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2000558</v>
      </c>
    </row>
    <row r="45" spans="1:42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0</v>
      </c>
      <c r="F45" s="22">
        <v>385704</v>
      </c>
      <c r="G45" s="22">
        <v>558282</v>
      </c>
      <c r="H45" s="22">
        <v>0</v>
      </c>
      <c r="I45" s="22">
        <v>535734</v>
      </c>
      <c r="J45" s="22">
        <v>4456</v>
      </c>
      <c r="K45" s="22">
        <v>0</v>
      </c>
      <c r="L45" s="22">
        <v>108187</v>
      </c>
      <c r="M45" s="22">
        <v>0</v>
      </c>
      <c r="N45" s="22">
        <v>0</v>
      </c>
      <c r="O45" s="22">
        <v>14797776</v>
      </c>
      <c r="P45" s="22">
        <v>0</v>
      </c>
      <c r="Q45" s="22">
        <v>0</v>
      </c>
      <c r="R45" s="22">
        <v>0</v>
      </c>
      <c r="S45" s="22">
        <v>0</v>
      </c>
      <c r="T45" s="22">
        <v>72425</v>
      </c>
      <c r="U45" s="22">
        <v>48314</v>
      </c>
      <c r="V45" s="22">
        <v>910741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47753</v>
      </c>
      <c r="AC45" s="22">
        <v>196079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2083994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19749445</v>
      </c>
    </row>
    <row r="46" spans="1:42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0</v>
      </c>
      <c r="F46" s="22">
        <v>509029</v>
      </c>
      <c r="G46" s="22">
        <v>0</v>
      </c>
      <c r="H46" s="22">
        <v>0</v>
      </c>
      <c r="I46" s="22">
        <v>484803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16349538</v>
      </c>
      <c r="P46" s="22">
        <v>0</v>
      </c>
      <c r="Q46" s="22">
        <v>0</v>
      </c>
      <c r="R46" s="22">
        <v>0</v>
      </c>
      <c r="S46" s="22">
        <v>0</v>
      </c>
      <c r="T46" s="22">
        <v>250811</v>
      </c>
      <c r="U46" s="22">
        <v>158858</v>
      </c>
      <c r="V46" s="22">
        <v>117944</v>
      </c>
      <c r="W46" s="22">
        <v>0</v>
      </c>
      <c r="X46" s="22">
        <v>20935</v>
      </c>
      <c r="Y46" s="22">
        <v>0</v>
      </c>
      <c r="Z46" s="22">
        <v>0</v>
      </c>
      <c r="AA46" s="22">
        <v>0</v>
      </c>
      <c r="AB46" s="22">
        <v>122165</v>
      </c>
      <c r="AC46" s="22">
        <v>95072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34737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18143892</v>
      </c>
    </row>
    <row r="47" spans="1:42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0</v>
      </c>
      <c r="F47" s="22">
        <v>70022</v>
      </c>
      <c r="G47" s="22">
        <v>0</v>
      </c>
      <c r="H47" s="22">
        <v>0</v>
      </c>
      <c r="I47" s="22">
        <v>239432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3006838</v>
      </c>
      <c r="P47" s="22">
        <v>0</v>
      </c>
      <c r="Q47" s="22">
        <v>0</v>
      </c>
      <c r="R47" s="22">
        <v>0</v>
      </c>
      <c r="S47" s="22">
        <v>399410</v>
      </c>
      <c r="T47" s="22">
        <v>836880</v>
      </c>
      <c r="U47" s="22">
        <v>51961</v>
      </c>
      <c r="V47" s="22">
        <v>8731</v>
      </c>
      <c r="W47" s="22">
        <v>0</v>
      </c>
      <c r="X47" s="22">
        <v>0</v>
      </c>
      <c r="Y47" s="22">
        <v>0</v>
      </c>
      <c r="Z47" s="22">
        <v>0</v>
      </c>
      <c r="AA47" s="22">
        <v>7868</v>
      </c>
      <c r="AB47" s="22">
        <v>0</v>
      </c>
      <c r="AC47" s="22">
        <v>57246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74034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4752422</v>
      </c>
    </row>
    <row r="48" spans="1:42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0</v>
      </c>
      <c r="F48" s="22">
        <v>125240</v>
      </c>
      <c r="G48" s="22">
        <v>0</v>
      </c>
      <c r="H48" s="22">
        <v>0</v>
      </c>
      <c r="I48" s="22">
        <v>252894</v>
      </c>
      <c r="J48" s="22">
        <v>0</v>
      </c>
      <c r="K48" s="22">
        <v>0</v>
      </c>
      <c r="L48" s="22">
        <v>36560</v>
      </c>
      <c r="M48" s="22">
        <v>0</v>
      </c>
      <c r="N48" s="22">
        <v>1335657</v>
      </c>
      <c r="O48" s="22">
        <v>5575505</v>
      </c>
      <c r="P48" s="22">
        <v>22576</v>
      </c>
      <c r="Q48" s="22">
        <v>0</v>
      </c>
      <c r="R48" s="22">
        <v>188075</v>
      </c>
      <c r="S48" s="22">
        <v>0</v>
      </c>
      <c r="T48" s="22">
        <v>677987</v>
      </c>
      <c r="U48" s="22">
        <v>1159583</v>
      </c>
      <c r="V48" s="22">
        <v>89062</v>
      </c>
      <c r="W48" s="22">
        <v>937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5832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2026797</v>
      </c>
      <c r="AJ48" s="22">
        <v>101411</v>
      </c>
      <c r="AK48" s="22">
        <v>0</v>
      </c>
      <c r="AL48" s="22">
        <v>0</v>
      </c>
      <c r="AM48" s="22">
        <v>2022</v>
      </c>
      <c r="AN48" s="22">
        <v>0</v>
      </c>
      <c r="AO48" s="22">
        <v>0</v>
      </c>
      <c r="AP48" s="22">
        <v>11600138</v>
      </c>
    </row>
    <row r="49" spans="1:42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0</v>
      </c>
      <c r="F49" s="22">
        <v>73611</v>
      </c>
      <c r="G49" s="22">
        <v>44155</v>
      </c>
      <c r="H49" s="22">
        <v>0</v>
      </c>
      <c r="I49" s="22">
        <v>216994</v>
      </c>
      <c r="J49" s="22">
        <v>2300</v>
      </c>
      <c r="K49" s="22">
        <v>0</v>
      </c>
      <c r="L49" s="22">
        <v>12722</v>
      </c>
      <c r="M49" s="22">
        <v>0</v>
      </c>
      <c r="N49" s="22">
        <v>0</v>
      </c>
      <c r="O49" s="22">
        <v>4373705</v>
      </c>
      <c r="P49" s="22">
        <v>14613</v>
      </c>
      <c r="Q49" s="22">
        <v>14978</v>
      </c>
      <c r="R49" s="22">
        <v>0</v>
      </c>
      <c r="S49" s="22">
        <v>0</v>
      </c>
      <c r="T49" s="22">
        <v>18028</v>
      </c>
      <c r="U49" s="22">
        <v>88936</v>
      </c>
      <c r="V49" s="22">
        <v>127684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28767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47210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5063703</v>
      </c>
    </row>
    <row r="50" spans="1:42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300556</v>
      </c>
      <c r="G50" s="22">
        <v>0</v>
      </c>
      <c r="H50" s="22">
        <v>27317</v>
      </c>
      <c r="I50" s="22">
        <v>206255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20921396</v>
      </c>
      <c r="P50" s="22">
        <v>0</v>
      </c>
      <c r="Q50" s="22">
        <v>0</v>
      </c>
      <c r="R50" s="22">
        <v>0</v>
      </c>
      <c r="S50" s="22">
        <v>0</v>
      </c>
      <c r="T50" s="22">
        <v>123907</v>
      </c>
      <c r="U50" s="22">
        <v>169609</v>
      </c>
      <c r="V50" s="22">
        <v>2211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156527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135992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22043770</v>
      </c>
    </row>
    <row r="51" spans="1:42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15835</v>
      </c>
      <c r="G51" s="22">
        <v>0</v>
      </c>
      <c r="H51" s="22">
        <v>0</v>
      </c>
      <c r="I51" s="22">
        <v>77239</v>
      </c>
      <c r="J51" s="22">
        <v>19570</v>
      </c>
      <c r="K51" s="22">
        <v>0</v>
      </c>
      <c r="L51" s="22">
        <v>0</v>
      </c>
      <c r="M51" s="22">
        <v>0</v>
      </c>
      <c r="N51" s="22">
        <v>0</v>
      </c>
      <c r="O51" s="22">
        <v>2073378</v>
      </c>
      <c r="P51" s="22">
        <v>0</v>
      </c>
      <c r="Q51" s="22">
        <v>0</v>
      </c>
      <c r="R51" s="22">
        <v>0</v>
      </c>
      <c r="S51" s="22">
        <v>0</v>
      </c>
      <c r="T51" s="22">
        <v>105084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74628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2365734</v>
      </c>
    </row>
    <row r="52" spans="1:42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0</v>
      </c>
      <c r="F52" s="22">
        <v>195029</v>
      </c>
      <c r="G52" s="22">
        <v>0</v>
      </c>
      <c r="H52" s="22">
        <v>45024</v>
      </c>
      <c r="I52" s="22">
        <v>520819</v>
      </c>
      <c r="J52" s="22">
        <v>14550</v>
      </c>
      <c r="K52" s="22">
        <v>4956</v>
      </c>
      <c r="L52" s="22">
        <v>0</v>
      </c>
      <c r="M52" s="22">
        <v>0</v>
      </c>
      <c r="N52" s="22">
        <v>0</v>
      </c>
      <c r="O52" s="22">
        <v>10960534</v>
      </c>
      <c r="P52" s="22">
        <v>0</v>
      </c>
      <c r="Q52" s="22">
        <v>109183</v>
      </c>
      <c r="R52" s="22">
        <v>0</v>
      </c>
      <c r="S52" s="22">
        <v>0</v>
      </c>
      <c r="T52" s="22">
        <v>492411</v>
      </c>
      <c r="U52" s="22">
        <v>332489</v>
      </c>
      <c r="V52" s="22">
        <v>27161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3211</v>
      </c>
      <c r="AC52" s="22">
        <v>96215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244680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13046262</v>
      </c>
    </row>
    <row r="53" spans="1:42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0</v>
      </c>
      <c r="F53" s="22">
        <v>119532</v>
      </c>
      <c r="G53" s="22">
        <v>0</v>
      </c>
      <c r="H53" s="22">
        <v>0</v>
      </c>
      <c r="I53" s="22">
        <v>269696</v>
      </c>
      <c r="J53" s="22">
        <v>0</v>
      </c>
      <c r="K53" s="22">
        <v>0</v>
      </c>
      <c r="L53" s="22">
        <v>0</v>
      </c>
      <c r="M53" s="22">
        <v>0</v>
      </c>
      <c r="N53" s="22">
        <v>739598</v>
      </c>
      <c r="O53" s="22">
        <v>4042448</v>
      </c>
      <c r="P53" s="22">
        <v>0</v>
      </c>
      <c r="Q53" s="22">
        <v>0</v>
      </c>
      <c r="R53" s="22">
        <v>0</v>
      </c>
      <c r="S53" s="22">
        <v>0</v>
      </c>
      <c r="T53" s="22">
        <v>613445</v>
      </c>
      <c r="U53" s="22">
        <v>492471</v>
      </c>
      <c r="V53" s="22">
        <v>24503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8235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268024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6577952</v>
      </c>
    </row>
    <row r="54" spans="1:42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0</v>
      </c>
      <c r="F54" s="22">
        <v>117033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123081</v>
      </c>
      <c r="N54" s="22">
        <v>1306215</v>
      </c>
      <c r="O54" s="22">
        <v>3893072</v>
      </c>
      <c r="P54" s="22">
        <v>795056</v>
      </c>
      <c r="Q54" s="22">
        <v>0</v>
      </c>
      <c r="R54" s="22">
        <v>0</v>
      </c>
      <c r="S54" s="22">
        <v>0</v>
      </c>
      <c r="T54" s="22">
        <v>313344</v>
      </c>
      <c r="U54" s="22">
        <v>495488</v>
      </c>
      <c r="V54" s="22">
        <v>0</v>
      </c>
      <c r="W54" s="22">
        <v>32699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1291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7077279</v>
      </c>
    </row>
    <row r="55" spans="1:42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26672</v>
      </c>
      <c r="G55" s="22">
        <v>0</v>
      </c>
      <c r="H55" s="22">
        <v>0</v>
      </c>
      <c r="I55" s="22">
        <v>0</v>
      </c>
      <c r="J55" s="22">
        <v>82260</v>
      </c>
      <c r="K55" s="22">
        <v>0</v>
      </c>
      <c r="L55" s="22">
        <v>929</v>
      </c>
      <c r="M55" s="22">
        <v>0</v>
      </c>
      <c r="N55" s="22">
        <v>0</v>
      </c>
      <c r="O55" s="22">
        <v>1132023</v>
      </c>
      <c r="P55" s="22">
        <v>0</v>
      </c>
      <c r="Q55" s="22">
        <v>0</v>
      </c>
      <c r="R55" s="22">
        <v>0</v>
      </c>
      <c r="S55" s="22">
        <v>0</v>
      </c>
      <c r="T55" s="22">
        <v>32039</v>
      </c>
      <c r="U55" s="22">
        <v>9198</v>
      </c>
      <c r="V55" s="22">
        <v>39141</v>
      </c>
      <c r="W55" s="22">
        <v>0</v>
      </c>
      <c r="X55" s="22">
        <v>0</v>
      </c>
      <c r="Y55" s="22">
        <v>0</v>
      </c>
      <c r="Z55" s="22">
        <v>1034</v>
      </c>
      <c r="AA55" s="22">
        <v>0</v>
      </c>
      <c r="AB55" s="22">
        <v>0</v>
      </c>
      <c r="AC55" s="22">
        <v>20000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3569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1346865</v>
      </c>
    </row>
    <row r="56" spans="1:42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0</v>
      </c>
      <c r="F56" s="22">
        <v>155149</v>
      </c>
      <c r="G56" s="22">
        <v>0</v>
      </c>
      <c r="H56" s="22">
        <v>17921</v>
      </c>
      <c r="I56" s="22">
        <v>41516</v>
      </c>
      <c r="J56" s="22">
        <v>0</v>
      </c>
      <c r="K56" s="22">
        <v>0</v>
      </c>
      <c r="L56" s="22">
        <v>0</v>
      </c>
      <c r="M56" s="22">
        <v>0</v>
      </c>
      <c r="N56" s="22">
        <v>1384095</v>
      </c>
      <c r="O56" s="22">
        <v>11196431</v>
      </c>
      <c r="P56" s="22">
        <v>70805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31515</v>
      </c>
      <c r="AC56" s="22">
        <v>104847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15201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13017480</v>
      </c>
    </row>
    <row r="57" spans="1:42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0</v>
      </c>
      <c r="F57" s="22">
        <v>589833</v>
      </c>
      <c r="G57" s="22">
        <v>0</v>
      </c>
      <c r="H57" s="22">
        <v>0</v>
      </c>
      <c r="I57" s="22">
        <v>19141</v>
      </c>
      <c r="J57" s="22">
        <v>5021</v>
      </c>
      <c r="K57" s="22">
        <v>0</v>
      </c>
      <c r="L57" s="22">
        <v>25470</v>
      </c>
      <c r="M57" s="22">
        <v>0</v>
      </c>
      <c r="N57" s="22">
        <v>14545</v>
      </c>
      <c r="O57" s="22">
        <v>4127291</v>
      </c>
      <c r="P57" s="22">
        <v>90246</v>
      </c>
      <c r="Q57" s="22">
        <v>0</v>
      </c>
      <c r="R57" s="22">
        <v>0</v>
      </c>
      <c r="S57" s="22">
        <v>0</v>
      </c>
      <c r="T57" s="22">
        <v>552335</v>
      </c>
      <c r="U57" s="22">
        <v>131358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159313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30208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5744761</v>
      </c>
    </row>
    <row r="58" spans="1:42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0</v>
      </c>
      <c r="F58" s="22">
        <v>116531</v>
      </c>
      <c r="G58" s="22">
        <v>0</v>
      </c>
      <c r="H58" s="22">
        <v>0</v>
      </c>
      <c r="I58" s="22">
        <v>63145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1819995</v>
      </c>
      <c r="P58" s="22">
        <v>312276</v>
      </c>
      <c r="Q58" s="22">
        <v>0</v>
      </c>
      <c r="R58" s="22">
        <v>0</v>
      </c>
      <c r="S58" s="22">
        <v>0</v>
      </c>
      <c r="T58" s="22">
        <v>467675</v>
      </c>
      <c r="U58" s="22">
        <v>37482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24740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2841844</v>
      </c>
    </row>
    <row r="59" spans="1:42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0</v>
      </c>
      <c r="F59" s="22">
        <v>389147</v>
      </c>
      <c r="G59" s="22">
        <v>0</v>
      </c>
      <c r="H59" s="22">
        <v>0</v>
      </c>
      <c r="I59" s="22">
        <v>163048</v>
      </c>
      <c r="J59" s="22">
        <v>0</v>
      </c>
      <c r="K59" s="22">
        <v>0</v>
      </c>
      <c r="L59" s="22">
        <v>0</v>
      </c>
      <c r="M59" s="22">
        <v>0</v>
      </c>
      <c r="N59" s="22">
        <v>439691</v>
      </c>
      <c r="O59" s="22">
        <v>3817007</v>
      </c>
      <c r="P59" s="22">
        <v>0</v>
      </c>
      <c r="Q59" s="22">
        <v>0</v>
      </c>
      <c r="R59" s="22">
        <v>54208</v>
      </c>
      <c r="S59" s="22">
        <v>27631</v>
      </c>
      <c r="T59" s="22">
        <v>500673</v>
      </c>
      <c r="U59" s="22">
        <v>103641</v>
      </c>
      <c r="V59" s="22">
        <v>1141012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141529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90382</v>
      </c>
      <c r="AJ59" s="22">
        <v>201996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7069965</v>
      </c>
    </row>
    <row r="60" spans="1:42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0</v>
      </c>
      <c r="F60" s="22">
        <v>170974</v>
      </c>
      <c r="G60" s="22">
        <v>0</v>
      </c>
      <c r="H60" s="22">
        <v>0</v>
      </c>
      <c r="I60" s="22">
        <v>373845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8398704</v>
      </c>
      <c r="P60" s="22">
        <v>164349</v>
      </c>
      <c r="Q60" s="22">
        <v>0</v>
      </c>
      <c r="R60" s="22">
        <v>0</v>
      </c>
      <c r="S60" s="22">
        <v>0</v>
      </c>
      <c r="T60" s="22">
        <v>2537082</v>
      </c>
      <c r="U60" s="22">
        <v>0</v>
      </c>
      <c r="V60" s="22">
        <v>0</v>
      </c>
      <c r="W60" s="22">
        <v>0</v>
      </c>
      <c r="X60" s="22">
        <v>0</v>
      </c>
      <c r="Y60" s="22">
        <v>61771</v>
      </c>
      <c r="Z60" s="22">
        <v>0</v>
      </c>
      <c r="AA60" s="22">
        <v>0</v>
      </c>
      <c r="AB60" s="22">
        <v>168984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1980799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13856508</v>
      </c>
    </row>
    <row r="61" spans="1:42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2127</v>
      </c>
      <c r="F61" s="22">
        <v>138464</v>
      </c>
      <c r="G61" s="22">
        <v>0</v>
      </c>
      <c r="H61" s="22">
        <v>0</v>
      </c>
      <c r="I61" s="22">
        <v>50079</v>
      </c>
      <c r="J61" s="22">
        <v>1210</v>
      </c>
      <c r="K61" s="22">
        <v>5541</v>
      </c>
      <c r="L61" s="22">
        <v>0</v>
      </c>
      <c r="M61" s="22">
        <v>0</v>
      </c>
      <c r="N61" s="22">
        <v>0</v>
      </c>
      <c r="O61" s="22">
        <v>1224465</v>
      </c>
      <c r="P61" s="22">
        <v>0</v>
      </c>
      <c r="Q61" s="22">
        <v>0</v>
      </c>
      <c r="R61" s="22">
        <v>0</v>
      </c>
      <c r="S61" s="22">
        <v>0</v>
      </c>
      <c r="T61" s="22">
        <v>220229</v>
      </c>
      <c r="U61" s="22">
        <v>72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105000</v>
      </c>
      <c r="AD61" s="22">
        <v>11170</v>
      </c>
      <c r="AE61" s="22">
        <v>0</v>
      </c>
      <c r="AF61" s="22">
        <v>0</v>
      </c>
      <c r="AG61" s="22">
        <v>0</v>
      </c>
      <c r="AH61" s="22">
        <v>0</v>
      </c>
      <c r="AI61" s="22">
        <v>18340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1776697</v>
      </c>
    </row>
    <row r="62" spans="1:42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0</v>
      </c>
      <c r="F62" s="22">
        <v>383287</v>
      </c>
      <c r="G62" s="22">
        <v>157832</v>
      </c>
      <c r="H62" s="22">
        <v>0</v>
      </c>
      <c r="I62" s="22">
        <v>255591</v>
      </c>
      <c r="J62" s="22">
        <v>15637</v>
      </c>
      <c r="K62" s="22">
        <v>106431</v>
      </c>
      <c r="L62" s="22">
        <v>12358</v>
      </c>
      <c r="M62" s="22">
        <v>0</v>
      </c>
      <c r="N62" s="22">
        <v>0</v>
      </c>
      <c r="O62" s="22">
        <v>11313346</v>
      </c>
      <c r="P62" s="22">
        <v>0</v>
      </c>
      <c r="Q62" s="22">
        <v>0</v>
      </c>
      <c r="R62" s="22">
        <v>0</v>
      </c>
      <c r="S62" s="22">
        <v>0</v>
      </c>
      <c r="T62" s="22">
        <v>412600</v>
      </c>
      <c r="U62" s="22">
        <v>517242</v>
      </c>
      <c r="V62" s="22">
        <v>227724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1273</v>
      </c>
      <c r="AC62" s="22">
        <v>4632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363257</v>
      </c>
      <c r="AJ62" s="22">
        <v>140928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13912138</v>
      </c>
    </row>
    <row r="63" spans="1:42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25955</v>
      </c>
      <c r="G63" s="22">
        <v>0</v>
      </c>
      <c r="H63" s="22">
        <v>0</v>
      </c>
      <c r="I63" s="22">
        <v>32258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399141</v>
      </c>
      <c r="P63" s="22">
        <v>0</v>
      </c>
      <c r="Q63" s="22">
        <v>0</v>
      </c>
      <c r="R63" s="22">
        <v>0</v>
      </c>
      <c r="S63" s="22">
        <v>0</v>
      </c>
      <c r="T63" s="22">
        <v>28971</v>
      </c>
      <c r="U63" s="22">
        <v>0</v>
      </c>
      <c r="V63" s="22">
        <v>180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29588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22067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538160</v>
      </c>
    </row>
    <row r="64" spans="1:42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0</v>
      </c>
      <c r="F64" s="22">
        <v>221046</v>
      </c>
      <c r="G64" s="22">
        <v>0</v>
      </c>
      <c r="H64" s="22">
        <v>0</v>
      </c>
      <c r="I64" s="22">
        <v>42946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2087701</v>
      </c>
      <c r="P64" s="22">
        <v>777034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36891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3165618</v>
      </c>
    </row>
    <row r="65" spans="1:42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101086</v>
      </c>
      <c r="G65" s="22">
        <v>0</v>
      </c>
      <c r="H65" s="22">
        <v>0</v>
      </c>
      <c r="I65" s="22">
        <v>65427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2827818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36851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3031182</v>
      </c>
    </row>
    <row r="66" spans="1:42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39043</v>
      </c>
      <c r="G66" s="22">
        <v>383</v>
      </c>
      <c r="H66" s="22">
        <v>0</v>
      </c>
      <c r="I66" s="22">
        <v>135002</v>
      </c>
      <c r="J66" s="22">
        <v>3026</v>
      </c>
      <c r="K66" s="22">
        <v>0</v>
      </c>
      <c r="L66" s="22">
        <v>11417</v>
      </c>
      <c r="M66" s="22">
        <v>0</v>
      </c>
      <c r="N66" s="22">
        <v>0</v>
      </c>
      <c r="O66" s="22">
        <v>4635146</v>
      </c>
      <c r="P66" s="22">
        <v>26049</v>
      </c>
      <c r="Q66" s="22">
        <v>0</v>
      </c>
      <c r="R66" s="22">
        <v>0</v>
      </c>
      <c r="S66" s="22">
        <v>0</v>
      </c>
      <c r="T66" s="22">
        <v>28148</v>
      </c>
      <c r="U66" s="22">
        <v>13951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18314</v>
      </c>
      <c r="AC66" s="22">
        <v>71423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61288</v>
      </c>
      <c r="AJ66" s="22">
        <v>1243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5044433</v>
      </c>
    </row>
    <row r="67" spans="1:42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27942</v>
      </c>
      <c r="G67" s="22">
        <v>0</v>
      </c>
      <c r="H67" s="22">
        <v>0</v>
      </c>
      <c r="I67" s="22">
        <v>2767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237658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2415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6455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2989</v>
      </c>
      <c r="AJ67" s="22">
        <v>0</v>
      </c>
      <c r="AK67" s="22">
        <v>0</v>
      </c>
      <c r="AL67" s="22">
        <v>909</v>
      </c>
      <c r="AM67" s="22">
        <v>0</v>
      </c>
      <c r="AN67" s="22">
        <v>0</v>
      </c>
      <c r="AO67" s="22">
        <v>0</v>
      </c>
      <c r="AP67" s="22">
        <v>281135</v>
      </c>
    </row>
    <row r="68" spans="1:42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0</v>
      </c>
      <c r="F68" s="22">
        <v>407543</v>
      </c>
      <c r="G68" s="22">
        <v>0</v>
      </c>
      <c r="H68" s="22">
        <v>0</v>
      </c>
      <c r="I68" s="22">
        <v>488320</v>
      </c>
      <c r="J68" s="22">
        <v>53405</v>
      </c>
      <c r="K68" s="22">
        <v>0</v>
      </c>
      <c r="L68" s="22">
        <v>54092</v>
      </c>
      <c r="M68" s="22">
        <v>57442</v>
      </c>
      <c r="N68" s="22">
        <v>0</v>
      </c>
      <c r="O68" s="22">
        <v>27901821</v>
      </c>
      <c r="P68" s="22">
        <v>0</v>
      </c>
      <c r="Q68" s="22">
        <v>0</v>
      </c>
      <c r="R68" s="22">
        <v>128353</v>
      </c>
      <c r="S68" s="22">
        <v>347604</v>
      </c>
      <c r="T68" s="22">
        <v>391906</v>
      </c>
      <c r="U68" s="22">
        <v>235565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7636</v>
      </c>
      <c r="AC68" s="22">
        <v>58008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176879</v>
      </c>
      <c r="AM68" s="22">
        <v>0</v>
      </c>
      <c r="AN68" s="22">
        <v>0</v>
      </c>
      <c r="AO68" s="22">
        <v>0</v>
      </c>
      <c r="AP68" s="22">
        <v>30308574</v>
      </c>
    </row>
    <row r="69" spans="1:42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0</v>
      </c>
      <c r="F69" s="22">
        <v>198606</v>
      </c>
      <c r="G69" s="22">
        <v>0</v>
      </c>
      <c r="H69" s="22">
        <v>0</v>
      </c>
      <c r="I69" s="22">
        <v>775936</v>
      </c>
      <c r="J69" s="22">
        <v>0</v>
      </c>
      <c r="K69" s="22">
        <v>0</v>
      </c>
      <c r="L69" s="22">
        <v>32748</v>
      </c>
      <c r="M69" s="22">
        <v>0</v>
      </c>
      <c r="N69" s="22">
        <v>294937</v>
      </c>
      <c r="O69" s="22">
        <v>14264378</v>
      </c>
      <c r="P69" s="22">
        <v>0</v>
      </c>
      <c r="Q69" s="22">
        <v>0</v>
      </c>
      <c r="R69" s="22">
        <v>184156</v>
      </c>
      <c r="S69" s="22">
        <v>0</v>
      </c>
      <c r="T69" s="22">
        <v>1461174</v>
      </c>
      <c r="U69" s="22">
        <v>1811334</v>
      </c>
      <c r="V69" s="22">
        <v>18587</v>
      </c>
      <c r="W69" s="22">
        <v>0</v>
      </c>
      <c r="X69" s="22">
        <v>0</v>
      </c>
      <c r="Y69" s="22">
        <v>0</v>
      </c>
      <c r="Z69" s="22">
        <v>36955</v>
      </c>
      <c r="AA69" s="22">
        <v>0</v>
      </c>
      <c r="AB69" s="22">
        <v>0</v>
      </c>
      <c r="AC69" s="22">
        <v>44645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235668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19359124</v>
      </c>
    </row>
    <row r="70" spans="1:42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209843</v>
      </c>
      <c r="G70" s="22">
        <v>0</v>
      </c>
      <c r="H70" s="22">
        <v>0</v>
      </c>
      <c r="I70" s="22">
        <v>127297</v>
      </c>
      <c r="J70" s="22">
        <v>0</v>
      </c>
      <c r="K70" s="22">
        <v>0</v>
      </c>
      <c r="L70" s="22">
        <v>0</v>
      </c>
      <c r="M70" s="22">
        <v>0</v>
      </c>
      <c r="N70" s="22">
        <v>5446</v>
      </c>
      <c r="O70" s="22">
        <v>3212624</v>
      </c>
      <c r="P70" s="22">
        <v>0</v>
      </c>
      <c r="Q70" s="22">
        <v>0</v>
      </c>
      <c r="R70" s="22">
        <v>0</v>
      </c>
      <c r="S70" s="22">
        <v>0</v>
      </c>
      <c r="T70" s="22">
        <v>71692</v>
      </c>
      <c r="U70" s="22">
        <v>25525</v>
      </c>
      <c r="V70" s="22">
        <v>57496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32336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5748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3748007</v>
      </c>
    </row>
    <row r="71" spans="1:42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472362</v>
      </c>
      <c r="G71" s="22">
        <v>0</v>
      </c>
      <c r="H71" s="22">
        <v>0</v>
      </c>
      <c r="I71" s="22">
        <v>144150</v>
      </c>
      <c r="J71" s="22">
        <v>13156</v>
      </c>
      <c r="K71" s="22">
        <v>0</v>
      </c>
      <c r="L71" s="22">
        <v>5487</v>
      </c>
      <c r="M71" s="22">
        <v>0</v>
      </c>
      <c r="N71" s="22">
        <v>0</v>
      </c>
      <c r="O71" s="22">
        <v>1082660</v>
      </c>
      <c r="P71" s="22">
        <v>0</v>
      </c>
      <c r="Q71" s="22">
        <v>0</v>
      </c>
      <c r="R71" s="22">
        <v>0</v>
      </c>
      <c r="S71" s="22">
        <v>0</v>
      </c>
      <c r="T71" s="22">
        <v>90694</v>
      </c>
      <c r="U71" s="22">
        <v>22126</v>
      </c>
      <c r="V71" s="22">
        <v>34777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32725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53657</v>
      </c>
      <c r="AJ71" s="22">
        <v>0</v>
      </c>
      <c r="AK71" s="22">
        <v>0</v>
      </c>
      <c r="AL71" s="22">
        <v>0</v>
      </c>
      <c r="AM71" s="22">
        <v>180558</v>
      </c>
      <c r="AN71" s="22">
        <v>0</v>
      </c>
      <c r="AO71" s="22">
        <v>0</v>
      </c>
      <c r="AP71" s="22">
        <v>2132352</v>
      </c>
    </row>
    <row r="72" spans="1:42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0</v>
      </c>
      <c r="F72" s="22">
        <v>26068</v>
      </c>
      <c r="G72" s="22">
        <v>0</v>
      </c>
      <c r="H72" s="22">
        <v>0</v>
      </c>
      <c r="I72" s="22">
        <v>75510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2203255</v>
      </c>
      <c r="P72" s="22">
        <v>5541</v>
      </c>
      <c r="Q72" s="22">
        <v>80935</v>
      </c>
      <c r="R72" s="22">
        <v>0</v>
      </c>
      <c r="S72" s="22">
        <v>0</v>
      </c>
      <c r="T72" s="22">
        <v>22369</v>
      </c>
      <c r="U72" s="22">
        <v>22129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1774</v>
      </c>
      <c r="AB72" s="22">
        <v>0</v>
      </c>
      <c r="AC72" s="22">
        <v>33103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62749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2533433</v>
      </c>
    </row>
    <row r="73" spans="1:42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12160</v>
      </c>
      <c r="G73" s="22">
        <v>0</v>
      </c>
      <c r="H73" s="22">
        <v>0</v>
      </c>
      <c r="I73" s="22">
        <v>19588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1422968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396</v>
      </c>
      <c r="AB73" s="22">
        <v>0</v>
      </c>
      <c r="AC73" s="22">
        <v>4951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1460063</v>
      </c>
    </row>
    <row r="74" spans="1:42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0</v>
      </c>
      <c r="F74" s="22">
        <v>54316</v>
      </c>
      <c r="G74" s="22">
        <v>0</v>
      </c>
      <c r="H74" s="22">
        <v>0</v>
      </c>
      <c r="I74" s="22">
        <v>159526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4163303</v>
      </c>
      <c r="P74" s="22">
        <v>0</v>
      </c>
      <c r="Q74" s="22">
        <v>0</v>
      </c>
      <c r="R74" s="22">
        <v>0</v>
      </c>
      <c r="S74" s="22">
        <v>0</v>
      </c>
      <c r="T74" s="22">
        <v>123712</v>
      </c>
      <c r="U74" s="22">
        <v>39737</v>
      </c>
      <c r="V74" s="22">
        <v>88984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54911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49649</v>
      </c>
      <c r="AJ74" s="22">
        <v>9101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4743239</v>
      </c>
    </row>
    <row r="75" spans="1:42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111050</v>
      </c>
      <c r="G75" s="22">
        <v>0</v>
      </c>
      <c r="H75" s="22">
        <v>0</v>
      </c>
      <c r="I75" s="22">
        <v>54639</v>
      </c>
      <c r="J75" s="22">
        <v>22093</v>
      </c>
      <c r="K75" s="22">
        <v>0</v>
      </c>
      <c r="L75" s="22">
        <v>0</v>
      </c>
      <c r="M75" s="22">
        <v>0</v>
      </c>
      <c r="N75" s="22">
        <v>0</v>
      </c>
      <c r="O75" s="22">
        <v>2153877</v>
      </c>
      <c r="P75" s="22">
        <v>0</v>
      </c>
      <c r="Q75" s="22">
        <v>0</v>
      </c>
      <c r="R75" s="22">
        <v>0</v>
      </c>
      <c r="S75" s="22">
        <v>0</v>
      </c>
      <c r="T75" s="22">
        <v>233157</v>
      </c>
      <c r="U75" s="22">
        <v>34963</v>
      </c>
      <c r="V75" s="22">
        <v>791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51484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90308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2752362</v>
      </c>
    </row>
    <row r="76" spans="1:42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0</v>
      </c>
      <c r="F76" s="22">
        <v>51273</v>
      </c>
      <c r="G76" s="22">
        <v>0</v>
      </c>
      <c r="H76" s="22">
        <v>0</v>
      </c>
      <c r="I76" s="22">
        <v>210612</v>
      </c>
      <c r="J76" s="22">
        <v>0</v>
      </c>
      <c r="K76" s="22">
        <v>0</v>
      </c>
      <c r="L76" s="22">
        <v>16503</v>
      </c>
      <c r="M76" s="22">
        <v>0</v>
      </c>
      <c r="N76" s="22">
        <v>0</v>
      </c>
      <c r="O76" s="22">
        <v>2925120</v>
      </c>
      <c r="P76" s="22">
        <v>0</v>
      </c>
      <c r="Q76" s="22">
        <v>0</v>
      </c>
      <c r="R76" s="22">
        <v>0</v>
      </c>
      <c r="S76" s="22">
        <v>0</v>
      </c>
      <c r="T76" s="22">
        <v>210568</v>
      </c>
      <c r="U76" s="22">
        <v>94402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61242</v>
      </c>
      <c r="AD76" s="22">
        <v>26613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3596333</v>
      </c>
    </row>
    <row r="77" spans="1:42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0</v>
      </c>
      <c r="F77" s="22">
        <v>273802</v>
      </c>
      <c r="G77" s="22">
        <v>0</v>
      </c>
      <c r="H77" s="22">
        <v>0</v>
      </c>
      <c r="I77" s="22">
        <v>361466</v>
      </c>
      <c r="J77" s="22">
        <v>0</v>
      </c>
      <c r="K77" s="22">
        <v>0</v>
      </c>
      <c r="L77" s="22">
        <v>41095</v>
      </c>
      <c r="M77" s="22">
        <v>0</v>
      </c>
      <c r="N77" s="22">
        <v>45868</v>
      </c>
      <c r="O77" s="22">
        <v>6566295</v>
      </c>
      <c r="P77" s="22">
        <v>0</v>
      </c>
      <c r="Q77" s="22">
        <v>0</v>
      </c>
      <c r="R77" s="22">
        <v>46467</v>
      </c>
      <c r="S77" s="22">
        <v>0</v>
      </c>
      <c r="T77" s="22">
        <v>598413</v>
      </c>
      <c r="U77" s="22">
        <v>301382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1215</v>
      </c>
      <c r="AC77" s="22">
        <v>184196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130803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8551002</v>
      </c>
    </row>
    <row r="78" spans="1:42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0</v>
      </c>
      <c r="F78" s="22">
        <v>36634</v>
      </c>
      <c r="G78" s="22">
        <v>0</v>
      </c>
      <c r="H78" s="22">
        <v>0</v>
      </c>
      <c r="I78" s="22">
        <v>95891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3483738</v>
      </c>
      <c r="P78" s="22">
        <v>0</v>
      </c>
      <c r="Q78" s="22">
        <v>0</v>
      </c>
      <c r="R78" s="22">
        <v>0</v>
      </c>
      <c r="S78" s="22">
        <v>0</v>
      </c>
      <c r="T78" s="22">
        <v>249365</v>
      </c>
      <c r="U78" s="22">
        <v>0</v>
      </c>
      <c r="V78" s="22">
        <v>14187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2798</v>
      </c>
      <c r="AC78" s="22">
        <v>128638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63667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4074918</v>
      </c>
    </row>
    <row r="79" spans="1:42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0</v>
      </c>
      <c r="F79" s="22">
        <v>41157</v>
      </c>
      <c r="G79" s="22">
        <v>0</v>
      </c>
      <c r="H79" s="22">
        <v>0</v>
      </c>
      <c r="I79" s="22">
        <v>109323</v>
      </c>
      <c r="J79" s="22">
        <v>4245</v>
      </c>
      <c r="K79" s="22">
        <v>0</v>
      </c>
      <c r="L79" s="22">
        <v>0</v>
      </c>
      <c r="M79" s="22">
        <v>0</v>
      </c>
      <c r="N79" s="22">
        <v>0</v>
      </c>
      <c r="O79" s="22">
        <v>1347912</v>
      </c>
      <c r="P79" s="22">
        <v>0</v>
      </c>
      <c r="Q79" s="22">
        <v>0</v>
      </c>
      <c r="R79" s="22">
        <v>0</v>
      </c>
      <c r="S79" s="22">
        <v>0</v>
      </c>
      <c r="T79" s="22">
        <v>88601</v>
      </c>
      <c r="U79" s="22">
        <v>99369</v>
      </c>
      <c r="V79" s="22">
        <v>53334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3339</v>
      </c>
      <c r="AC79" s="22">
        <v>53485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45270</v>
      </c>
      <c r="AJ79" s="22">
        <v>0</v>
      </c>
      <c r="AK79" s="22">
        <v>0</v>
      </c>
      <c r="AL79" s="22">
        <v>0</v>
      </c>
      <c r="AM79" s="22">
        <v>168152</v>
      </c>
      <c r="AN79" s="22">
        <v>0</v>
      </c>
      <c r="AO79" s="22">
        <v>0</v>
      </c>
      <c r="AP79" s="22">
        <v>2014187</v>
      </c>
    </row>
    <row r="80" spans="1:42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0</v>
      </c>
      <c r="F80" s="22">
        <v>62217</v>
      </c>
      <c r="G80" s="22">
        <v>0</v>
      </c>
      <c r="H80" s="22">
        <v>0</v>
      </c>
      <c r="I80" s="22">
        <v>59217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2625413</v>
      </c>
      <c r="P80" s="22">
        <v>0</v>
      </c>
      <c r="Q80" s="22">
        <v>0</v>
      </c>
      <c r="R80" s="22">
        <v>0</v>
      </c>
      <c r="S80" s="22">
        <v>0</v>
      </c>
      <c r="T80" s="22">
        <v>48183</v>
      </c>
      <c r="U80" s="22">
        <v>0</v>
      </c>
      <c r="V80" s="22">
        <v>486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25678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13339</v>
      </c>
      <c r="AJ80" s="22">
        <v>0</v>
      </c>
      <c r="AK80" s="22">
        <v>0</v>
      </c>
      <c r="AL80" s="22">
        <v>0</v>
      </c>
      <c r="AM80" s="22">
        <v>268960</v>
      </c>
      <c r="AN80" s="22">
        <v>0</v>
      </c>
      <c r="AO80" s="22">
        <v>0</v>
      </c>
      <c r="AP80" s="22">
        <v>3103493</v>
      </c>
    </row>
    <row r="81" spans="1:42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0</v>
      </c>
      <c r="F81" s="22">
        <v>136566</v>
      </c>
      <c r="G81" s="22">
        <v>0</v>
      </c>
      <c r="H81" s="22">
        <v>23418</v>
      </c>
      <c r="I81" s="22">
        <v>187088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12977522</v>
      </c>
      <c r="P81" s="22">
        <v>0</v>
      </c>
      <c r="Q81" s="22">
        <v>0</v>
      </c>
      <c r="R81" s="22">
        <v>0</v>
      </c>
      <c r="S81" s="22">
        <v>0</v>
      </c>
      <c r="T81" s="22">
        <v>141953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61426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1184124</v>
      </c>
      <c r="AN81" s="22">
        <v>0</v>
      </c>
      <c r="AO81" s="22">
        <v>0</v>
      </c>
      <c r="AP81" s="22">
        <v>14712097</v>
      </c>
    </row>
    <row r="82" spans="1:42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673</v>
      </c>
      <c r="F82" s="22">
        <v>79047</v>
      </c>
      <c r="G82" s="22">
        <v>0</v>
      </c>
      <c r="H82" s="22">
        <v>76173</v>
      </c>
      <c r="I82" s="22">
        <v>277366</v>
      </c>
      <c r="J82" s="22">
        <v>3928</v>
      </c>
      <c r="K82" s="22">
        <v>9374</v>
      </c>
      <c r="L82" s="22">
        <v>6962</v>
      </c>
      <c r="M82" s="22">
        <v>0</v>
      </c>
      <c r="N82" s="22">
        <v>83536</v>
      </c>
      <c r="O82" s="22">
        <v>3364911</v>
      </c>
      <c r="P82" s="22">
        <v>0</v>
      </c>
      <c r="Q82" s="22">
        <v>0</v>
      </c>
      <c r="R82" s="22">
        <v>0</v>
      </c>
      <c r="S82" s="22">
        <v>0</v>
      </c>
      <c r="T82" s="22">
        <v>7556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5600</v>
      </c>
      <c r="AC82" s="22">
        <v>99299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4014425</v>
      </c>
    </row>
    <row r="83" spans="1:42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30450</v>
      </c>
      <c r="G83" s="22">
        <v>0</v>
      </c>
      <c r="H83" s="22">
        <v>0</v>
      </c>
      <c r="I83" s="22">
        <v>117541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13759777</v>
      </c>
      <c r="P83" s="22">
        <v>0</v>
      </c>
      <c r="Q83" s="22">
        <v>0</v>
      </c>
      <c r="R83" s="22">
        <v>0</v>
      </c>
      <c r="S83" s="22">
        <v>0</v>
      </c>
      <c r="T83" s="22">
        <v>27659</v>
      </c>
      <c r="U83" s="22">
        <v>30644</v>
      </c>
      <c r="V83" s="22">
        <v>26941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58412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72593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14124017</v>
      </c>
    </row>
    <row r="84" spans="1:42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25810</v>
      </c>
      <c r="G84" s="22">
        <v>0</v>
      </c>
      <c r="H84" s="22">
        <v>0</v>
      </c>
      <c r="I84" s="22">
        <v>87569</v>
      </c>
      <c r="J84" s="22">
        <v>0</v>
      </c>
      <c r="K84" s="22">
        <v>0</v>
      </c>
      <c r="L84" s="22">
        <v>2891</v>
      </c>
      <c r="M84" s="22">
        <v>0</v>
      </c>
      <c r="N84" s="22">
        <v>0</v>
      </c>
      <c r="O84" s="22">
        <v>1310674</v>
      </c>
      <c r="P84" s="22">
        <v>0</v>
      </c>
      <c r="Q84" s="22">
        <v>0</v>
      </c>
      <c r="R84" s="22">
        <v>0</v>
      </c>
      <c r="S84" s="22">
        <v>0</v>
      </c>
      <c r="T84" s="22">
        <v>38541</v>
      </c>
      <c r="U84" s="22">
        <v>0</v>
      </c>
      <c r="V84" s="22">
        <v>13854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113371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29044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1621754</v>
      </c>
    </row>
    <row r="85" spans="1:42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0</v>
      </c>
      <c r="F85" s="22">
        <v>20594</v>
      </c>
      <c r="G85" s="22">
        <v>0</v>
      </c>
      <c r="H85" s="22">
        <v>0</v>
      </c>
      <c r="I85" s="22">
        <v>51774</v>
      </c>
      <c r="J85" s="22">
        <v>0</v>
      </c>
      <c r="K85" s="22">
        <v>0</v>
      </c>
      <c r="L85" s="22">
        <v>62776</v>
      </c>
      <c r="M85" s="22">
        <v>0</v>
      </c>
      <c r="N85" s="22">
        <v>491170</v>
      </c>
      <c r="O85" s="22">
        <v>456961</v>
      </c>
      <c r="P85" s="22">
        <v>2142</v>
      </c>
      <c r="Q85" s="22">
        <v>0</v>
      </c>
      <c r="R85" s="22">
        <v>0</v>
      </c>
      <c r="S85" s="22">
        <v>0</v>
      </c>
      <c r="T85" s="22">
        <v>356815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19585</v>
      </c>
      <c r="AC85" s="22">
        <v>26069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98725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1586611</v>
      </c>
    </row>
    <row r="86" spans="1:42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0</v>
      </c>
      <c r="F86" s="22">
        <v>210067</v>
      </c>
      <c r="G86" s="22">
        <v>0</v>
      </c>
      <c r="H86" s="22">
        <v>0</v>
      </c>
      <c r="I86" s="22">
        <v>170856</v>
      </c>
      <c r="J86" s="22">
        <v>0</v>
      </c>
      <c r="K86" s="22">
        <v>0</v>
      </c>
      <c r="L86" s="22">
        <v>0</v>
      </c>
      <c r="M86" s="22">
        <v>0</v>
      </c>
      <c r="N86" s="22">
        <v>753244</v>
      </c>
      <c r="O86" s="22">
        <v>1996906</v>
      </c>
      <c r="P86" s="22">
        <v>0</v>
      </c>
      <c r="Q86" s="22">
        <v>0</v>
      </c>
      <c r="R86" s="22">
        <v>0</v>
      </c>
      <c r="S86" s="22">
        <v>0</v>
      </c>
      <c r="T86" s="22">
        <v>102251</v>
      </c>
      <c r="U86" s="22">
        <v>147757</v>
      </c>
      <c r="V86" s="22">
        <v>38833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15710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3435624</v>
      </c>
    </row>
    <row r="87" spans="1:42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0</v>
      </c>
      <c r="F87" s="22">
        <v>225023</v>
      </c>
      <c r="G87" s="22">
        <v>0</v>
      </c>
      <c r="H87" s="22">
        <v>0</v>
      </c>
      <c r="I87" s="22">
        <v>5032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12429499</v>
      </c>
      <c r="P87" s="22">
        <v>0</v>
      </c>
      <c r="Q87" s="22">
        <v>0</v>
      </c>
      <c r="R87" s="22">
        <v>49504</v>
      </c>
      <c r="S87" s="22">
        <v>0</v>
      </c>
      <c r="T87" s="22">
        <v>317566</v>
      </c>
      <c r="U87" s="22">
        <v>246996</v>
      </c>
      <c r="V87" s="22">
        <v>141141</v>
      </c>
      <c r="W87" s="22">
        <v>0</v>
      </c>
      <c r="X87" s="22">
        <v>0</v>
      </c>
      <c r="Y87" s="22">
        <v>0</v>
      </c>
      <c r="Z87" s="22">
        <v>971</v>
      </c>
      <c r="AA87" s="22">
        <v>0</v>
      </c>
      <c r="AB87" s="22">
        <v>0</v>
      </c>
      <c r="AC87" s="22">
        <v>9939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12164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13437835</v>
      </c>
    </row>
    <row r="88" spans="1:42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90892</v>
      </c>
      <c r="G88" s="22">
        <v>0</v>
      </c>
      <c r="H88" s="22">
        <v>0</v>
      </c>
      <c r="I88" s="22">
        <v>220240</v>
      </c>
      <c r="J88" s="22">
        <v>0</v>
      </c>
      <c r="K88" s="22">
        <v>0</v>
      </c>
      <c r="L88" s="22">
        <v>10467</v>
      </c>
      <c r="M88" s="22">
        <v>0</v>
      </c>
      <c r="N88" s="22">
        <v>0</v>
      </c>
      <c r="O88" s="22">
        <v>5953260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34737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4823</v>
      </c>
      <c r="AC88" s="22">
        <v>0</v>
      </c>
      <c r="AD88" s="22">
        <v>0</v>
      </c>
      <c r="AE88" s="22">
        <v>0</v>
      </c>
      <c r="AF88" s="22">
        <v>0</v>
      </c>
      <c r="AG88" s="22">
        <v>36543</v>
      </c>
      <c r="AH88" s="22">
        <v>0</v>
      </c>
      <c r="AI88" s="22">
        <v>16754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6367716</v>
      </c>
    </row>
    <row r="89" spans="1:42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0</v>
      </c>
      <c r="F89" s="22">
        <v>100235</v>
      </c>
      <c r="G89" s="22">
        <v>0</v>
      </c>
      <c r="H89" s="22">
        <v>0</v>
      </c>
      <c r="I89" s="22">
        <v>126137</v>
      </c>
      <c r="J89" s="22">
        <v>0</v>
      </c>
      <c r="K89" s="22">
        <v>0</v>
      </c>
      <c r="L89" s="22">
        <v>4369</v>
      </c>
      <c r="M89" s="22">
        <v>0</v>
      </c>
      <c r="N89" s="22">
        <v>0</v>
      </c>
      <c r="O89" s="22">
        <v>5857706</v>
      </c>
      <c r="P89" s="22">
        <v>213607</v>
      </c>
      <c r="Q89" s="22">
        <v>0</v>
      </c>
      <c r="R89" s="22">
        <v>0</v>
      </c>
      <c r="S89" s="22">
        <v>0</v>
      </c>
      <c r="T89" s="22">
        <v>207181</v>
      </c>
      <c r="U89" s="22">
        <v>57141</v>
      </c>
      <c r="V89" s="22">
        <v>4389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19084</v>
      </c>
      <c r="AD89" s="22">
        <v>0</v>
      </c>
      <c r="AE89" s="22">
        <v>0</v>
      </c>
      <c r="AF89" s="22">
        <v>0</v>
      </c>
      <c r="AG89" s="22">
        <v>0</v>
      </c>
      <c r="AH89" s="22">
        <v>6658</v>
      </c>
      <c r="AI89" s="22">
        <v>57031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6653538</v>
      </c>
    </row>
    <row r="90" spans="1:42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0</v>
      </c>
      <c r="F90" s="22">
        <v>589812</v>
      </c>
      <c r="G90" s="22">
        <v>0</v>
      </c>
      <c r="H90" s="22">
        <v>0</v>
      </c>
      <c r="I90" s="22">
        <v>381709</v>
      </c>
      <c r="J90" s="22">
        <v>0</v>
      </c>
      <c r="K90" s="22">
        <v>0</v>
      </c>
      <c r="L90" s="22">
        <v>40465</v>
      </c>
      <c r="M90" s="22">
        <v>4220</v>
      </c>
      <c r="N90" s="22">
        <v>317132</v>
      </c>
      <c r="O90" s="22">
        <v>9295062</v>
      </c>
      <c r="P90" s="22">
        <v>10456</v>
      </c>
      <c r="Q90" s="22">
        <v>0</v>
      </c>
      <c r="R90" s="22">
        <v>0</v>
      </c>
      <c r="S90" s="22">
        <v>0</v>
      </c>
      <c r="T90" s="22">
        <v>451541</v>
      </c>
      <c r="U90" s="22">
        <v>228386</v>
      </c>
      <c r="V90" s="22">
        <v>130265</v>
      </c>
      <c r="W90" s="22">
        <v>0</v>
      </c>
      <c r="X90" s="22">
        <v>4459</v>
      </c>
      <c r="Y90" s="22">
        <v>0</v>
      </c>
      <c r="Z90" s="22">
        <v>782</v>
      </c>
      <c r="AA90" s="22">
        <v>0</v>
      </c>
      <c r="AB90" s="22">
        <v>0</v>
      </c>
      <c r="AC90" s="22">
        <v>36800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352768</v>
      </c>
      <c r="AJ90" s="22">
        <v>48485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11892342</v>
      </c>
    </row>
    <row r="91" spans="1:42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60430</v>
      </c>
      <c r="G91" s="22">
        <v>0</v>
      </c>
      <c r="H91" s="22">
        <v>0</v>
      </c>
      <c r="I91" s="22">
        <v>34068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243442</v>
      </c>
      <c r="P91" s="22">
        <v>0</v>
      </c>
      <c r="Q91" s="22">
        <v>0</v>
      </c>
      <c r="R91" s="22">
        <v>12747</v>
      </c>
      <c r="S91" s="22">
        <v>0</v>
      </c>
      <c r="T91" s="22">
        <v>187963</v>
      </c>
      <c r="U91" s="22">
        <v>3270</v>
      </c>
      <c r="V91" s="22">
        <v>0</v>
      </c>
      <c r="W91" s="22">
        <v>150225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280451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972596</v>
      </c>
    </row>
    <row r="92" spans="1:42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4231</v>
      </c>
      <c r="F92" s="22">
        <v>36088</v>
      </c>
      <c r="G92" s="22">
        <v>0</v>
      </c>
      <c r="H92" s="22">
        <v>0</v>
      </c>
      <c r="I92" s="22">
        <v>108429</v>
      </c>
      <c r="J92" s="22">
        <v>0</v>
      </c>
      <c r="K92" s="22">
        <v>0</v>
      </c>
      <c r="L92" s="22">
        <v>9355</v>
      </c>
      <c r="M92" s="22">
        <v>0</v>
      </c>
      <c r="N92" s="22">
        <v>122506</v>
      </c>
      <c r="O92" s="22">
        <v>912317</v>
      </c>
      <c r="P92" s="22">
        <v>0</v>
      </c>
      <c r="Q92" s="22">
        <v>165961</v>
      </c>
      <c r="R92" s="22">
        <v>58850</v>
      </c>
      <c r="S92" s="22">
        <v>0</v>
      </c>
      <c r="T92" s="22">
        <v>382693</v>
      </c>
      <c r="U92" s="22">
        <v>1707232</v>
      </c>
      <c r="V92" s="22">
        <v>159170</v>
      </c>
      <c r="W92" s="22">
        <v>885</v>
      </c>
      <c r="X92" s="22">
        <v>34586</v>
      </c>
      <c r="Y92" s="22">
        <v>0</v>
      </c>
      <c r="Z92" s="22">
        <v>4189</v>
      </c>
      <c r="AA92" s="22">
        <v>0</v>
      </c>
      <c r="AB92" s="22">
        <v>5272</v>
      </c>
      <c r="AC92" s="22">
        <v>2150</v>
      </c>
      <c r="AD92" s="22">
        <v>0</v>
      </c>
      <c r="AE92" s="22">
        <v>19829</v>
      </c>
      <c r="AF92" s="22">
        <v>41140</v>
      </c>
      <c r="AG92" s="22">
        <v>0</v>
      </c>
      <c r="AH92" s="22">
        <v>0</v>
      </c>
      <c r="AI92" s="22">
        <v>761139</v>
      </c>
      <c r="AJ92" s="22">
        <v>23430</v>
      </c>
      <c r="AK92" s="22">
        <v>0</v>
      </c>
      <c r="AL92" s="22">
        <v>215742</v>
      </c>
      <c r="AM92" s="22">
        <v>0</v>
      </c>
      <c r="AN92" s="22">
        <v>0</v>
      </c>
      <c r="AO92" s="22">
        <v>0</v>
      </c>
      <c r="AP92" s="22">
        <v>4775194</v>
      </c>
    </row>
    <row r="93" spans="1:42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36529</v>
      </c>
      <c r="G93" s="22">
        <v>0</v>
      </c>
      <c r="H93" s="22">
        <v>15207</v>
      </c>
      <c r="I93" s="22">
        <v>76207</v>
      </c>
      <c r="J93" s="22">
        <v>0</v>
      </c>
      <c r="K93" s="22">
        <v>0</v>
      </c>
      <c r="L93" s="22">
        <v>4235</v>
      </c>
      <c r="M93" s="22">
        <v>0</v>
      </c>
      <c r="N93" s="22">
        <v>124092</v>
      </c>
      <c r="O93" s="22">
        <v>836136</v>
      </c>
      <c r="P93" s="22">
        <v>5322</v>
      </c>
      <c r="Q93" s="22">
        <v>0</v>
      </c>
      <c r="R93" s="22">
        <v>127408</v>
      </c>
      <c r="S93" s="22">
        <v>0</v>
      </c>
      <c r="T93" s="22">
        <v>299515</v>
      </c>
      <c r="U93" s="22">
        <v>291301</v>
      </c>
      <c r="V93" s="22">
        <v>64577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240795</v>
      </c>
      <c r="AJ93" s="22">
        <v>3151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2124475</v>
      </c>
    </row>
    <row r="94" spans="1:42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12226</v>
      </c>
      <c r="G94" s="22">
        <v>0</v>
      </c>
      <c r="H94" s="22">
        <v>0</v>
      </c>
      <c r="I94" s="22">
        <v>5810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202246</v>
      </c>
      <c r="P94" s="22">
        <v>651</v>
      </c>
      <c r="Q94" s="22">
        <v>0</v>
      </c>
      <c r="R94" s="22">
        <v>0</v>
      </c>
      <c r="S94" s="22">
        <v>0</v>
      </c>
      <c r="T94" s="22">
        <v>38641</v>
      </c>
      <c r="U94" s="22">
        <v>68447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894</v>
      </c>
      <c r="AH94" s="22">
        <v>0</v>
      </c>
      <c r="AI94" s="22">
        <v>8643</v>
      </c>
      <c r="AJ94" s="22">
        <v>70540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408098</v>
      </c>
    </row>
    <row r="95" spans="1:42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17982</v>
      </c>
      <c r="G95" s="22">
        <v>0</v>
      </c>
      <c r="H95" s="22">
        <v>0</v>
      </c>
      <c r="I95" s="22">
        <v>12560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134862</v>
      </c>
      <c r="P95" s="22">
        <v>18774</v>
      </c>
      <c r="Q95" s="22">
        <v>0</v>
      </c>
      <c r="R95" s="22">
        <v>0</v>
      </c>
      <c r="S95" s="22">
        <v>0</v>
      </c>
      <c r="T95" s="22">
        <v>127043</v>
      </c>
      <c r="U95" s="22">
        <v>27963</v>
      </c>
      <c r="V95" s="22">
        <v>3217</v>
      </c>
      <c r="W95" s="22">
        <v>0</v>
      </c>
      <c r="X95" s="22">
        <v>0</v>
      </c>
      <c r="Y95" s="22">
        <v>0</v>
      </c>
      <c r="Z95" s="22">
        <v>604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78457</v>
      </c>
      <c r="AJ95" s="22">
        <v>11702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433164</v>
      </c>
    </row>
    <row r="96" spans="1:42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10513</v>
      </c>
      <c r="F96" s="22">
        <v>76478</v>
      </c>
      <c r="G96" s="22">
        <v>0</v>
      </c>
      <c r="H96" s="22">
        <v>108374</v>
      </c>
      <c r="I96" s="22">
        <v>88101</v>
      </c>
      <c r="J96" s="22">
        <v>0</v>
      </c>
      <c r="K96" s="22">
        <v>0</v>
      </c>
      <c r="L96" s="22">
        <v>9721</v>
      </c>
      <c r="M96" s="22">
        <v>0</v>
      </c>
      <c r="N96" s="22">
        <v>77786</v>
      </c>
      <c r="O96" s="22">
        <v>4623336</v>
      </c>
      <c r="P96" s="22">
        <v>0</v>
      </c>
      <c r="Q96" s="22">
        <v>0</v>
      </c>
      <c r="R96" s="22">
        <v>407831</v>
      </c>
      <c r="S96" s="22">
        <v>0</v>
      </c>
      <c r="T96" s="22">
        <v>396150</v>
      </c>
      <c r="U96" s="22">
        <v>177209</v>
      </c>
      <c r="V96" s="22">
        <v>0</v>
      </c>
      <c r="W96" s="22">
        <v>0</v>
      </c>
      <c r="X96" s="22">
        <v>27296</v>
      </c>
      <c r="Y96" s="22">
        <v>12013</v>
      </c>
      <c r="Z96" s="22">
        <v>0</v>
      </c>
      <c r="AA96" s="22">
        <v>0</v>
      </c>
      <c r="AB96" s="22">
        <v>7033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763795</v>
      </c>
      <c r="AJ96" s="22">
        <v>31614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6817250</v>
      </c>
    </row>
    <row r="97" spans="1:42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4283</v>
      </c>
      <c r="G97" s="22">
        <v>0</v>
      </c>
      <c r="H97" s="22">
        <v>0</v>
      </c>
      <c r="I97" s="22">
        <v>30155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150582</v>
      </c>
      <c r="P97" s="22">
        <v>0</v>
      </c>
      <c r="Q97" s="22">
        <v>0</v>
      </c>
      <c r="R97" s="22">
        <v>0</v>
      </c>
      <c r="S97" s="22">
        <v>0</v>
      </c>
      <c r="T97" s="22">
        <v>204535</v>
      </c>
      <c r="U97" s="22">
        <v>57131</v>
      </c>
      <c r="V97" s="22">
        <v>24027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235681</v>
      </c>
      <c r="AJ97" s="22">
        <v>8160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714554</v>
      </c>
    </row>
    <row r="98" spans="1:42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13533</v>
      </c>
      <c r="G98" s="22">
        <v>0</v>
      </c>
      <c r="H98" s="22">
        <v>0</v>
      </c>
      <c r="I98" s="22">
        <v>17524</v>
      </c>
      <c r="J98" s="22">
        <v>1008</v>
      </c>
      <c r="K98" s="22">
        <v>0</v>
      </c>
      <c r="L98" s="22">
        <v>0</v>
      </c>
      <c r="M98" s="22">
        <v>0</v>
      </c>
      <c r="N98" s="22">
        <v>25356</v>
      </c>
      <c r="O98" s="22">
        <v>130183</v>
      </c>
      <c r="P98" s="22">
        <v>0</v>
      </c>
      <c r="Q98" s="22">
        <v>0</v>
      </c>
      <c r="R98" s="22">
        <v>0</v>
      </c>
      <c r="S98" s="22">
        <v>0</v>
      </c>
      <c r="T98" s="22">
        <v>62450</v>
      </c>
      <c r="U98" s="22">
        <v>125916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48826</v>
      </c>
      <c r="AJ98" s="22">
        <v>4644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429440</v>
      </c>
    </row>
    <row r="99" spans="1:42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238483</v>
      </c>
      <c r="G99" s="22">
        <v>0</v>
      </c>
      <c r="H99" s="22">
        <v>279684</v>
      </c>
      <c r="I99" s="22">
        <v>102182</v>
      </c>
      <c r="J99" s="22">
        <v>0</v>
      </c>
      <c r="K99" s="22">
        <v>0</v>
      </c>
      <c r="L99" s="22">
        <v>21252</v>
      </c>
      <c r="M99" s="22">
        <v>0</v>
      </c>
      <c r="N99" s="22">
        <v>0</v>
      </c>
      <c r="O99" s="22">
        <v>1917055</v>
      </c>
      <c r="P99" s="22">
        <v>0</v>
      </c>
      <c r="Q99" s="22">
        <v>0</v>
      </c>
      <c r="R99" s="22">
        <v>0</v>
      </c>
      <c r="S99" s="22">
        <v>0</v>
      </c>
      <c r="T99" s="22">
        <v>526789</v>
      </c>
      <c r="U99" s="22">
        <v>529888</v>
      </c>
      <c r="V99" s="22">
        <v>71939</v>
      </c>
      <c r="W99" s="22">
        <v>0</v>
      </c>
      <c r="X99" s="22">
        <v>4583</v>
      </c>
      <c r="Y99" s="22">
        <v>0</v>
      </c>
      <c r="Z99" s="22">
        <v>1583</v>
      </c>
      <c r="AA99" s="22">
        <v>0</v>
      </c>
      <c r="AB99" s="22">
        <v>17442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807377</v>
      </c>
      <c r="AJ99" s="22">
        <v>7787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4526044</v>
      </c>
    </row>
    <row r="100" spans="1:42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24206</v>
      </c>
      <c r="G100" s="22">
        <v>0</v>
      </c>
      <c r="H100" s="22">
        <v>0</v>
      </c>
      <c r="I100" s="22">
        <v>0</v>
      </c>
      <c r="J100" s="22">
        <v>363</v>
      </c>
      <c r="K100" s="22">
        <v>0</v>
      </c>
      <c r="L100" s="22">
        <v>0</v>
      </c>
      <c r="M100" s="22">
        <v>0</v>
      </c>
      <c r="N100" s="22">
        <v>0</v>
      </c>
      <c r="O100" s="22">
        <v>246011</v>
      </c>
      <c r="P100" s="22">
        <v>0</v>
      </c>
      <c r="Q100" s="22">
        <v>0</v>
      </c>
      <c r="R100" s="22">
        <v>10868</v>
      </c>
      <c r="S100" s="22">
        <v>0</v>
      </c>
      <c r="T100" s="22">
        <v>92511</v>
      </c>
      <c r="U100" s="22">
        <v>81177</v>
      </c>
      <c r="V100" s="22">
        <v>0</v>
      </c>
      <c r="W100" s="22">
        <v>0</v>
      </c>
      <c r="X100" s="22">
        <v>0</v>
      </c>
      <c r="Y100" s="22">
        <v>0</v>
      </c>
      <c r="Z100" s="22">
        <v>255</v>
      </c>
      <c r="AA100" s="22">
        <v>0</v>
      </c>
      <c r="AB100" s="22">
        <v>37773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50465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543629</v>
      </c>
    </row>
    <row r="101" spans="1:42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12347</v>
      </c>
      <c r="G101" s="22">
        <v>0</v>
      </c>
      <c r="H101" s="22">
        <v>126141</v>
      </c>
      <c r="I101" s="22">
        <v>101791</v>
      </c>
      <c r="J101" s="22">
        <v>0</v>
      </c>
      <c r="K101" s="22">
        <v>10407</v>
      </c>
      <c r="L101" s="22">
        <v>0</v>
      </c>
      <c r="M101" s="22">
        <v>0</v>
      </c>
      <c r="N101" s="22">
        <v>243407</v>
      </c>
      <c r="O101" s="22">
        <v>1445272</v>
      </c>
      <c r="P101" s="22">
        <v>77214</v>
      </c>
      <c r="Q101" s="22">
        <v>0</v>
      </c>
      <c r="R101" s="22">
        <v>49503</v>
      </c>
      <c r="S101" s="22">
        <v>0</v>
      </c>
      <c r="T101" s="22">
        <v>305606</v>
      </c>
      <c r="U101" s="22">
        <v>806492</v>
      </c>
      <c r="V101" s="22">
        <v>419</v>
      </c>
      <c r="W101" s="22">
        <v>0</v>
      </c>
      <c r="X101" s="22">
        <v>33179</v>
      </c>
      <c r="Y101" s="22">
        <v>0</v>
      </c>
      <c r="Z101" s="22">
        <v>0</v>
      </c>
      <c r="AA101" s="22">
        <v>0</v>
      </c>
      <c r="AB101" s="22">
        <v>1590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642545</v>
      </c>
      <c r="AJ101" s="22">
        <v>15513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3871426</v>
      </c>
    </row>
    <row r="102" spans="1:42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0</v>
      </c>
      <c r="F102" s="22">
        <v>27915</v>
      </c>
      <c r="G102" s="22">
        <v>0</v>
      </c>
      <c r="H102" s="22">
        <v>0</v>
      </c>
      <c r="I102" s="22">
        <v>15279</v>
      </c>
      <c r="J102" s="22">
        <v>2080</v>
      </c>
      <c r="K102" s="22">
        <v>0</v>
      </c>
      <c r="L102" s="22">
        <v>1449</v>
      </c>
      <c r="M102" s="22">
        <v>0</v>
      </c>
      <c r="N102" s="22">
        <v>36409</v>
      </c>
      <c r="O102" s="22">
        <v>429694</v>
      </c>
      <c r="P102" s="22">
        <v>0</v>
      </c>
      <c r="Q102" s="22">
        <v>0</v>
      </c>
      <c r="R102" s="22">
        <v>0</v>
      </c>
      <c r="S102" s="22">
        <v>0</v>
      </c>
      <c r="T102" s="22">
        <v>58569</v>
      </c>
      <c r="U102" s="22">
        <v>66753</v>
      </c>
      <c r="V102" s="22">
        <v>24926</v>
      </c>
      <c r="W102" s="22">
        <v>0</v>
      </c>
      <c r="X102" s="22">
        <v>0</v>
      </c>
      <c r="Y102" s="22">
        <v>0</v>
      </c>
      <c r="Z102" s="22">
        <v>651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1550</v>
      </c>
      <c r="AG102" s="22">
        <v>0</v>
      </c>
      <c r="AH102" s="22">
        <v>0</v>
      </c>
      <c r="AI102" s="22">
        <v>35304</v>
      </c>
      <c r="AJ102" s="22">
        <v>1658</v>
      </c>
      <c r="AK102" s="22">
        <v>0</v>
      </c>
      <c r="AL102" s="22">
        <v>32146</v>
      </c>
      <c r="AM102" s="22">
        <v>0</v>
      </c>
      <c r="AN102" s="22">
        <v>0</v>
      </c>
      <c r="AO102" s="22">
        <v>0</v>
      </c>
      <c r="AP102" s="22">
        <v>734383</v>
      </c>
    </row>
    <row r="103" spans="1:42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59950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203900</v>
      </c>
      <c r="P103" s="22">
        <v>0</v>
      </c>
      <c r="Q103" s="22">
        <v>0</v>
      </c>
      <c r="R103" s="22">
        <v>0</v>
      </c>
      <c r="S103" s="22">
        <v>0</v>
      </c>
      <c r="T103" s="22">
        <v>121028</v>
      </c>
      <c r="U103" s="22">
        <v>405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72784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458067</v>
      </c>
    </row>
    <row r="104" spans="1:42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10399</v>
      </c>
      <c r="G104" s="22">
        <v>0</v>
      </c>
      <c r="H104" s="22">
        <v>0</v>
      </c>
      <c r="I104" s="22">
        <v>51008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185990</v>
      </c>
      <c r="P104" s="22">
        <v>0</v>
      </c>
      <c r="Q104" s="22">
        <v>0</v>
      </c>
      <c r="R104" s="22">
        <v>0</v>
      </c>
      <c r="S104" s="22">
        <v>0</v>
      </c>
      <c r="T104" s="22">
        <v>7252</v>
      </c>
      <c r="U104" s="22">
        <v>62604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1100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44300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362653</v>
      </c>
    </row>
    <row r="105" spans="1:42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42768</v>
      </c>
      <c r="G105" s="22">
        <v>0</v>
      </c>
      <c r="H105" s="22">
        <v>0</v>
      </c>
      <c r="I105" s="22">
        <v>61227</v>
      </c>
      <c r="J105" s="22">
        <v>68636</v>
      </c>
      <c r="K105" s="22">
        <v>0</v>
      </c>
      <c r="L105" s="22">
        <v>15309</v>
      </c>
      <c r="M105" s="22">
        <v>0</v>
      </c>
      <c r="N105" s="22">
        <v>41253</v>
      </c>
      <c r="O105" s="22">
        <v>208233</v>
      </c>
      <c r="P105" s="22">
        <v>0</v>
      </c>
      <c r="Q105" s="22">
        <v>0</v>
      </c>
      <c r="R105" s="22">
        <v>9113</v>
      </c>
      <c r="S105" s="22">
        <v>0</v>
      </c>
      <c r="T105" s="22">
        <v>179039</v>
      </c>
      <c r="U105" s="22">
        <v>53380</v>
      </c>
      <c r="V105" s="22">
        <v>9853</v>
      </c>
      <c r="W105" s="22">
        <v>0</v>
      </c>
      <c r="X105" s="22">
        <v>345</v>
      </c>
      <c r="Y105" s="22">
        <v>0</v>
      </c>
      <c r="Z105" s="22">
        <v>0</v>
      </c>
      <c r="AA105" s="22">
        <v>0</v>
      </c>
      <c r="AB105" s="22">
        <v>0</v>
      </c>
      <c r="AC105" s="22">
        <v>2885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140466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832507</v>
      </c>
    </row>
    <row r="106" spans="1:42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14221</v>
      </c>
      <c r="G106" s="22">
        <v>0</v>
      </c>
      <c r="H106" s="22">
        <v>0</v>
      </c>
      <c r="I106" s="22">
        <v>30960</v>
      </c>
      <c r="J106" s="22">
        <v>0</v>
      </c>
      <c r="K106" s="22">
        <v>0</v>
      </c>
      <c r="L106" s="22">
        <v>10536</v>
      </c>
      <c r="M106" s="22">
        <v>0</v>
      </c>
      <c r="N106" s="22">
        <v>0</v>
      </c>
      <c r="O106" s="22">
        <v>313132</v>
      </c>
      <c r="P106" s="22">
        <v>0</v>
      </c>
      <c r="Q106" s="22">
        <v>0</v>
      </c>
      <c r="R106" s="22">
        <v>0</v>
      </c>
      <c r="S106" s="22">
        <v>0</v>
      </c>
      <c r="T106" s="22">
        <v>147049</v>
      </c>
      <c r="U106" s="22">
        <v>169030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32527</v>
      </c>
      <c r="AJ106" s="22">
        <v>9418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726873</v>
      </c>
    </row>
    <row r="107" spans="1:42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0</v>
      </c>
      <c r="F107" s="22">
        <v>488612</v>
      </c>
      <c r="G107" s="22">
        <v>0</v>
      </c>
      <c r="H107" s="22">
        <v>0</v>
      </c>
      <c r="I107" s="22">
        <v>143814</v>
      </c>
      <c r="J107" s="22">
        <v>41968</v>
      </c>
      <c r="K107" s="22">
        <v>0</v>
      </c>
      <c r="L107" s="22">
        <v>11059</v>
      </c>
      <c r="M107" s="22">
        <v>0</v>
      </c>
      <c r="N107" s="22">
        <v>0</v>
      </c>
      <c r="O107" s="22">
        <v>1752631</v>
      </c>
      <c r="P107" s="22">
        <v>0</v>
      </c>
      <c r="Q107" s="22">
        <v>0</v>
      </c>
      <c r="R107" s="22">
        <v>0</v>
      </c>
      <c r="S107" s="22">
        <v>0</v>
      </c>
      <c r="T107" s="22">
        <v>1645155</v>
      </c>
      <c r="U107" s="22">
        <v>0</v>
      </c>
      <c r="V107" s="22">
        <v>1065329</v>
      </c>
      <c r="W107" s="22">
        <v>0</v>
      </c>
      <c r="X107" s="22">
        <v>6819</v>
      </c>
      <c r="Y107" s="22">
        <v>0</v>
      </c>
      <c r="Z107" s="22">
        <v>1612</v>
      </c>
      <c r="AA107" s="22">
        <v>1501</v>
      </c>
      <c r="AB107" s="22">
        <v>0</v>
      </c>
      <c r="AC107" s="22">
        <v>954</v>
      </c>
      <c r="AD107" s="22">
        <v>0</v>
      </c>
      <c r="AE107" s="22">
        <v>180853</v>
      </c>
      <c r="AF107" s="22">
        <v>0</v>
      </c>
      <c r="AG107" s="22">
        <v>0</v>
      </c>
      <c r="AH107" s="22">
        <v>0</v>
      </c>
      <c r="AI107" s="22">
        <v>2185886</v>
      </c>
      <c r="AJ107" s="22">
        <v>22905</v>
      </c>
      <c r="AK107" s="22">
        <v>0</v>
      </c>
      <c r="AL107" s="22">
        <v>147492</v>
      </c>
      <c r="AM107" s="22">
        <v>0</v>
      </c>
      <c r="AN107" s="22">
        <v>0</v>
      </c>
      <c r="AO107" s="22">
        <v>0</v>
      </c>
      <c r="AP107" s="22">
        <v>7696590</v>
      </c>
    </row>
    <row r="108" spans="1:42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0</v>
      </c>
      <c r="F108" s="22">
        <v>28382</v>
      </c>
      <c r="G108" s="22">
        <v>0</v>
      </c>
      <c r="H108" s="22">
        <v>0</v>
      </c>
      <c r="I108" s="22">
        <v>10375</v>
      </c>
      <c r="J108" s="22">
        <v>0</v>
      </c>
      <c r="K108" s="22">
        <v>4581</v>
      </c>
      <c r="L108" s="22">
        <v>1784</v>
      </c>
      <c r="M108" s="22">
        <v>0</v>
      </c>
      <c r="N108" s="22">
        <v>0</v>
      </c>
      <c r="O108" s="22">
        <v>581223</v>
      </c>
      <c r="P108" s="22">
        <v>0</v>
      </c>
      <c r="Q108" s="22">
        <v>0</v>
      </c>
      <c r="R108" s="22">
        <v>0</v>
      </c>
      <c r="S108" s="22">
        <v>0</v>
      </c>
      <c r="T108" s="22">
        <v>461927</v>
      </c>
      <c r="U108" s="22">
        <v>397392</v>
      </c>
      <c r="V108" s="22">
        <v>9784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264842</v>
      </c>
      <c r="AJ108" s="22">
        <v>34009</v>
      </c>
      <c r="AK108" s="22">
        <v>0</v>
      </c>
      <c r="AL108" s="22">
        <v>0</v>
      </c>
      <c r="AM108" s="22">
        <v>0</v>
      </c>
      <c r="AN108" s="22">
        <v>145492</v>
      </c>
      <c r="AO108" s="22">
        <v>0</v>
      </c>
      <c r="AP108" s="22">
        <v>1939791</v>
      </c>
    </row>
    <row r="109" spans="1:42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0</v>
      </c>
      <c r="F109" s="22">
        <v>164151</v>
      </c>
      <c r="G109" s="22">
        <v>0</v>
      </c>
      <c r="H109" s="22">
        <v>0</v>
      </c>
      <c r="I109" s="22">
        <v>13182</v>
      </c>
      <c r="J109" s="22">
        <v>14746</v>
      </c>
      <c r="K109" s="22">
        <v>0</v>
      </c>
      <c r="L109" s="22">
        <v>0</v>
      </c>
      <c r="M109" s="22">
        <v>0</v>
      </c>
      <c r="N109" s="22">
        <v>0</v>
      </c>
      <c r="O109" s="22">
        <v>928083</v>
      </c>
      <c r="P109" s="22">
        <v>0</v>
      </c>
      <c r="Q109" s="22">
        <v>0</v>
      </c>
      <c r="R109" s="22">
        <v>48650</v>
      </c>
      <c r="S109" s="22">
        <v>0</v>
      </c>
      <c r="T109" s="22">
        <v>128597</v>
      </c>
      <c r="U109" s="22">
        <v>146263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3248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125591</v>
      </c>
      <c r="AJ109" s="22">
        <v>24130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1596641</v>
      </c>
    </row>
    <row r="110" spans="1:42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0</v>
      </c>
      <c r="F110" s="22">
        <v>8985</v>
      </c>
      <c r="G110" s="22">
        <v>0</v>
      </c>
      <c r="H110" s="22">
        <v>0</v>
      </c>
      <c r="I110" s="22">
        <v>23241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187861</v>
      </c>
      <c r="P110" s="22">
        <v>916</v>
      </c>
      <c r="Q110" s="22">
        <v>0</v>
      </c>
      <c r="R110" s="22">
        <v>0</v>
      </c>
      <c r="S110" s="22">
        <v>0</v>
      </c>
      <c r="T110" s="22">
        <v>49120</v>
      </c>
      <c r="U110" s="22">
        <v>21110</v>
      </c>
      <c r="V110" s="22">
        <v>0</v>
      </c>
      <c r="W110" s="22">
        <v>0</v>
      </c>
      <c r="X110" s="22">
        <v>0</v>
      </c>
      <c r="Y110" s="22">
        <v>0</v>
      </c>
      <c r="Z110" s="22">
        <v>589</v>
      </c>
      <c r="AA110" s="22">
        <v>1643</v>
      </c>
      <c r="AB110" s="22">
        <v>0</v>
      </c>
      <c r="AC110" s="22">
        <v>265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60680</v>
      </c>
      <c r="AJ110" s="22">
        <v>2600</v>
      </c>
      <c r="AK110" s="22">
        <v>0</v>
      </c>
      <c r="AL110" s="22">
        <v>0</v>
      </c>
      <c r="AM110" s="22">
        <v>15451</v>
      </c>
      <c r="AN110" s="22">
        <v>0</v>
      </c>
      <c r="AO110" s="22">
        <v>0</v>
      </c>
      <c r="AP110" s="22">
        <v>372461</v>
      </c>
    </row>
    <row r="111" spans="1:42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0</v>
      </c>
      <c r="F111" s="22">
        <v>4378</v>
      </c>
      <c r="G111" s="22">
        <v>0</v>
      </c>
      <c r="H111" s="22">
        <v>0</v>
      </c>
      <c r="I111" s="22">
        <v>16504</v>
      </c>
      <c r="J111" s="22">
        <v>0</v>
      </c>
      <c r="K111" s="22">
        <v>0</v>
      </c>
      <c r="L111" s="22">
        <v>9854</v>
      </c>
      <c r="M111" s="22">
        <v>0</v>
      </c>
      <c r="N111" s="22">
        <v>6936</v>
      </c>
      <c r="O111" s="22">
        <v>366478</v>
      </c>
      <c r="P111" s="22">
        <v>4160</v>
      </c>
      <c r="Q111" s="22">
        <v>0</v>
      </c>
      <c r="R111" s="22">
        <v>31650</v>
      </c>
      <c r="S111" s="22">
        <v>0</v>
      </c>
      <c r="T111" s="22">
        <v>1195268</v>
      </c>
      <c r="U111" s="22">
        <v>417815</v>
      </c>
      <c r="V111" s="22">
        <v>50528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27333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205030</v>
      </c>
      <c r="AJ111" s="22">
        <v>49896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2385830</v>
      </c>
    </row>
    <row r="112" spans="1:42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0</v>
      </c>
      <c r="F112" s="22">
        <v>36337</v>
      </c>
      <c r="G112" s="22">
        <v>0</v>
      </c>
      <c r="H112" s="22">
        <v>19694</v>
      </c>
      <c r="I112" s="22">
        <v>41848</v>
      </c>
      <c r="J112" s="22">
        <v>1913</v>
      </c>
      <c r="K112" s="22">
        <v>4865</v>
      </c>
      <c r="L112" s="22">
        <v>12359</v>
      </c>
      <c r="M112" s="22">
        <v>0</v>
      </c>
      <c r="N112" s="22">
        <v>126676</v>
      </c>
      <c r="O112" s="22">
        <v>704712</v>
      </c>
      <c r="P112" s="22">
        <v>0</v>
      </c>
      <c r="Q112" s="22">
        <v>0</v>
      </c>
      <c r="R112" s="22">
        <v>285414</v>
      </c>
      <c r="S112" s="22">
        <v>0</v>
      </c>
      <c r="T112" s="22">
        <v>312419</v>
      </c>
      <c r="U112" s="22">
        <v>490571</v>
      </c>
      <c r="V112" s="22">
        <v>14640</v>
      </c>
      <c r="W112" s="22">
        <v>0</v>
      </c>
      <c r="X112" s="22">
        <v>0</v>
      </c>
      <c r="Y112" s="22">
        <v>0</v>
      </c>
      <c r="Z112" s="22">
        <v>1436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334093</v>
      </c>
      <c r="AJ112" s="22">
        <v>38489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2425466</v>
      </c>
    </row>
    <row r="113" spans="1:42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659382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659382</v>
      </c>
    </row>
    <row r="114" spans="1:42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0</v>
      </c>
      <c r="F114" s="22">
        <v>138269</v>
      </c>
      <c r="G114" s="22">
        <v>0</v>
      </c>
      <c r="H114" s="22">
        <v>0</v>
      </c>
      <c r="I114" s="22">
        <v>406159</v>
      </c>
      <c r="J114" s="22">
        <v>0</v>
      </c>
      <c r="K114" s="22">
        <v>0</v>
      </c>
      <c r="L114" s="22">
        <v>17140</v>
      </c>
      <c r="M114" s="22">
        <v>0</v>
      </c>
      <c r="N114" s="22">
        <v>0</v>
      </c>
      <c r="O114" s="22">
        <v>2188298</v>
      </c>
      <c r="P114" s="22">
        <v>0</v>
      </c>
      <c r="Q114" s="22">
        <v>0</v>
      </c>
      <c r="R114" s="22">
        <v>553074</v>
      </c>
      <c r="S114" s="22">
        <v>0</v>
      </c>
      <c r="T114" s="22">
        <v>1587837</v>
      </c>
      <c r="U114" s="22">
        <v>818360</v>
      </c>
      <c r="V114" s="22">
        <v>0</v>
      </c>
      <c r="W114" s="22">
        <v>128177</v>
      </c>
      <c r="X114" s="22">
        <v>75011</v>
      </c>
      <c r="Y114" s="22">
        <v>0</v>
      </c>
      <c r="Z114" s="22">
        <v>21358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6314</v>
      </c>
      <c r="AH114" s="22">
        <v>0</v>
      </c>
      <c r="AI114" s="22">
        <v>930626</v>
      </c>
      <c r="AJ114" s="22">
        <v>561958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7432581</v>
      </c>
    </row>
    <row r="115" spans="1:42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15813</v>
      </c>
      <c r="G115" s="22">
        <v>0</v>
      </c>
      <c r="H115" s="22">
        <v>0</v>
      </c>
      <c r="I115" s="22">
        <v>21258</v>
      </c>
      <c r="J115" s="22">
        <v>0</v>
      </c>
      <c r="K115" s="22">
        <v>0</v>
      </c>
      <c r="L115" s="22">
        <v>0</v>
      </c>
      <c r="M115" s="22">
        <v>0</v>
      </c>
      <c r="N115" s="22">
        <v>39156</v>
      </c>
      <c r="O115" s="22">
        <v>270744</v>
      </c>
      <c r="P115" s="22">
        <v>752</v>
      </c>
      <c r="Q115" s="22">
        <v>0</v>
      </c>
      <c r="R115" s="22">
        <v>0</v>
      </c>
      <c r="S115" s="22">
        <v>0</v>
      </c>
      <c r="T115" s="22">
        <v>61066</v>
      </c>
      <c r="U115" s="22">
        <v>19536</v>
      </c>
      <c r="V115" s="22">
        <v>638</v>
      </c>
      <c r="W115" s="22">
        <v>0</v>
      </c>
      <c r="X115" s="22">
        <v>0</v>
      </c>
      <c r="Y115" s="22">
        <v>0</v>
      </c>
      <c r="Z115" s="22">
        <v>260</v>
      </c>
      <c r="AA115" s="22">
        <v>10240</v>
      </c>
      <c r="AB115" s="22">
        <v>0</v>
      </c>
      <c r="AC115" s="22">
        <v>0</v>
      </c>
      <c r="AD115" s="22">
        <v>1009</v>
      </c>
      <c r="AE115" s="22">
        <v>0</v>
      </c>
      <c r="AF115" s="22">
        <v>0</v>
      </c>
      <c r="AG115" s="22">
        <v>0</v>
      </c>
      <c r="AH115" s="22">
        <v>0</v>
      </c>
      <c r="AI115" s="22">
        <v>56682</v>
      </c>
      <c r="AJ115" s="22">
        <v>4680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501834</v>
      </c>
    </row>
    <row r="116" spans="1:42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0</v>
      </c>
      <c r="F116" s="22">
        <v>28494</v>
      </c>
      <c r="G116" s="22">
        <v>0</v>
      </c>
      <c r="H116" s="22">
        <v>4415</v>
      </c>
      <c r="I116" s="22">
        <v>75111</v>
      </c>
      <c r="J116" s="22">
        <v>750</v>
      </c>
      <c r="K116" s="22">
        <v>0</v>
      </c>
      <c r="L116" s="22">
        <v>0</v>
      </c>
      <c r="M116" s="22">
        <v>0</v>
      </c>
      <c r="N116" s="22">
        <v>4431</v>
      </c>
      <c r="O116" s="22">
        <v>711938</v>
      </c>
      <c r="P116" s="22">
        <v>0</v>
      </c>
      <c r="Q116" s="22">
        <v>0</v>
      </c>
      <c r="R116" s="22">
        <v>38873</v>
      </c>
      <c r="S116" s="22">
        <v>0</v>
      </c>
      <c r="T116" s="22">
        <v>156189</v>
      </c>
      <c r="U116" s="22">
        <v>173855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119658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1313714</v>
      </c>
    </row>
    <row r="117" spans="1:42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6655</v>
      </c>
      <c r="G117" s="22">
        <v>0</v>
      </c>
      <c r="H117" s="22">
        <v>0</v>
      </c>
      <c r="I117" s="22">
        <v>2138</v>
      </c>
      <c r="J117" s="22">
        <v>0</v>
      </c>
      <c r="K117" s="22">
        <v>0</v>
      </c>
      <c r="L117" s="22">
        <v>0</v>
      </c>
      <c r="M117" s="22">
        <v>0</v>
      </c>
      <c r="N117" s="22">
        <v>28963</v>
      </c>
      <c r="O117" s="22">
        <v>50252</v>
      </c>
      <c r="P117" s="22">
        <v>0</v>
      </c>
      <c r="Q117" s="22">
        <v>0</v>
      </c>
      <c r="R117" s="22">
        <v>4900</v>
      </c>
      <c r="S117" s="22">
        <v>0</v>
      </c>
      <c r="T117" s="22">
        <v>118436</v>
      </c>
      <c r="U117" s="22">
        <v>37243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524</v>
      </c>
      <c r="AE117" s="22">
        <v>0</v>
      </c>
      <c r="AF117" s="22">
        <v>0</v>
      </c>
      <c r="AG117" s="22">
        <v>0</v>
      </c>
      <c r="AH117" s="22">
        <v>0</v>
      </c>
      <c r="AI117" s="22">
        <v>78059</v>
      </c>
      <c r="AJ117" s="22">
        <v>2743</v>
      </c>
      <c r="AK117" s="22">
        <v>0</v>
      </c>
      <c r="AL117" s="22">
        <v>0</v>
      </c>
      <c r="AM117" s="22">
        <v>23388</v>
      </c>
      <c r="AN117" s="22">
        <v>0</v>
      </c>
      <c r="AO117" s="22">
        <v>0</v>
      </c>
      <c r="AP117" s="22">
        <v>353301</v>
      </c>
    </row>
    <row r="118" spans="1:42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284019</v>
      </c>
      <c r="G118" s="22">
        <v>0</v>
      </c>
      <c r="H118" s="22">
        <v>0</v>
      </c>
      <c r="I118" s="22">
        <v>63093</v>
      </c>
      <c r="J118" s="22">
        <v>0</v>
      </c>
      <c r="K118" s="22">
        <v>0</v>
      </c>
      <c r="L118" s="22">
        <v>21461</v>
      </c>
      <c r="M118" s="22">
        <v>0</v>
      </c>
      <c r="N118" s="22">
        <v>0</v>
      </c>
      <c r="O118" s="22">
        <v>1053962</v>
      </c>
      <c r="P118" s="22">
        <v>0</v>
      </c>
      <c r="Q118" s="22">
        <v>0</v>
      </c>
      <c r="R118" s="22">
        <v>0</v>
      </c>
      <c r="S118" s="22">
        <v>0</v>
      </c>
      <c r="T118" s="22">
        <v>246572</v>
      </c>
      <c r="U118" s="22">
        <v>205657</v>
      </c>
      <c r="V118" s="22">
        <v>16534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361953</v>
      </c>
      <c r="AJ118" s="22">
        <v>40898</v>
      </c>
      <c r="AK118" s="22">
        <v>0</v>
      </c>
      <c r="AL118" s="22">
        <v>0</v>
      </c>
      <c r="AM118" s="22">
        <v>63832</v>
      </c>
      <c r="AN118" s="22">
        <v>0</v>
      </c>
      <c r="AO118" s="22">
        <v>0</v>
      </c>
      <c r="AP118" s="22">
        <v>2357981</v>
      </c>
    </row>
    <row r="119" spans="1:42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0</v>
      </c>
      <c r="F119" s="22">
        <v>27290</v>
      </c>
      <c r="G119" s="22">
        <v>0</v>
      </c>
      <c r="H119" s="22">
        <v>30039</v>
      </c>
      <c r="I119" s="22">
        <v>53356</v>
      </c>
      <c r="J119" s="22">
        <v>0</v>
      </c>
      <c r="K119" s="22">
        <v>0</v>
      </c>
      <c r="L119" s="22">
        <v>4092</v>
      </c>
      <c r="M119" s="22">
        <v>0</v>
      </c>
      <c r="N119" s="22">
        <v>0</v>
      </c>
      <c r="O119" s="22">
        <v>831555</v>
      </c>
      <c r="P119" s="22">
        <v>0</v>
      </c>
      <c r="Q119" s="22">
        <v>0</v>
      </c>
      <c r="R119" s="22">
        <v>0</v>
      </c>
      <c r="S119" s="22">
        <v>0</v>
      </c>
      <c r="T119" s="22">
        <v>115287</v>
      </c>
      <c r="U119" s="22">
        <v>195454</v>
      </c>
      <c r="V119" s="22">
        <v>13503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7999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278911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1557486</v>
      </c>
    </row>
    <row r="120" spans="1:42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249674</v>
      </c>
      <c r="G120" s="22">
        <v>0</v>
      </c>
      <c r="H120" s="22">
        <v>0</v>
      </c>
      <c r="I120" s="22">
        <v>5438</v>
      </c>
      <c r="J120" s="22">
        <v>0</v>
      </c>
      <c r="K120" s="22">
        <v>0</v>
      </c>
      <c r="L120" s="22">
        <v>0</v>
      </c>
      <c r="M120" s="22">
        <v>0</v>
      </c>
      <c r="N120" s="22">
        <v>189881</v>
      </c>
      <c r="O120" s="22">
        <v>2058707</v>
      </c>
      <c r="P120" s="22">
        <v>3143</v>
      </c>
      <c r="Q120" s="22">
        <v>0</v>
      </c>
      <c r="R120" s="22">
        <v>37417</v>
      </c>
      <c r="S120" s="22">
        <v>0</v>
      </c>
      <c r="T120" s="22">
        <v>971003</v>
      </c>
      <c r="U120" s="22">
        <v>434737</v>
      </c>
      <c r="V120" s="22">
        <v>38619</v>
      </c>
      <c r="W120" s="22">
        <v>0</v>
      </c>
      <c r="X120" s="22">
        <v>0</v>
      </c>
      <c r="Y120" s="22">
        <v>0</v>
      </c>
      <c r="Z120" s="22">
        <v>0</v>
      </c>
      <c r="AA120" s="22">
        <v>279521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2542</v>
      </c>
      <c r="AH120" s="22">
        <v>0</v>
      </c>
      <c r="AI120" s="22">
        <v>500387</v>
      </c>
      <c r="AJ120" s="22">
        <v>30273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4801342</v>
      </c>
    </row>
    <row r="121" spans="1:42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0</v>
      </c>
      <c r="F121" s="22">
        <v>176330</v>
      </c>
      <c r="G121" s="22">
        <v>0</v>
      </c>
      <c r="H121" s="22">
        <v>38363</v>
      </c>
      <c r="I121" s="22">
        <v>76374</v>
      </c>
      <c r="J121" s="22">
        <v>0</v>
      </c>
      <c r="K121" s="22">
        <v>0</v>
      </c>
      <c r="L121" s="22">
        <v>2219</v>
      </c>
      <c r="M121" s="22">
        <v>0</v>
      </c>
      <c r="N121" s="22">
        <v>153060</v>
      </c>
      <c r="O121" s="22">
        <v>1049135</v>
      </c>
      <c r="P121" s="22">
        <v>64219</v>
      </c>
      <c r="Q121" s="22">
        <v>0</v>
      </c>
      <c r="R121" s="22">
        <v>0</v>
      </c>
      <c r="S121" s="22">
        <v>0</v>
      </c>
      <c r="T121" s="22">
        <v>1245486</v>
      </c>
      <c r="U121" s="22">
        <v>828972</v>
      </c>
      <c r="V121" s="22">
        <v>0</v>
      </c>
      <c r="W121" s="22">
        <v>0</v>
      </c>
      <c r="X121" s="22">
        <v>0</v>
      </c>
      <c r="Y121" s="22">
        <v>0</v>
      </c>
      <c r="Z121" s="22">
        <v>885</v>
      </c>
      <c r="AA121" s="22">
        <v>0</v>
      </c>
      <c r="AB121" s="22">
        <v>0</v>
      </c>
      <c r="AC121" s="22">
        <v>0</v>
      </c>
      <c r="AD121" s="22">
        <v>12688</v>
      </c>
      <c r="AE121" s="22">
        <v>90828</v>
      </c>
      <c r="AF121" s="22">
        <v>0</v>
      </c>
      <c r="AG121" s="22">
        <v>0</v>
      </c>
      <c r="AH121" s="22">
        <v>0</v>
      </c>
      <c r="AI121" s="22">
        <v>290707</v>
      </c>
      <c r="AJ121" s="22">
        <v>359800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4389066</v>
      </c>
    </row>
    <row r="122" spans="1:42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0</v>
      </c>
      <c r="F122" s="22">
        <v>18975</v>
      </c>
      <c r="G122" s="22">
        <v>0</v>
      </c>
      <c r="H122" s="22">
        <v>0</v>
      </c>
      <c r="I122" s="22">
        <v>5823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165049</v>
      </c>
      <c r="P122" s="22">
        <v>0</v>
      </c>
      <c r="Q122" s="22">
        <v>0</v>
      </c>
      <c r="R122" s="22">
        <v>0</v>
      </c>
      <c r="S122" s="22">
        <v>0</v>
      </c>
      <c r="T122" s="22">
        <v>58607</v>
      </c>
      <c r="U122" s="22">
        <v>74269</v>
      </c>
      <c r="V122" s="22">
        <v>13011</v>
      </c>
      <c r="W122" s="22">
        <v>0</v>
      </c>
      <c r="X122" s="22">
        <v>0</v>
      </c>
      <c r="Y122" s="22">
        <v>0</v>
      </c>
      <c r="Z122" s="22">
        <v>857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81508</v>
      </c>
      <c r="AJ122" s="22">
        <v>29207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447306</v>
      </c>
    </row>
    <row r="123" spans="1:42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0</v>
      </c>
      <c r="F123" s="22">
        <v>50440</v>
      </c>
      <c r="G123" s="22">
        <v>0</v>
      </c>
      <c r="H123" s="22">
        <v>0</v>
      </c>
      <c r="I123" s="22">
        <v>126110</v>
      </c>
      <c r="J123" s="22">
        <v>0</v>
      </c>
      <c r="K123" s="22">
        <v>0</v>
      </c>
      <c r="L123" s="22">
        <v>0</v>
      </c>
      <c r="M123" s="22">
        <v>0</v>
      </c>
      <c r="N123" s="22">
        <v>415427</v>
      </c>
      <c r="O123" s="22">
        <v>1036955</v>
      </c>
      <c r="P123" s="22">
        <v>147607</v>
      </c>
      <c r="Q123" s="22">
        <v>0</v>
      </c>
      <c r="R123" s="22">
        <v>0</v>
      </c>
      <c r="S123" s="22">
        <v>0</v>
      </c>
      <c r="T123" s="22">
        <v>568395</v>
      </c>
      <c r="U123" s="22">
        <v>385803</v>
      </c>
      <c r="V123" s="22">
        <v>82853</v>
      </c>
      <c r="W123" s="22">
        <v>0</v>
      </c>
      <c r="X123" s="22">
        <v>0</v>
      </c>
      <c r="Y123" s="22">
        <v>0</v>
      </c>
      <c r="Z123" s="22">
        <v>3544</v>
      </c>
      <c r="AA123" s="22">
        <v>89215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348513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3254862</v>
      </c>
    </row>
    <row r="124" spans="1:42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9711</v>
      </c>
      <c r="G124" s="22">
        <v>0</v>
      </c>
      <c r="H124" s="22">
        <v>0</v>
      </c>
      <c r="I124" s="22">
        <v>44227</v>
      </c>
      <c r="J124" s="22">
        <v>0</v>
      </c>
      <c r="K124" s="22">
        <v>0</v>
      </c>
      <c r="L124" s="22">
        <v>0</v>
      </c>
      <c r="M124" s="22">
        <v>0</v>
      </c>
      <c r="N124" s="22">
        <v>8121</v>
      </c>
      <c r="O124" s="22">
        <v>398553</v>
      </c>
      <c r="P124" s="22">
        <v>111712</v>
      </c>
      <c r="Q124" s="22">
        <v>0</v>
      </c>
      <c r="R124" s="22">
        <v>57396</v>
      </c>
      <c r="S124" s="22">
        <v>0</v>
      </c>
      <c r="T124" s="22">
        <v>106249</v>
      </c>
      <c r="U124" s="22">
        <v>59604</v>
      </c>
      <c r="V124" s="22">
        <v>20000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21111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70137</v>
      </c>
      <c r="AJ124" s="22">
        <v>4030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910851</v>
      </c>
    </row>
    <row r="125" spans="1:42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0</v>
      </c>
      <c r="F125" s="22">
        <v>12718</v>
      </c>
      <c r="G125" s="22">
        <v>0</v>
      </c>
      <c r="H125" s="22">
        <v>0</v>
      </c>
      <c r="I125" s="22">
        <v>85864</v>
      </c>
      <c r="J125" s="22">
        <v>0</v>
      </c>
      <c r="K125" s="22">
        <v>0</v>
      </c>
      <c r="L125" s="22">
        <v>4810</v>
      </c>
      <c r="M125" s="22">
        <v>0</v>
      </c>
      <c r="N125" s="22">
        <v>73175</v>
      </c>
      <c r="O125" s="22">
        <v>396500</v>
      </c>
      <c r="P125" s="22">
        <v>0</v>
      </c>
      <c r="Q125" s="22">
        <v>0</v>
      </c>
      <c r="R125" s="22">
        <v>12139</v>
      </c>
      <c r="S125" s="22">
        <v>0</v>
      </c>
      <c r="T125" s="22">
        <v>497776</v>
      </c>
      <c r="U125" s="22">
        <v>137010</v>
      </c>
      <c r="V125" s="22">
        <v>309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6643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408160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1635104</v>
      </c>
    </row>
    <row r="126" spans="1:42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8525</v>
      </c>
      <c r="G126" s="22">
        <v>0</v>
      </c>
      <c r="H126" s="22">
        <v>0</v>
      </c>
      <c r="I126" s="22">
        <v>2900</v>
      </c>
      <c r="J126" s="22">
        <v>0</v>
      </c>
      <c r="K126" s="22">
        <v>0</v>
      </c>
      <c r="L126" s="22">
        <v>0</v>
      </c>
      <c r="M126" s="22">
        <v>0</v>
      </c>
      <c r="N126" s="22">
        <v>19506</v>
      </c>
      <c r="O126" s="22">
        <v>135135</v>
      </c>
      <c r="P126" s="22">
        <v>0</v>
      </c>
      <c r="Q126" s="22">
        <v>0</v>
      </c>
      <c r="R126" s="22">
        <v>15122</v>
      </c>
      <c r="S126" s="22">
        <v>0</v>
      </c>
      <c r="T126" s="22">
        <v>39272</v>
      </c>
      <c r="U126" s="22">
        <v>71038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505</v>
      </c>
      <c r="AB126" s="22">
        <v>0</v>
      </c>
      <c r="AC126" s="22">
        <v>4784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143683</v>
      </c>
      <c r="AJ126" s="22">
        <v>923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441393</v>
      </c>
    </row>
    <row r="127" spans="1:42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0</v>
      </c>
      <c r="F127" s="22">
        <v>12147</v>
      </c>
      <c r="G127" s="22">
        <v>0</v>
      </c>
      <c r="H127" s="22">
        <v>0</v>
      </c>
      <c r="I127" s="22">
        <v>32876</v>
      </c>
      <c r="J127" s="22">
        <v>0</v>
      </c>
      <c r="K127" s="22">
        <v>0</v>
      </c>
      <c r="L127" s="22">
        <v>8110</v>
      </c>
      <c r="M127" s="22">
        <v>0</v>
      </c>
      <c r="N127" s="22">
        <v>0</v>
      </c>
      <c r="O127" s="22">
        <v>298280</v>
      </c>
      <c r="P127" s="22">
        <v>195</v>
      </c>
      <c r="Q127" s="22">
        <v>0</v>
      </c>
      <c r="R127" s="22">
        <v>0</v>
      </c>
      <c r="S127" s="22">
        <v>0</v>
      </c>
      <c r="T127" s="22">
        <v>160647</v>
      </c>
      <c r="U127" s="22">
        <v>200570</v>
      </c>
      <c r="V127" s="22">
        <v>73398</v>
      </c>
      <c r="W127" s="22">
        <v>0</v>
      </c>
      <c r="X127" s="22">
        <v>0</v>
      </c>
      <c r="Y127" s="22">
        <v>0</v>
      </c>
      <c r="Z127" s="22">
        <v>3175</v>
      </c>
      <c r="AA127" s="22">
        <v>0</v>
      </c>
      <c r="AB127" s="22">
        <v>3520</v>
      </c>
      <c r="AC127" s="22">
        <v>2405</v>
      </c>
      <c r="AD127" s="22">
        <v>169354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91456</v>
      </c>
      <c r="AK127" s="22">
        <v>0</v>
      </c>
      <c r="AL127" s="22">
        <v>0</v>
      </c>
      <c r="AM127" s="22">
        <v>0</v>
      </c>
      <c r="AN127" s="22">
        <v>52830</v>
      </c>
      <c r="AO127" s="22">
        <v>0</v>
      </c>
      <c r="AP127" s="22">
        <v>1108963</v>
      </c>
    </row>
    <row r="128" spans="1:42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0</v>
      </c>
      <c r="F128" s="22">
        <v>69785</v>
      </c>
      <c r="G128" s="22">
        <v>0</v>
      </c>
      <c r="H128" s="22">
        <v>4505</v>
      </c>
      <c r="I128" s="22">
        <v>51013</v>
      </c>
      <c r="J128" s="22">
        <v>0</v>
      </c>
      <c r="K128" s="22">
        <v>0</v>
      </c>
      <c r="L128" s="22">
        <v>0</v>
      </c>
      <c r="M128" s="22">
        <v>0</v>
      </c>
      <c r="N128" s="22">
        <v>67660</v>
      </c>
      <c r="O128" s="22">
        <v>229783</v>
      </c>
      <c r="P128" s="22">
        <v>0</v>
      </c>
      <c r="Q128" s="22">
        <v>0</v>
      </c>
      <c r="R128" s="22">
        <v>0</v>
      </c>
      <c r="S128" s="22">
        <v>0</v>
      </c>
      <c r="T128" s="22">
        <v>170181</v>
      </c>
      <c r="U128" s="22">
        <v>119310</v>
      </c>
      <c r="V128" s="22">
        <v>3964</v>
      </c>
      <c r="W128" s="22">
        <v>0</v>
      </c>
      <c r="X128" s="22">
        <v>1174</v>
      </c>
      <c r="Y128" s="22">
        <v>0</v>
      </c>
      <c r="Z128" s="22">
        <v>0</v>
      </c>
      <c r="AA128" s="22">
        <v>751</v>
      </c>
      <c r="AB128" s="22">
        <v>0</v>
      </c>
      <c r="AC128" s="22">
        <v>17308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73192</v>
      </c>
      <c r="AJ128" s="22">
        <v>6587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815213</v>
      </c>
    </row>
    <row r="129" spans="1:42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25702</v>
      </c>
      <c r="G129" s="22">
        <v>0</v>
      </c>
      <c r="H129" s="22">
        <v>0</v>
      </c>
      <c r="I129" s="22">
        <v>18985</v>
      </c>
      <c r="J129" s="22">
        <v>0</v>
      </c>
      <c r="K129" s="22">
        <v>0</v>
      </c>
      <c r="L129" s="22">
        <v>0</v>
      </c>
      <c r="M129" s="22">
        <v>0</v>
      </c>
      <c r="N129" s="22">
        <v>105678</v>
      </c>
      <c r="O129" s="22">
        <v>402578</v>
      </c>
      <c r="P129" s="22">
        <v>0</v>
      </c>
      <c r="Q129" s="22">
        <v>0</v>
      </c>
      <c r="R129" s="22">
        <v>0</v>
      </c>
      <c r="S129" s="22">
        <v>0</v>
      </c>
      <c r="T129" s="22">
        <v>103187</v>
      </c>
      <c r="U129" s="22">
        <v>190866</v>
      </c>
      <c r="V129" s="22">
        <v>0</v>
      </c>
      <c r="W129" s="22">
        <v>0</v>
      </c>
      <c r="X129" s="22">
        <v>0</v>
      </c>
      <c r="Y129" s="22">
        <v>0</v>
      </c>
      <c r="Z129" s="22">
        <v>6285</v>
      </c>
      <c r="AA129" s="22">
        <v>0</v>
      </c>
      <c r="AB129" s="22">
        <v>878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110991</v>
      </c>
      <c r="AJ129" s="22">
        <v>106488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1071638</v>
      </c>
    </row>
    <row r="130" spans="1:42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18596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27847</v>
      </c>
      <c r="N130" s="22">
        <v>0</v>
      </c>
      <c r="O130" s="22">
        <v>353063</v>
      </c>
      <c r="P130" s="22">
        <v>0</v>
      </c>
      <c r="Q130" s="22">
        <v>0</v>
      </c>
      <c r="R130" s="22">
        <v>0</v>
      </c>
      <c r="S130" s="22">
        <v>0</v>
      </c>
      <c r="T130" s="22">
        <v>354607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376258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1130371</v>
      </c>
    </row>
    <row r="131" spans="1:42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10382</v>
      </c>
      <c r="G131" s="22">
        <v>0</v>
      </c>
      <c r="H131" s="22">
        <v>0</v>
      </c>
      <c r="I131" s="22">
        <v>36618</v>
      </c>
      <c r="J131" s="22">
        <v>0</v>
      </c>
      <c r="K131" s="22">
        <v>376</v>
      </c>
      <c r="L131" s="22">
        <v>5967</v>
      </c>
      <c r="M131" s="22">
        <v>0</v>
      </c>
      <c r="N131" s="22">
        <v>154605</v>
      </c>
      <c r="O131" s="22">
        <v>152432</v>
      </c>
      <c r="P131" s="22">
        <v>28566</v>
      </c>
      <c r="Q131" s="22">
        <v>0</v>
      </c>
      <c r="R131" s="22">
        <v>13258</v>
      </c>
      <c r="S131" s="22">
        <v>0</v>
      </c>
      <c r="T131" s="22">
        <v>73536</v>
      </c>
      <c r="U131" s="22">
        <v>143819</v>
      </c>
      <c r="V131" s="22">
        <v>21072</v>
      </c>
      <c r="W131" s="22">
        <v>0</v>
      </c>
      <c r="X131" s="22">
        <v>0</v>
      </c>
      <c r="Y131" s="22">
        <v>0</v>
      </c>
      <c r="Z131" s="22">
        <v>645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464336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1105612</v>
      </c>
    </row>
    <row r="132" spans="1:42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1236</v>
      </c>
      <c r="G132" s="22">
        <v>0</v>
      </c>
      <c r="H132" s="22">
        <v>4653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149847</v>
      </c>
      <c r="P132" s="22">
        <v>0</v>
      </c>
      <c r="Q132" s="22">
        <v>0</v>
      </c>
      <c r="R132" s="22">
        <v>0</v>
      </c>
      <c r="S132" s="22">
        <v>0</v>
      </c>
      <c r="T132" s="22">
        <v>58020</v>
      </c>
      <c r="U132" s="22">
        <v>14015</v>
      </c>
      <c r="V132" s="22">
        <v>5557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12860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246188</v>
      </c>
    </row>
    <row r="133" spans="1:42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28609</v>
      </c>
      <c r="G133" s="22">
        <v>0</v>
      </c>
      <c r="H133" s="22">
        <v>0</v>
      </c>
      <c r="I133" s="22">
        <v>88180</v>
      </c>
      <c r="J133" s="22">
        <v>3357</v>
      </c>
      <c r="K133" s="22">
        <v>0</v>
      </c>
      <c r="L133" s="22">
        <v>0</v>
      </c>
      <c r="M133" s="22">
        <v>0</v>
      </c>
      <c r="N133" s="22">
        <v>50839</v>
      </c>
      <c r="O133" s="22">
        <v>152597</v>
      </c>
      <c r="P133" s="22">
        <v>6508</v>
      </c>
      <c r="Q133" s="22">
        <v>0</v>
      </c>
      <c r="R133" s="22">
        <v>10539</v>
      </c>
      <c r="S133" s="22">
        <v>0</v>
      </c>
      <c r="T133" s="22">
        <v>66905</v>
      </c>
      <c r="U133" s="22">
        <v>103789</v>
      </c>
      <c r="V133" s="22">
        <v>0</v>
      </c>
      <c r="W133" s="22">
        <v>0</v>
      </c>
      <c r="X133" s="22">
        <v>0</v>
      </c>
      <c r="Y133" s="22">
        <v>0</v>
      </c>
      <c r="Z133" s="22">
        <v>1109</v>
      </c>
      <c r="AA133" s="22">
        <v>0</v>
      </c>
      <c r="AB133" s="22">
        <v>0</v>
      </c>
      <c r="AC133" s="22">
        <v>26425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293787</v>
      </c>
      <c r="AJ133" s="22">
        <v>28016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860660</v>
      </c>
    </row>
    <row r="134" spans="1:42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8530</v>
      </c>
      <c r="G134" s="22">
        <v>0</v>
      </c>
      <c r="H134" s="22">
        <v>0</v>
      </c>
      <c r="I134" s="22">
        <v>27572</v>
      </c>
      <c r="J134" s="22">
        <v>0</v>
      </c>
      <c r="K134" s="22">
        <v>0</v>
      </c>
      <c r="L134" s="22">
        <v>0</v>
      </c>
      <c r="M134" s="22">
        <v>0</v>
      </c>
      <c r="N134" s="22">
        <v>16546</v>
      </c>
      <c r="O134" s="22">
        <v>75734</v>
      </c>
      <c r="P134" s="22">
        <v>15915</v>
      </c>
      <c r="Q134" s="22">
        <v>0</v>
      </c>
      <c r="R134" s="22">
        <v>1332</v>
      </c>
      <c r="S134" s="22">
        <v>0</v>
      </c>
      <c r="T134" s="22">
        <v>63035</v>
      </c>
      <c r="U134" s="22">
        <v>47425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9862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265951</v>
      </c>
    </row>
    <row r="135" spans="1:42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0</v>
      </c>
      <c r="F135" s="22">
        <v>274638</v>
      </c>
      <c r="G135" s="22">
        <v>0</v>
      </c>
      <c r="H135" s="22">
        <v>0</v>
      </c>
      <c r="I135" s="22">
        <v>164663</v>
      </c>
      <c r="J135" s="22">
        <v>0</v>
      </c>
      <c r="K135" s="22">
        <v>0</v>
      </c>
      <c r="L135" s="22">
        <v>21253</v>
      </c>
      <c r="M135" s="22">
        <v>0</v>
      </c>
      <c r="N135" s="22">
        <v>239357</v>
      </c>
      <c r="O135" s="22">
        <v>2225690</v>
      </c>
      <c r="P135" s="22">
        <v>262980</v>
      </c>
      <c r="Q135" s="22">
        <v>0</v>
      </c>
      <c r="R135" s="22">
        <v>0</v>
      </c>
      <c r="S135" s="22">
        <v>0</v>
      </c>
      <c r="T135" s="22">
        <v>799494</v>
      </c>
      <c r="U135" s="22">
        <v>427965</v>
      </c>
      <c r="V135" s="22">
        <v>0</v>
      </c>
      <c r="W135" s="22">
        <v>0</v>
      </c>
      <c r="X135" s="22">
        <v>0</v>
      </c>
      <c r="Y135" s="22">
        <v>0</v>
      </c>
      <c r="Z135" s="22">
        <v>793</v>
      </c>
      <c r="AA135" s="22">
        <v>0</v>
      </c>
      <c r="AB135" s="22">
        <v>16159</v>
      </c>
      <c r="AC135" s="22">
        <v>0</v>
      </c>
      <c r="AD135" s="22">
        <v>0</v>
      </c>
      <c r="AE135" s="22">
        <v>0</v>
      </c>
      <c r="AF135" s="22">
        <v>8915</v>
      </c>
      <c r="AG135" s="22">
        <v>0</v>
      </c>
      <c r="AH135" s="22">
        <v>0</v>
      </c>
      <c r="AI135" s="22">
        <v>232945</v>
      </c>
      <c r="AJ135" s="22">
        <v>21204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4696056</v>
      </c>
    </row>
    <row r="136" spans="1:42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43444</v>
      </c>
      <c r="G136" s="22">
        <v>0</v>
      </c>
      <c r="H136" s="22">
        <v>0</v>
      </c>
      <c r="I136" s="22">
        <v>114618</v>
      </c>
      <c r="J136" s="22">
        <v>0</v>
      </c>
      <c r="K136" s="22">
        <v>0</v>
      </c>
      <c r="L136" s="22">
        <v>28056</v>
      </c>
      <c r="M136" s="22">
        <v>0</v>
      </c>
      <c r="N136" s="22">
        <v>22270</v>
      </c>
      <c r="O136" s="22">
        <v>645361</v>
      </c>
      <c r="P136" s="22">
        <v>14916</v>
      </c>
      <c r="Q136" s="22">
        <v>27284</v>
      </c>
      <c r="R136" s="22">
        <v>0</v>
      </c>
      <c r="S136" s="22">
        <v>0</v>
      </c>
      <c r="T136" s="22">
        <v>429223</v>
      </c>
      <c r="U136" s="22">
        <v>287242</v>
      </c>
      <c r="V136" s="22">
        <v>46599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11057</v>
      </c>
      <c r="AG136" s="22">
        <v>0</v>
      </c>
      <c r="AH136" s="22">
        <v>117621</v>
      </c>
      <c r="AI136" s="22">
        <v>177059</v>
      </c>
      <c r="AJ136" s="22">
        <v>5420</v>
      </c>
      <c r="AK136" s="22">
        <v>0</v>
      </c>
      <c r="AL136" s="22">
        <v>0</v>
      </c>
      <c r="AM136" s="22">
        <v>32277</v>
      </c>
      <c r="AN136" s="22">
        <v>0</v>
      </c>
      <c r="AO136" s="22">
        <v>0</v>
      </c>
      <c r="AP136" s="22">
        <v>2002447</v>
      </c>
    </row>
    <row r="137" spans="1:42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0</v>
      </c>
      <c r="F137" s="22">
        <v>353898</v>
      </c>
      <c r="G137" s="22">
        <v>0</v>
      </c>
      <c r="H137" s="22">
        <v>47432</v>
      </c>
      <c r="I137" s="22">
        <v>206077</v>
      </c>
      <c r="J137" s="22">
        <v>8602</v>
      </c>
      <c r="K137" s="22">
        <v>0</v>
      </c>
      <c r="L137" s="22">
        <v>5022</v>
      </c>
      <c r="M137" s="22">
        <v>80032</v>
      </c>
      <c r="N137" s="22">
        <v>189977</v>
      </c>
      <c r="O137" s="22">
        <v>1956134</v>
      </c>
      <c r="P137" s="22">
        <v>0</v>
      </c>
      <c r="Q137" s="22">
        <v>0</v>
      </c>
      <c r="R137" s="22">
        <v>636824</v>
      </c>
      <c r="S137" s="22">
        <v>0</v>
      </c>
      <c r="T137" s="22">
        <v>647214</v>
      </c>
      <c r="U137" s="22">
        <v>555498</v>
      </c>
      <c r="V137" s="22">
        <v>165203</v>
      </c>
      <c r="W137" s="22">
        <v>0</v>
      </c>
      <c r="X137" s="22">
        <v>32399</v>
      </c>
      <c r="Y137" s="22">
        <v>0</v>
      </c>
      <c r="Z137" s="22">
        <v>1383</v>
      </c>
      <c r="AA137" s="22">
        <v>0</v>
      </c>
      <c r="AB137" s="22">
        <v>1317</v>
      </c>
      <c r="AC137" s="22">
        <v>0</v>
      </c>
      <c r="AD137" s="22">
        <v>0</v>
      </c>
      <c r="AE137" s="22">
        <v>92863</v>
      </c>
      <c r="AF137" s="22">
        <v>0</v>
      </c>
      <c r="AG137" s="22">
        <v>0</v>
      </c>
      <c r="AH137" s="22">
        <v>0</v>
      </c>
      <c r="AI137" s="22">
        <v>748663</v>
      </c>
      <c r="AJ137" s="22">
        <v>0</v>
      </c>
      <c r="AK137" s="22">
        <v>0</v>
      </c>
      <c r="AL137" s="22">
        <v>171573</v>
      </c>
      <c r="AM137" s="22">
        <v>0</v>
      </c>
      <c r="AN137" s="22">
        <v>0</v>
      </c>
      <c r="AO137" s="22">
        <v>0</v>
      </c>
      <c r="AP137" s="22">
        <v>5900111</v>
      </c>
    </row>
    <row r="138" spans="1:42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202106</v>
      </c>
      <c r="G138" s="22">
        <v>0</v>
      </c>
      <c r="H138" s="22">
        <v>121729</v>
      </c>
      <c r="I138" s="22">
        <v>155931</v>
      </c>
      <c r="J138" s="22">
        <v>0</v>
      </c>
      <c r="K138" s="22">
        <v>0</v>
      </c>
      <c r="L138" s="22">
        <v>7648</v>
      </c>
      <c r="M138" s="22">
        <v>0</v>
      </c>
      <c r="N138" s="22">
        <v>19913</v>
      </c>
      <c r="O138" s="22">
        <v>1570310</v>
      </c>
      <c r="P138" s="22">
        <v>0</v>
      </c>
      <c r="Q138" s="22">
        <v>0</v>
      </c>
      <c r="R138" s="22">
        <v>0</v>
      </c>
      <c r="S138" s="22">
        <v>0</v>
      </c>
      <c r="T138" s="22">
        <v>799453</v>
      </c>
      <c r="U138" s="22">
        <v>216298</v>
      </c>
      <c r="V138" s="22">
        <v>121474</v>
      </c>
      <c r="W138" s="22">
        <v>0</v>
      </c>
      <c r="X138" s="22">
        <v>83912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81263</v>
      </c>
      <c r="AG138" s="22">
        <v>0</v>
      </c>
      <c r="AH138" s="22">
        <v>0</v>
      </c>
      <c r="AI138" s="22">
        <v>700603</v>
      </c>
      <c r="AJ138" s="22">
        <v>98891</v>
      </c>
      <c r="AK138" s="22">
        <v>0</v>
      </c>
      <c r="AL138" s="22">
        <v>0</v>
      </c>
      <c r="AM138" s="22">
        <v>0</v>
      </c>
      <c r="AN138" s="22">
        <v>0</v>
      </c>
      <c r="AO138" s="22">
        <v>245741</v>
      </c>
      <c r="AP138" s="22">
        <v>4425272</v>
      </c>
    </row>
    <row r="139" spans="1:42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35625</v>
      </c>
      <c r="G139" s="22">
        <v>0</v>
      </c>
      <c r="H139" s="22">
        <v>204149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1831419</v>
      </c>
      <c r="P139" s="22">
        <v>0</v>
      </c>
      <c r="Q139" s="22">
        <v>0</v>
      </c>
      <c r="R139" s="22">
        <v>0</v>
      </c>
      <c r="S139" s="22">
        <v>0</v>
      </c>
      <c r="T139" s="22">
        <v>612083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558701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3241977</v>
      </c>
    </row>
    <row r="140" spans="1:42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37566</v>
      </c>
      <c r="G140" s="22">
        <v>0</v>
      </c>
      <c r="H140" s="22">
        <v>0</v>
      </c>
      <c r="I140" s="22">
        <v>6495</v>
      </c>
      <c r="J140" s="22">
        <v>0</v>
      </c>
      <c r="K140" s="22">
        <v>0</v>
      </c>
      <c r="L140" s="22">
        <v>0</v>
      </c>
      <c r="M140" s="22">
        <v>0</v>
      </c>
      <c r="N140" s="22">
        <v>41392</v>
      </c>
      <c r="O140" s="22">
        <v>130609</v>
      </c>
      <c r="P140" s="22">
        <v>0</v>
      </c>
      <c r="Q140" s="22">
        <v>0</v>
      </c>
      <c r="R140" s="22">
        <v>0</v>
      </c>
      <c r="S140" s="22">
        <v>0</v>
      </c>
      <c r="T140" s="22">
        <v>61335</v>
      </c>
      <c r="U140" s="22">
        <v>41222</v>
      </c>
      <c r="V140" s="22">
        <v>6250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47731</v>
      </c>
      <c r="AJ140" s="22">
        <v>58236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430836</v>
      </c>
    </row>
    <row r="141" spans="1:42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0</v>
      </c>
      <c r="F141" s="22">
        <v>11162</v>
      </c>
      <c r="G141" s="22">
        <v>0</v>
      </c>
      <c r="H141" s="22">
        <v>0</v>
      </c>
      <c r="I141" s="22">
        <v>15159</v>
      </c>
      <c r="J141" s="22">
        <v>0</v>
      </c>
      <c r="K141" s="22">
        <v>0</v>
      </c>
      <c r="L141" s="22">
        <v>0</v>
      </c>
      <c r="M141" s="22">
        <v>0</v>
      </c>
      <c r="N141" s="22">
        <v>19553</v>
      </c>
      <c r="O141" s="22">
        <v>309487</v>
      </c>
      <c r="P141" s="22">
        <v>0</v>
      </c>
      <c r="Q141" s="22">
        <v>0</v>
      </c>
      <c r="R141" s="22">
        <v>0</v>
      </c>
      <c r="S141" s="22">
        <v>0</v>
      </c>
      <c r="T141" s="22">
        <v>21088</v>
      </c>
      <c r="U141" s="22">
        <v>101743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18409</v>
      </c>
      <c r="AJ141" s="22">
        <v>0</v>
      </c>
      <c r="AK141" s="22">
        <v>0</v>
      </c>
      <c r="AL141" s="22">
        <v>0</v>
      </c>
      <c r="AM141" s="22">
        <v>5225</v>
      </c>
      <c r="AN141" s="22">
        <v>0</v>
      </c>
      <c r="AO141" s="22">
        <v>0</v>
      </c>
      <c r="AP141" s="22">
        <v>501826</v>
      </c>
    </row>
    <row r="142" spans="1:42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24007</v>
      </c>
      <c r="G142" s="22">
        <v>0</v>
      </c>
      <c r="H142" s="22">
        <v>0</v>
      </c>
      <c r="I142" s="22">
        <v>43738</v>
      </c>
      <c r="J142" s="22">
        <v>0</v>
      </c>
      <c r="K142" s="22">
        <v>0</v>
      </c>
      <c r="L142" s="22">
        <v>0</v>
      </c>
      <c r="M142" s="22">
        <v>0</v>
      </c>
      <c r="N142" s="22">
        <v>53310</v>
      </c>
      <c r="O142" s="22">
        <v>370693</v>
      </c>
      <c r="P142" s="22">
        <v>0</v>
      </c>
      <c r="Q142" s="22">
        <v>0</v>
      </c>
      <c r="R142" s="22">
        <v>686</v>
      </c>
      <c r="S142" s="22">
        <v>0</v>
      </c>
      <c r="T142" s="22">
        <v>186164</v>
      </c>
      <c r="U142" s="22">
        <v>122785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72019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873402</v>
      </c>
    </row>
    <row r="143" spans="1:42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6013</v>
      </c>
      <c r="G143" s="22">
        <v>0</v>
      </c>
      <c r="H143" s="22">
        <v>0</v>
      </c>
      <c r="I143" s="22">
        <v>13025</v>
      </c>
      <c r="J143" s="22">
        <v>0</v>
      </c>
      <c r="K143" s="22">
        <v>0</v>
      </c>
      <c r="L143" s="22">
        <v>0</v>
      </c>
      <c r="M143" s="22">
        <v>0</v>
      </c>
      <c r="N143" s="22">
        <v>48710</v>
      </c>
      <c r="O143" s="22">
        <v>219579</v>
      </c>
      <c r="P143" s="22">
        <v>0</v>
      </c>
      <c r="Q143" s="22">
        <v>0</v>
      </c>
      <c r="R143" s="22">
        <v>0</v>
      </c>
      <c r="S143" s="22">
        <v>0</v>
      </c>
      <c r="T143" s="22">
        <v>100070</v>
      </c>
      <c r="U143" s="22">
        <v>0</v>
      </c>
      <c r="V143" s="22">
        <v>11664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80571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479632</v>
      </c>
    </row>
    <row r="144" spans="1:42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0</v>
      </c>
      <c r="F144" s="22">
        <v>2325</v>
      </c>
      <c r="G144" s="22">
        <v>0</v>
      </c>
      <c r="H144" s="22">
        <v>0</v>
      </c>
      <c r="I144" s="22">
        <v>11587</v>
      </c>
      <c r="J144" s="22">
        <v>0</v>
      </c>
      <c r="K144" s="22">
        <v>0</v>
      </c>
      <c r="L144" s="22">
        <v>0</v>
      </c>
      <c r="M144" s="22">
        <v>0</v>
      </c>
      <c r="N144" s="22">
        <v>61410</v>
      </c>
      <c r="O144" s="22">
        <v>142884</v>
      </c>
      <c r="P144" s="22">
        <v>0</v>
      </c>
      <c r="Q144" s="22">
        <v>0</v>
      </c>
      <c r="R144" s="22">
        <v>36662</v>
      </c>
      <c r="S144" s="22">
        <v>0</v>
      </c>
      <c r="T144" s="22">
        <v>84473</v>
      </c>
      <c r="U144" s="22">
        <v>105963</v>
      </c>
      <c r="V144" s="22">
        <v>16394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50597</v>
      </c>
      <c r="AJ144" s="22">
        <v>14537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526832</v>
      </c>
    </row>
    <row r="145" spans="1:42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31002</v>
      </c>
      <c r="G145" s="22">
        <v>0</v>
      </c>
      <c r="H145" s="22">
        <v>0</v>
      </c>
      <c r="I145" s="22">
        <v>170488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433078</v>
      </c>
      <c r="P145" s="22">
        <v>0</v>
      </c>
      <c r="Q145" s="22">
        <v>0</v>
      </c>
      <c r="R145" s="22">
        <v>0</v>
      </c>
      <c r="S145" s="22">
        <v>0</v>
      </c>
      <c r="T145" s="22">
        <v>268920</v>
      </c>
      <c r="U145" s="22">
        <v>75359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156007</v>
      </c>
      <c r="AJ145" s="22">
        <v>10646</v>
      </c>
      <c r="AK145" s="22">
        <v>0</v>
      </c>
      <c r="AL145" s="22">
        <v>0</v>
      </c>
      <c r="AM145" s="22">
        <v>23747</v>
      </c>
      <c r="AN145" s="22">
        <v>0</v>
      </c>
      <c r="AO145" s="22">
        <v>0</v>
      </c>
      <c r="AP145" s="22">
        <v>1169247</v>
      </c>
    </row>
    <row r="146" spans="1:42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0</v>
      </c>
      <c r="F146" s="22">
        <v>7770</v>
      </c>
      <c r="G146" s="22">
        <v>0</v>
      </c>
      <c r="H146" s="22">
        <v>0</v>
      </c>
      <c r="I146" s="22">
        <v>30281</v>
      </c>
      <c r="J146" s="22">
        <v>0</v>
      </c>
      <c r="K146" s="22">
        <v>0</v>
      </c>
      <c r="L146" s="22">
        <v>3699</v>
      </c>
      <c r="M146" s="22">
        <v>0</v>
      </c>
      <c r="N146" s="22">
        <v>0</v>
      </c>
      <c r="O146" s="22">
        <v>223124</v>
      </c>
      <c r="P146" s="22">
        <v>0</v>
      </c>
      <c r="Q146" s="22">
        <v>0</v>
      </c>
      <c r="R146" s="22">
        <v>7807</v>
      </c>
      <c r="S146" s="22">
        <v>0</v>
      </c>
      <c r="T146" s="22">
        <v>189822</v>
      </c>
      <c r="U146" s="22">
        <v>72024</v>
      </c>
      <c r="V146" s="22">
        <v>1880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219083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755490</v>
      </c>
    </row>
    <row r="147" spans="1:42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0</v>
      </c>
      <c r="F147" s="22">
        <v>7417</v>
      </c>
      <c r="G147" s="22">
        <v>0</v>
      </c>
      <c r="H147" s="22">
        <v>0</v>
      </c>
      <c r="I147" s="22">
        <v>16489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109153</v>
      </c>
      <c r="P147" s="22">
        <v>0</v>
      </c>
      <c r="Q147" s="22">
        <v>0</v>
      </c>
      <c r="R147" s="22">
        <v>0</v>
      </c>
      <c r="S147" s="22">
        <v>0</v>
      </c>
      <c r="T147" s="22">
        <v>71396</v>
      </c>
      <c r="U147" s="22">
        <v>16994</v>
      </c>
      <c r="V147" s="22">
        <v>0</v>
      </c>
      <c r="W147" s="22">
        <v>0</v>
      </c>
      <c r="X147" s="22">
        <v>0</v>
      </c>
      <c r="Y147" s="22">
        <v>0</v>
      </c>
      <c r="Z147" s="22">
        <v>679</v>
      </c>
      <c r="AA147" s="22">
        <v>347</v>
      </c>
      <c r="AB147" s="22">
        <v>0</v>
      </c>
      <c r="AC147" s="22">
        <v>1005</v>
      </c>
      <c r="AD147" s="22">
        <v>0</v>
      </c>
      <c r="AE147" s="22">
        <v>0</v>
      </c>
      <c r="AF147" s="22">
        <v>4536</v>
      </c>
      <c r="AG147" s="22">
        <v>0</v>
      </c>
      <c r="AH147" s="22">
        <v>0</v>
      </c>
      <c r="AI147" s="22">
        <v>58947</v>
      </c>
      <c r="AJ147" s="22">
        <v>5213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292176</v>
      </c>
    </row>
    <row r="148" spans="1:42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19614</v>
      </c>
      <c r="G148" s="22">
        <v>0</v>
      </c>
      <c r="H148" s="22">
        <v>0</v>
      </c>
      <c r="I148" s="22">
        <v>36393</v>
      </c>
      <c r="J148" s="22">
        <v>0</v>
      </c>
      <c r="K148" s="22">
        <v>0</v>
      </c>
      <c r="L148" s="22">
        <v>0</v>
      </c>
      <c r="M148" s="22">
        <v>0</v>
      </c>
      <c r="N148" s="22">
        <v>49012</v>
      </c>
      <c r="O148" s="22">
        <v>46540</v>
      </c>
      <c r="P148" s="22">
        <v>0</v>
      </c>
      <c r="Q148" s="22">
        <v>0</v>
      </c>
      <c r="R148" s="22">
        <v>0</v>
      </c>
      <c r="S148" s="22">
        <v>0</v>
      </c>
      <c r="T148" s="22">
        <v>164921</v>
      </c>
      <c r="U148" s="22">
        <v>38090</v>
      </c>
      <c r="V148" s="22">
        <v>9744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62506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426820</v>
      </c>
    </row>
    <row r="149" spans="1:42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6446</v>
      </c>
      <c r="G149" s="22">
        <v>0</v>
      </c>
      <c r="H149" s="22">
        <v>0</v>
      </c>
      <c r="I149" s="22">
        <v>32039</v>
      </c>
      <c r="J149" s="22">
        <v>633</v>
      </c>
      <c r="K149" s="22">
        <v>0</v>
      </c>
      <c r="L149" s="22">
        <v>0</v>
      </c>
      <c r="M149" s="22">
        <v>0</v>
      </c>
      <c r="N149" s="22">
        <v>0</v>
      </c>
      <c r="O149" s="22">
        <v>352389</v>
      </c>
      <c r="P149" s="22">
        <v>0</v>
      </c>
      <c r="Q149" s="22">
        <v>0</v>
      </c>
      <c r="R149" s="22">
        <v>0</v>
      </c>
      <c r="S149" s="22">
        <v>0</v>
      </c>
      <c r="T149" s="22">
        <v>87692</v>
      </c>
      <c r="U149" s="22">
        <v>100270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101393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680862</v>
      </c>
    </row>
    <row r="150" spans="1:42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276457</v>
      </c>
      <c r="G150" s="22">
        <v>0</v>
      </c>
      <c r="H150" s="22">
        <v>0</v>
      </c>
      <c r="I150" s="22">
        <v>125671</v>
      </c>
      <c r="J150" s="22">
        <v>42511</v>
      </c>
      <c r="K150" s="22">
        <v>0</v>
      </c>
      <c r="L150" s="22">
        <v>7486</v>
      </c>
      <c r="M150" s="22">
        <v>0</v>
      </c>
      <c r="N150" s="22">
        <v>0</v>
      </c>
      <c r="O150" s="22">
        <v>2909400</v>
      </c>
      <c r="P150" s="22">
        <v>0</v>
      </c>
      <c r="Q150" s="22">
        <v>11730</v>
      </c>
      <c r="R150" s="22">
        <v>513075</v>
      </c>
      <c r="S150" s="22">
        <v>0</v>
      </c>
      <c r="T150" s="22">
        <v>382728</v>
      </c>
      <c r="U150" s="22">
        <v>408454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476105</v>
      </c>
      <c r="AJ150" s="22">
        <v>331620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5485237</v>
      </c>
    </row>
    <row r="151" spans="1:42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19827</v>
      </c>
      <c r="G151" s="22">
        <v>0</v>
      </c>
      <c r="H151" s="22">
        <v>0</v>
      </c>
      <c r="I151" s="22">
        <v>22418</v>
      </c>
      <c r="J151" s="22">
        <v>0</v>
      </c>
      <c r="K151" s="22">
        <v>0</v>
      </c>
      <c r="L151" s="22">
        <v>0</v>
      </c>
      <c r="M151" s="22">
        <v>0</v>
      </c>
      <c r="N151" s="22">
        <v>12263</v>
      </c>
      <c r="O151" s="22">
        <v>369391</v>
      </c>
      <c r="P151" s="22">
        <v>0</v>
      </c>
      <c r="Q151" s="22">
        <v>0</v>
      </c>
      <c r="R151" s="22">
        <v>0</v>
      </c>
      <c r="S151" s="22">
        <v>0</v>
      </c>
      <c r="T151" s="22">
        <v>47503</v>
      </c>
      <c r="U151" s="22">
        <v>41436</v>
      </c>
      <c r="V151" s="22">
        <v>800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24373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538011</v>
      </c>
    </row>
    <row r="152" spans="1:42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10765</v>
      </c>
      <c r="G152" s="22">
        <v>0</v>
      </c>
      <c r="H152" s="22">
        <v>0</v>
      </c>
      <c r="I152" s="22">
        <v>61941</v>
      </c>
      <c r="J152" s="22">
        <v>0</v>
      </c>
      <c r="K152" s="22">
        <v>0</v>
      </c>
      <c r="L152" s="22">
        <v>8658</v>
      </c>
      <c r="M152" s="22">
        <v>0</v>
      </c>
      <c r="N152" s="22">
        <v>53716</v>
      </c>
      <c r="O152" s="22">
        <v>201880</v>
      </c>
      <c r="P152" s="22">
        <v>0</v>
      </c>
      <c r="Q152" s="22">
        <v>0</v>
      </c>
      <c r="R152" s="22">
        <v>0</v>
      </c>
      <c r="S152" s="22">
        <v>0</v>
      </c>
      <c r="T152" s="22">
        <v>221948</v>
      </c>
      <c r="U152" s="22">
        <v>120120</v>
      </c>
      <c r="V152" s="22">
        <v>0</v>
      </c>
      <c r="W152" s="22">
        <v>3730</v>
      </c>
      <c r="X152" s="22">
        <v>200</v>
      </c>
      <c r="Y152" s="22">
        <v>0</v>
      </c>
      <c r="Z152" s="22">
        <v>1005</v>
      </c>
      <c r="AA152" s="22">
        <v>2637</v>
      </c>
      <c r="AB152" s="22">
        <v>835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151525</v>
      </c>
      <c r="AJ152" s="22">
        <v>1358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840318</v>
      </c>
    </row>
    <row r="153" spans="1:42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351531</v>
      </c>
      <c r="G153" s="22">
        <v>0</v>
      </c>
      <c r="H153" s="22">
        <v>239241</v>
      </c>
      <c r="I153" s="22">
        <v>214502</v>
      </c>
      <c r="J153" s="22">
        <v>15520</v>
      </c>
      <c r="K153" s="22">
        <v>0</v>
      </c>
      <c r="L153" s="22">
        <v>17849</v>
      </c>
      <c r="M153" s="22">
        <v>0</v>
      </c>
      <c r="N153" s="22">
        <v>46818</v>
      </c>
      <c r="O153" s="22">
        <v>2901434</v>
      </c>
      <c r="P153" s="22">
        <v>0</v>
      </c>
      <c r="Q153" s="22">
        <v>0</v>
      </c>
      <c r="R153" s="22">
        <v>564622</v>
      </c>
      <c r="S153" s="22">
        <v>0</v>
      </c>
      <c r="T153" s="22">
        <v>883518</v>
      </c>
      <c r="U153" s="22">
        <v>823792</v>
      </c>
      <c r="V153" s="22">
        <v>31060</v>
      </c>
      <c r="W153" s="22">
        <v>0</v>
      </c>
      <c r="X153" s="22">
        <v>0</v>
      </c>
      <c r="Y153" s="22">
        <v>0</v>
      </c>
      <c r="Z153" s="22">
        <v>284332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1752796</v>
      </c>
      <c r="AJ153" s="22">
        <v>196271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8323286</v>
      </c>
    </row>
    <row r="154" spans="1:42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0</v>
      </c>
      <c r="F154" s="22">
        <v>48822</v>
      </c>
      <c r="G154" s="22">
        <v>0</v>
      </c>
      <c r="H154" s="22">
        <v>43620</v>
      </c>
      <c r="I154" s="22">
        <v>210406</v>
      </c>
      <c r="J154" s="22">
        <v>0</v>
      </c>
      <c r="K154" s="22">
        <v>0</v>
      </c>
      <c r="L154" s="22">
        <v>0</v>
      </c>
      <c r="M154" s="22">
        <v>14164</v>
      </c>
      <c r="N154" s="22">
        <v>0</v>
      </c>
      <c r="O154" s="22">
        <v>1145098</v>
      </c>
      <c r="P154" s="22">
        <v>0</v>
      </c>
      <c r="Q154" s="22">
        <v>0</v>
      </c>
      <c r="R154" s="22">
        <v>0</v>
      </c>
      <c r="S154" s="22">
        <v>0</v>
      </c>
      <c r="T154" s="22">
        <v>344516</v>
      </c>
      <c r="U154" s="22">
        <v>407183</v>
      </c>
      <c r="V154" s="22">
        <v>17564</v>
      </c>
      <c r="W154" s="22">
        <v>0</v>
      </c>
      <c r="X154" s="22">
        <v>543</v>
      </c>
      <c r="Y154" s="22">
        <v>0</v>
      </c>
      <c r="Z154" s="22">
        <v>11873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583624</v>
      </c>
      <c r="AJ154" s="22">
        <v>75862</v>
      </c>
      <c r="AK154" s="22">
        <v>0</v>
      </c>
      <c r="AL154" s="22">
        <v>21561</v>
      </c>
      <c r="AM154" s="22">
        <v>0</v>
      </c>
      <c r="AN154" s="22">
        <v>0</v>
      </c>
      <c r="AO154" s="22">
        <v>0</v>
      </c>
      <c r="AP154" s="22">
        <v>2924836</v>
      </c>
    </row>
    <row r="155" spans="1:42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30970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64452</v>
      </c>
      <c r="O155" s="22">
        <v>40119</v>
      </c>
      <c r="P155" s="22">
        <v>0</v>
      </c>
      <c r="Q155" s="22">
        <v>0</v>
      </c>
      <c r="R155" s="22">
        <v>1468</v>
      </c>
      <c r="S155" s="22">
        <v>0</v>
      </c>
      <c r="T155" s="22">
        <v>136869</v>
      </c>
      <c r="U155" s="22">
        <v>46441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34201</v>
      </c>
      <c r="AJ155" s="22">
        <v>3781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358301</v>
      </c>
    </row>
    <row r="156" spans="1:42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735</v>
      </c>
      <c r="F156" s="22">
        <v>15000</v>
      </c>
      <c r="G156" s="22">
        <v>0</v>
      </c>
      <c r="H156" s="22">
        <v>0</v>
      </c>
      <c r="I156" s="22">
        <v>26053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162735</v>
      </c>
      <c r="P156" s="22">
        <v>20029</v>
      </c>
      <c r="Q156" s="22">
        <v>0</v>
      </c>
      <c r="R156" s="22">
        <v>0</v>
      </c>
      <c r="S156" s="22">
        <v>0</v>
      </c>
      <c r="T156" s="22">
        <v>263869</v>
      </c>
      <c r="U156" s="22">
        <v>31857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625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204748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725651</v>
      </c>
    </row>
    <row r="157" spans="1:42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0</v>
      </c>
      <c r="F157" s="22">
        <v>73568</v>
      </c>
      <c r="G157" s="22">
        <v>0</v>
      </c>
      <c r="H157" s="22">
        <v>0</v>
      </c>
      <c r="I157" s="22">
        <v>78375</v>
      </c>
      <c r="J157" s="22">
        <v>185990</v>
      </c>
      <c r="K157" s="22">
        <v>0</v>
      </c>
      <c r="L157" s="22">
        <v>268</v>
      </c>
      <c r="M157" s="22">
        <v>16439</v>
      </c>
      <c r="N157" s="22">
        <v>2672713</v>
      </c>
      <c r="O157" s="22">
        <v>81867</v>
      </c>
      <c r="P157" s="22">
        <v>1029798</v>
      </c>
      <c r="Q157" s="22">
        <v>0</v>
      </c>
      <c r="R157" s="22">
        <v>0</v>
      </c>
      <c r="S157" s="22">
        <v>0</v>
      </c>
      <c r="T157" s="22">
        <v>713169</v>
      </c>
      <c r="U157" s="22">
        <v>4652</v>
      </c>
      <c r="V157" s="22">
        <v>0</v>
      </c>
      <c r="W157" s="22">
        <v>1130614</v>
      </c>
      <c r="X157" s="22">
        <v>0</v>
      </c>
      <c r="Y157" s="22">
        <v>0</v>
      </c>
      <c r="Z157" s="22">
        <v>0</v>
      </c>
      <c r="AA157" s="22">
        <v>0</v>
      </c>
      <c r="AB157" s="22">
        <v>42692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417854</v>
      </c>
      <c r="AJ157" s="22">
        <v>69619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6517618</v>
      </c>
    </row>
    <row r="158" spans="1:42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27851</v>
      </c>
      <c r="G158" s="22">
        <v>0</v>
      </c>
      <c r="H158" s="22">
        <v>0</v>
      </c>
      <c r="I158" s="22">
        <v>38395</v>
      </c>
      <c r="J158" s="22">
        <v>0</v>
      </c>
      <c r="K158" s="22">
        <v>0</v>
      </c>
      <c r="L158" s="22">
        <v>4659</v>
      </c>
      <c r="M158" s="22">
        <v>0</v>
      </c>
      <c r="N158" s="22">
        <v>0</v>
      </c>
      <c r="O158" s="22">
        <v>514052</v>
      </c>
      <c r="P158" s="22">
        <v>0</v>
      </c>
      <c r="Q158" s="22">
        <v>0</v>
      </c>
      <c r="R158" s="22">
        <v>0</v>
      </c>
      <c r="S158" s="22">
        <v>0</v>
      </c>
      <c r="T158" s="22">
        <v>86402</v>
      </c>
      <c r="U158" s="22">
        <v>41071</v>
      </c>
      <c r="V158" s="22">
        <v>54500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407092</v>
      </c>
      <c r="AJ158" s="22">
        <v>199021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1373043</v>
      </c>
    </row>
    <row r="159" spans="1:42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0</v>
      </c>
      <c r="F159" s="22">
        <v>17633</v>
      </c>
      <c r="G159" s="22">
        <v>0</v>
      </c>
      <c r="H159" s="22">
        <v>0</v>
      </c>
      <c r="I159" s="22">
        <v>14806</v>
      </c>
      <c r="J159" s="22">
        <v>0</v>
      </c>
      <c r="K159" s="22">
        <v>14601</v>
      </c>
      <c r="L159" s="22">
        <v>0</v>
      </c>
      <c r="M159" s="22">
        <v>0</v>
      </c>
      <c r="N159" s="22">
        <v>14280</v>
      </c>
      <c r="O159" s="22">
        <v>381986</v>
      </c>
      <c r="P159" s="22">
        <v>0</v>
      </c>
      <c r="Q159" s="22">
        <v>0</v>
      </c>
      <c r="R159" s="22">
        <v>12981</v>
      </c>
      <c r="S159" s="22">
        <v>0</v>
      </c>
      <c r="T159" s="22">
        <v>253756</v>
      </c>
      <c r="U159" s="22">
        <v>53322</v>
      </c>
      <c r="V159" s="22">
        <v>34662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150129</v>
      </c>
      <c r="AJ159" s="22">
        <v>6638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954794</v>
      </c>
    </row>
    <row r="160" spans="1:42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0</v>
      </c>
      <c r="F160" s="22">
        <v>78892</v>
      </c>
      <c r="G160" s="22">
        <v>0</v>
      </c>
      <c r="H160" s="22">
        <v>137781</v>
      </c>
      <c r="I160" s="22">
        <v>2558</v>
      </c>
      <c r="J160" s="22">
        <v>4345</v>
      </c>
      <c r="K160" s="22">
        <v>0</v>
      </c>
      <c r="L160" s="22">
        <v>4157</v>
      </c>
      <c r="M160" s="22">
        <v>0</v>
      </c>
      <c r="N160" s="22">
        <v>0</v>
      </c>
      <c r="O160" s="22">
        <v>149991</v>
      </c>
      <c r="P160" s="22">
        <v>0</v>
      </c>
      <c r="Q160" s="22">
        <v>0</v>
      </c>
      <c r="R160" s="22">
        <v>0</v>
      </c>
      <c r="S160" s="22">
        <v>0</v>
      </c>
      <c r="T160" s="22">
        <v>281169</v>
      </c>
      <c r="U160" s="22">
        <v>168318</v>
      </c>
      <c r="V160" s="22">
        <v>61109</v>
      </c>
      <c r="W160" s="22">
        <v>19151</v>
      </c>
      <c r="X160" s="22">
        <v>0</v>
      </c>
      <c r="Y160" s="22">
        <v>0</v>
      </c>
      <c r="Z160" s="22">
        <v>3440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242686</v>
      </c>
      <c r="AI160" s="22">
        <v>5032</v>
      </c>
      <c r="AJ160" s="22">
        <v>5929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1164558</v>
      </c>
    </row>
    <row r="161" spans="1:42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56071</v>
      </c>
      <c r="G161" s="22">
        <v>0</v>
      </c>
      <c r="H161" s="22">
        <v>26383</v>
      </c>
      <c r="I161" s="22">
        <v>38386</v>
      </c>
      <c r="J161" s="22">
        <v>0</v>
      </c>
      <c r="K161" s="22">
        <v>0</v>
      </c>
      <c r="L161" s="22">
        <v>9748</v>
      </c>
      <c r="M161" s="22">
        <v>0</v>
      </c>
      <c r="N161" s="22">
        <v>72550</v>
      </c>
      <c r="O161" s="22">
        <v>660333</v>
      </c>
      <c r="P161" s="22">
        <v>13730</v>
      </c>
      <c r="Q161" s="22">
        <v>0</v>
      </c>
      <c r="R161" s="22">
        <v>35002</v>
      </c>
      <c r="S161" s="22">
        <v>0</v>
      </c>
      <c r="T161" s="22">
        <v>256964</v>
      </c>
      <c r="U161" s="22">
        <v>130671</v>
      </c>
      <c r="V161" s="22">
        <v>22018</v>
      </c>
      <c r="W161" s="22">
        <v>0</v>
      </c>
      <c r="X161" s="22">
        <v>0</v>
      </c>
      <c r="Y161" s="22">
        <v>0</v>
      </c>
      <c r="Z161" s="22">
        <v>2077</v>
      </c>
      <c r="AA161" s="22">
        <v>0</v>
      </c>
      <c r="AB161" s="22">
        <v>24225</v>
      </c>
      <c r="AC161" s="22">
        <v>15678</v>
      </c>
      <c r="AD161" s="22">
        <v>0</v>
      </c>
      <c r="AE161" s="22">
        <v>0</v>
      </c>
      <c r="AF161" s="22">
        <v>0</v>
      </c>
      <c r="AG161" s="22">
        <v>0</v>
      </c>
      <c r="AH161" s="22">
        <v>22649</v>
      </c>
      <c r="AI161" s="22">
        <v>269638</v>
      </c>
      <c r="AJ161" s="22">
        <v>24034</v>
      </c>
      <c r="AK161" s="22">
        <v>0</v>
      </c>
      <c r="AL161" s="22">
        <v>0</v>
      </c>
      <c r="AM161" s="22">
        <v>0</v>
      </c>
      <c r="AN161" s="22">
        <v>60543</v>
      </c>
      <c r="AO161" s="22">
        <v>0</v>
      </c>
      <c r="AP161" s="22">
        <v>1740700</v>
      </c>
    </row>
    <row r="162" spans="1:42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0</v>
      </c>
      <c r="F162" s="22">
        <v>15235</v>
      </c>
      <c r="G162" s="22">
        <v>0</v>
      </c>
      <c r="H162" s="22">
        <v>2368</v>
      </c>
      <c r="I162" s="22">
        <v>39658</v>
      </c>
      <c r="J162" s="22">
        <v>0</v>
      </c>
      <c r="K162" s="22">
        <v>0</v>
      </c>
      <c r="L162" s="22">
        <v>627</v>
      </c>
      <c r="M162" s="22">
        <v>0</v>
      </c>
      <c r="N162" s="22">
        <v>0</v>
      </c>
      <c r="O162" s="22">
        <v>456566</v>
      </c>
      <c r="P162" s="22">
        <v>15626</v>
      </c>
      <c r="Q162" s="22">
        <v>0</v>
      </c>
      <c r="R162" s="22">
        <v>30048</v>
      </c>
      <c r="S162" s="22">
        <v>0</v>
      </c>
      <c r="T162" s="22">
        <v>145281</v>
      </c>
      <c r="U162" s="22">
        <v>63790</v>
      </c>
      <c r="V162" s="22">
        <v>0</v>
      </c>
      <c r="W162" s="22">
        <v>0</v>
      </c>
      <c r="X162" s="22">
        <v>0</v>
      </c>
      <c r="Y162" s="22">
        <v>0</v>
      </c>
      <c r="Z162" s="22">
        <v>2271</v>
      </c>
      <c r="AA162" s="22">
        <v>2447</v>
      </c>
      <c r="AB162" s="22">
        <v>0</v>
      </c>
      <c r="AC162" s="22">
        <v>5085</v>
      </c>
      <c r="AD162" s="22">
        <v>3154</v>
      </c>
      <c r="AE162" s="22">
        <v>0</v>
      </c>
      <c r="AF162" s="22">
        <v>0</v>
      </c>
      <c r="AG162" s="22">
        <v>0</v>
      </c>
      <c r="AH162" s="22">
        <v>0</v>
      </c>
      <c r="AI162" s="22">
        <v>370884</v>
      </c>
      <c r="AJ162" s="22">
        <v>4492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1157532</v>
      </c>
    </row>
    <row r="163" spans="1:42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41769</v>
      </c>
      <c r="G163" s="22">
        <v>0</v>
      </c>
      <c r="H163" s="22">
        <v>0</v>
      </c>
      <c r="I163" s="22">
        <v>20540</v>
      </c>
      <c r="J163" s="22">
        <v>0</v>
      </c>
      <c r="K163" s="22">
        <v>0</v>
      </c>
      <c r="L163" s="22">
        <v>4569</v>
      </c>
      <c r="M163" s="22">
        <v>0</v>
      </c>
      <c r="N163" s="22">
        <v>46817</v>
      </c>
      <c r="O163" s="22">
        <v>83675</v>
      </c>
      <c r="P163" s="22">
        <v>220950</v>
      </c>
      <c r="Q163" s="22">
        <v>0</v>
      </c>
      <c r="R163" s="22">
        <v>0</v>
      </c>
      <c r="S163" s="22">
        <v>0</v>
      </c>
      <c r="T163" s="22">
        <v>456075</v>
      </c>
      <c r="U163" s="22">
        <v>34574</v>
      </c>
      <c r="V163" s="22">
        <v>0</v>
      </c>
      <c r="W163" s="22">
        <v>0</v>
      </c>
      <c r="X163" s="22">
        <v>0</v>
      </c>
      <c r="Y163" s="22">
        <v>14086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19187</v>
      </c>
      <c r="AG163" s="22">
        <v>0</v>
      </c>
      <c r="AH163" s="22">
        <v>0</v>
      </c>
      <c r="AI163" s="22">
        <v>130867</v>
      </c>
      <c r="AJ163" s="22">
        <v>0</v>
      </c>
      <c r="AK163" s="22">
        <v>0</v>
      </c>
      <c r="AL163" s="22">
        <v>0</v>
      </c>
      <c r="AM163" s="22">
        <v>22642</v>
      </c>
      <c r="AN163" s="22">
        <v>5509</v>
      </c>
      <c r="AO163" s="22">
        <v>0</v>
      </c>
      <c r="AP163" s="22">
        <v>1101260</v>
      </c>
    </row>
    <row r="164" spans="1:42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1549</v>
      </c>
      <c r="F164" s="22">
        <v>33789</v>
      </c>
      <c r="G164" s="22">
        <v>0</v>
      </c>
      <c r="H164" s="22">
        <v>24662</v>
      </c>
      <c r="I164" s="22">
        <v>28601</v>
      </c>
      <c r="J164" s="22">
        <v>643</v>
      </c>
      <c r="K164" s="22">
        <v>0</v>
      </c>
      <c r="L164" s="22">
        <v>11717</v>
      </c>
      <c r="M164" s="22">
        <v>0</v>
      </c>
      <c r="N164" s="22">
        <v>77486</v>
      </c>
      <c r="O164" s="22">
        <v>384635</v>
      </c>
      <c r="P164" s="22">
        <v>0</v>
      </c>
      <c r="Q164" s="22">
        <v>0</v>
      </c>
      <c r="R164" s="22">
        <v>23444</v>
      </c>
      <c r="S164" s="22">
        <v>0</v>
      </c>
      <c r="T164" s="22">
        <v>114630</v>
      </c>
      <c r="U164" s="22">
        <v>47896</v>
      </c>
      <c r="V164" s="22">
        <v>38997</v>
      </c>
      <c r="W164" s="22">
        <v>0</v>
      </c>
      <c r="X164" s="22">
        <v>0</v>
      </c>
      <c r="Y164" s="22">
        <v>0</v>
      </c>
      <c r="Z164" s="22">
        <v>797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209750</v>
      </c>
      <c r="AJ164" s="22">
        <v>8707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1007303</v>
      </c>
    </row>
    <row r="165" spans="1:42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54122</v>
      </c>
      <c r="G165" s="22">
        <v>0</v>
      </c>
      <c r="H165" s="22">
        <v>63767</v>
      </c>
      <c r="I165" s="22">
        <v>38899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1964570</v>
      </c>
      <c r="P165" s="22">
        <v>0</v>
      </c>
      <c r="Q165" s="22">
        <v>0</v>
      </c>
      <c r="R165" s="22">
        <v>0</v>
      </c>
      <c r="S165" s="22">
        <v>0</v>
      </c>
      <c r="T165" s="22">
        <v>309503</v>
      </c>
      <c r="U165" s="22">
        <v>212171</v>
      </c>
      <c r="V165" s="22">
        <v>24662</v>
      </c>
      <c r="W165" s="22">
        <v>0</v>
      </c>
      <c r="X165" s="22">
        <v>1208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17827</v>
      </c>
      <c r="AE165" s="22">
        <v>0</v>
      </c>
      <c r="AF165" s="22">
        <v>0</v>
      </c>
      <c r="AG165" s="22">
        <v>0</v>
      </c>
      <c r="AH165" s="22">
        <v>0</v>
      </c>
      <c r="AI165" s="22">
        <v>138027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2824756</v>
      </c>
    </row>
    <row r="166" spans="1:42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24975</v>
      </c>
      <c r="G166" s="22">
        <v>0</v>
      </c>
      <c r="H166" s="22">
        <v>0</v>
      </c>
      <c r="I166" s="22">
        <v>51404</v>
      </c>
      <c r="J166" s="22">
        <v>0</v>
      </c>
      <c r="K166" s="22">
        <v>0</v>
      </c>
      <c r="L166" s="22">
        <v>2573</v>
      </c>
      <c r="M166" s="22">
        <v>0</v>
      </c>
      <c r="N166" s="22">
        <v>0</v>
      </c>
      <c r="O166" s="22">
        <v>410702</v>
      </c>
      <c r="P166" s="22">
        <v>0</v>
      </c>
      <c r="Q166" s="22">
        <v>0</v>
      </c>
      <c r="R166" s="22">
        <v>0</v>
      </c>
      <c r="S166" s="22">
        <v>0</v>
      </c>
      <c r="T166" s="22">
        <v>52252</v>
      </c>
      <c r="U166" s="22">
        <v>74833</v>
      </c>
      <c r="V166" s="22">
        <v>3200</v>
      </c>
      <c r="W166" s="22">
        <v>0</v>
      </c>
      <c r="X166" s="22">
        <v>281</v>
      </c>
      <c r="Y166" s="22">
        <v>0</v>
      </c>
      <c r="Z166" s="22">
        <v>0</v>
      </c>
      <c r="AA166" s="22">
        <v>0</v>
      </c>
      <c r="AB166" s="22">
        <v>0</v>
      </c>
      <c r="AC166" s="22">
        <v>4064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246320</v>
      </c>
      <c r="AJ166" s="22">
        <v>0</v>
      </c>
      <c r="AK166" s="22">
        <v>0</v>
      </c>
      <c r="AL166" s="22">
        <v>0</v>
      </c>
      <c r="AM166" s="22">
        <v>22736</v>
      </c>
      <c r="AN166" s="22">
        <v>0</v>
      </c>
      <c r="AO166" s="22">
        <v>0</v>
      </c>
      <c r="AP166" s="22">
        <v>893340</v>
      </c>
    </row>
    <row r="167" spans="1:42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19983</v>
      </c>
      <c r="G167" s="22">
        <v>0</v>
      </c>
      <c r="H167" s="22">
        <v>16091</v>
      </c>
      <c r="I167" s="22">
        <v>17977</v>
      </c>
      <c r="J167" s="22">
        <v>0</v>
      </c>
      <c r="K167" s="22">
        <v>0</v>
      </c>
      <c r="L167" s="22">
        <v>14458</v>
      </c>
      <c r="M167" s="22">
        <v>0</v>
      </c>
      <c r="N167" s="22">
        <v>0</v>
      </c>
      <c r="O167" s="22">
        <v>613416</v>
      </c>
      <c r="P167" s="22">
        <v>500</v>
      </c>
      <c r="Q167" s="22">
        <v>0</v>
      </c>
      <c r="R167" s="22">
        <v>25348</v>
      </c>
      <c r="S167" s="22">
        <v>0</v>
      </c>
      <c r="T167" s="22">
        <v>143181</v>
      </c>
      <c r="U167" s="22">
        <v>203494</v>
      </c>
      <c r="V167" s="22">
        <v>8899</v>
      </c>
      <c r="W167" s="22">
        <v>0</v>
      </c>
      <c r="X167" s="22">
        <v>0</v>
      </c>
      <c r="Y167" s="22">
        <v>0</v>
      </c>
      <c r="Z167" s="22">
        <v>417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131436</v>
      </c>
      <c r="AJ167" s="22">
        <v>63019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1258219</v>
      </c>
    </row>
    <row r="168" spans="1:42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0</v>
      </c>
      <c r="F168" s="22">
        <v>95084</v>
      </c>
      <c r="G168" s="22">
        <v>0</v>
      </c>
      <c r="H168" s="22">
        <v>1868</v>
      </c>
      <c r="I168" s="22">
        <v>110409</v>
      </c>
      <c r="J168" s="22">
        <v>0</v>
      </c>
      <c r="K168" s="22">
        <v>0</v>
      </c>
      <c r="L168" s="22">
        <v>6759</v>
      </c>
      <c r="M168" s="22">
        <v>0</v>
      </c>
      <c r="N168" s="22">
        <v>43023</v>
      </c>
      <c r="O168" s="22">
        <v>1106078</v>
      </c>
      <c r="P168" s="22">
        <v>36252</v>
      </c>
      <c r="Q168" s="22">
        <v>0</v>
      </c>
      <c r="R168" s="22">
        <v>0</v>
      </c>
      <c r="S168" s="22">
        <v>0</v>
      </c>
      <c r="T168" s="22">
        <v>592045</v>
      </c>
      <c r="U168" s="22">
        <v>303016</v>
      </c>
      <c r="V168" s="22">
        <v>0</v>
      </c>
      <c r="W168" s="22">
        <v>0</v>
      </c>
      <c r="X168" s="22">
        <v>34070</v>
      </c>
      <c r="Y168" s="22">
        <v>0</v>
      </c>
      <c r="Z168" s="22">
        <v>3079</v>
      </c>
      <c r="AA168" s="22">
        <v>0</v>
      </c>
      <c r="AB168" s="22">
        <v>0</v>
      </c>
      <c r="AC168" s="22">
        <v>7059</v>
      </c>
      <c r="AD168" s="22">
        <v>650</v>
      </c>
      <c r="AE168" s="22">
        <v>0</v>
      </c>
      <c r="AF168" s="22">
        <v>0</v>
      </c>
      <c r="AG168" s="22">
        <v>0</v>
      </c>
      <c r="AH168" s="22">
        <v>12470</v>
      </c>
      <c r="AI168" s="22">
        <v>421815</v>
      </c>
      <c r="AJ168" s="22">
        <v>0</v>
      </c>
      <c r="AK168" s="22">
        <v>52862</v>
      </c>
      <c r="AL168" s="22">
        <v>0</v>
      </c>
      <c r="AM168" s="22">
        <v>0</v>
      </c>
      <c r="AN168" s="22">
        <v>0</v>
      </c>
      <c r="AO168" s="22">
        <v>0</v>
      </c>
      <c r="AP168" s="22">
        <v>2826539</v>
      </c>
    </row>
    <row r="169" spans="1:42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1281</v>
      </c>
      <c r="G169" s="22">
        <v>0</v>
      </c>
      <c r="H169" s="22">
        <v>0</v>
      </c>
      <c r="I169" s="22">
        <v>6859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138224</v>
      </c>
      <c r="P169" s="22">
        <v>0</v>
      </c>
      <c r="Q169" s="22">
        <v>0</v>
      </c>
      <c r="R169" s="22">
        <v>2008</v>
      </c>
      <c r="S169" s="22">
        <v>0</v>
      </c>
      <c r="T169" s="22">
        <v>68326</v>
      </c>
      <c r="U169" s="22">
        <v>55618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4495</v>
      </c>
      <c r="AJ169" s="22">
        <v>0</v>
      </c>
      <c r="AK169" s="22">
        <v>0</v>
      </c>
      <c r="AL169" s="22">
        <v>0</v>
      </c>
      <c r="AM169" s="22">
        <v>3444</v>
      </c>
      <c r="AN169" s="22">
        <v>0</v>
      </c>
      <c r="AO169" s="22">
        <v>0</v>
      </c>
      <c r="AP169" s="22">
        <v>280255</v>
      </c>
    </row>
    <row r="170" spans="1:42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30962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5876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912378</v>
      </c>
      <c r="T170" s="22">
        <v>0</v>
      </c>
      <c r="U170" s="22">
        <v>0</v>
      </c>
      <c r="V170" s="22">
        <v>123989</v>
      </c>
      <c r="W170" s="22">
        <v>0</v>
      </c>
      <c r="X170" s="22">
        <v>0</v>
      </c>
      <c r="Y170" s="22">
        <v>0</v>
      </c>
      <c r="Z170" s="22">
        <v>0</v>
      </c>
      <c r="AA170" s="22">
        <v>130274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57268</v>
      </c>
      <c r="AJ170" s="22">
        <v>11164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1271911</v>
      </c>
    </row>
    <row r="171" spans="1:42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707563</v>
      </c>
      <c r="G171" s="22">
        <v>0</v>
      </c>
      <c r="H171" s="22">
        <v>198050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1282374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1178101</v>
      </c>
      <c r="U171" s="22">
        <v>0</v>
      </c>
      <c r="V171" s="22">
        <v>0</v>
      </c>
      <c r="W171" s="22">
        <v>0</v>
      </c>
      <c r="X171" s="22">
        <v>29091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778790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4173969</v>
      </c>
    </row>
    <row r="172" spans="1:42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7076</v>
      </c>
      <c r="G172" s="22">
        <v>0</v>
      </c>
      <c r="H172" s="22">
        <v>0</v>
      </c>
      <c r="I172" s="22">
        <v>22080</v>
      </c>
      <c r="J172" s="22">
        <v>3609</v>
      </c>
      <c r="K172" s="22">
        <v>0</v>
      </c>
      <c r="L172" s="22">
        <v>0</v>
      </c>
      <c r="M172" s="22">
        <v>0</v>
      </c>
      <c r="N172" s="22">
        <v>0</v>
      </c>
      <c r="O172" s="22">
        <v>166894</v>
      </c>
      <c r="P172" s="22">
        <v>0</v>
      </c>
      <c r="Q172" s="22">
        <v>0</v>
      </c>
      <c r="R172" s="22">
        <v>7950</v>
      </c>
      <c r="S172" s="22">
        <v>0</v>
      </c>
      <c r="T172" s="22">
        <v>58021</v>
      </c>
      <c r="U172" s="22">
        <v>42615</v>
      </c>
      <c r="V172" s="22">
        <v>3277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668</v>
      </c>
      <c r="AE172" s="22">
        <v>0</v>
      </c>
      <c r="AF172" s="22">
        <v>0</v>
      </c>
      <c r="AG172" s="22">
        <v>0</v>
      </c>
      <c r="AH172" s="22">
        <v>0</v>
      </c>
      <c r="AI172" s="22">
        <v>10592</v>
      </c>
      <c r="AJ172" s="22">
        <v>0</v>
      </c>
      <c r="AK172" s="22">
        <v>0</v>
      </c>
      <c r="AL172" s="22">
        <v>0</v>
      </c>
      <c r="AM172" s="22">
        <v>30295</v>
      </c>
      <c r="AN172" s="22">
        <v>0</v>
      </c>
      <c r="AO172" s="22">
        <v>0</v>
      </c>
      <c r="AP172" s="22">
        <v>353077</v>
      </c>
    </row>
    <row r="173" spans="1:42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0</v>
      </c>
      <c r="F173" s="22">
        <v>72</v>
      </c>
      <c r="G173" s="22">
        <v>0</v>
      </c>
      <c r="H173" s="22">
        <v>0</v>
      </c>
      <c r="I173" s="22">
        <v>11941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233302</v>
      </c>
      <c r="P173" s="22">
        <v>15977</v>
      </c>
      <c r="Q173" s="22">
        <v>0</v>
      </c>
      <c r="R173" s="22">
        <v>0</v>
      </c>
      <c r="S173" s="22">
        <v>0</v>
      </c>
      <c r="T173" s="22">
        <v>103818</v>
      </c>
      <c r="U173" s="22">
        <v>41645</v>
      </c>
      <c r="V173" s="22">
        <v>0</v>
      </c>
      <c r="W173" s="22">
        <v>0</v>
      </c>
      <c r="X173" s="22">
        <v>1841</v>
      </c>
      <c r="Y173" s="22">
        <v>0</v>
      </c>
      <c r="Z173" s="22">
        <v>0</v>
      </c>
      <c r="AA173" s="22">
        <v>4406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107988</v>
      </c>
      <c r="AJ173" s="22">
        <v>1489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522479</v>
      </c>
    </row>
    <row r="174" spans="1:42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0</v>
      </c>
      <c r="F174" s="22">
        <v>15664</v>
      </c>
      <c r="G174" s="22">
        <v>0</v>
      </c>
      <c r="H174" s="22">
        <v>0</v>
      </c>
      <c r="I174" s="22">
        <v>48378</v>
      </c>
      <c r="J174" s="22">
        <v>0</v>
      </c>
      <c r="K174" s="22">
        <v>0</v>
      </c>
      <c r="L174" s="22">
        <v>12986</v>
      </c>
      <c r="M174" s="22">
        <v>0</v>
      </c>
      <c r="N174" s="22">
        <v>0</v>
      </c>
      <c r="O174" s="22">
        <v>1080014</v>
      </c>
      <c r="P174" s="22">
        <v>8670</v>
      </c>
      <c r="Q174" s="22">
        <v>12740</v>
      </c>
      <c r="R174" s="22">
        <v>22665</v>
      </c>
      <c r="S174" s="22">
        <v>0</v>
      </c>
      <c r="T174" s="22">
        <v>332507</v>
      </c>
      <c r="U174" s="22">
        <v>175097</v>
      </c>
      <c r="V174" s="22">
        <v>14889</v>
      </c>
      <c r="W174" s="22">
        <v>0</v>
      </c>
      <c r="X174" s="22">
        <v>0</v>
      </c>
      <c r="Y174" s="22">
        <v>0</v>
      </c>
      <c r="Z174" s="22">
        <v>0</v>
      </c>
      <c r="AA174" s="22">
        <v>130960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450099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2304669</v>
      </c>
    </row>
    <row r="175" spans="1:42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258</v>
      </c>
      <c r="G175" s="22">
        <v>0</v>
      </c>
      <c r="H175" s="22">
        <v>0</v>
      </c>
      <c r="I175" s="22">
        <v>17362</v>
      </c>
      <c r="J175" s="22">
        <v>0</v>
      </c>
      <c r="K175" s="22">
        <v>0</v>
      </c>
      <c r="L175" s="22">
        <v>0</v>
      </c>
      <c r="M175" s="22">
        <v>0</v>
      </c>
      <c r="N175" s="22">
        <v>9861</v>
      </c>
      <c r="O175" s="22">
        <v>138758</v>
      </c>
      <c r="P175" s="22">
        <v>0</v>
      </c>
      <c r="Q175" s="22">
        <v>0</v>
      </c>
      <c r="R175" s="22">
        <v>0</v>
      </c>
      <c r="S175" s="22">
        <v>0</v>
      </c>
      <c r="T175" s="22">
        <v>59077</v>
      </c>
      <c r="U175" s="22">
        <v>11189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4396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240901</v>
      </c>
    </row>
    <row r="176" spans="1:42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0</v>
      </c>
      <c r="F176" s="22">
        <v>94805</v>
      </c>
      <c r="G176" s="22">
        <v>0</v>
      </c>
      <c r="H176" s="22">
        <v>0</v>
      </c>
      <c r="I176" s="22">
        <v>162799</v>
      </c>
      <c r="J176" s="22">
        <v>0</v>
      </c>
      <c r="K176" s="22">
        <v>0</v>
      </c>
      <c r="L176" s="22">
        <v>0</v>
      </c>
      <c r="M176" s="22">
        <v>0</v>
      </c>
      <c r="N176" s="22">
        <v>217818</v>
      </c>
      <c r="O176" s="22">
        <v>3774717</v>
      </c>
      <c r="P176" s="22">
        <v>17040</v>
      </c>
      <c r="Q176" s="22">
        <v>0</v>
      </c>
      <c r="R176" s="22">
        <v>62669</v>
      </c>
      <c r="S176" s="22">
        <v>0</v>
      </c>
      <c r="T176" s="22">
        <v>677884</v>
      </c>
      <c r="U176" s="22">
        <v>301450</v>
      </c>
      <c r="V176" s="22">
        <v>237</v>
      </c>
      <c r="W176" s="22">
        <v>0</v>
      </c>
      <c r="X176" s="22">
        <v>0</v>
      </c>
      <c r="Y176" s="22">
        <v>0</v>
      </c>
      <c r="Z176" s="22">
        <v>1883</v>
      </c>
      <c r="AA176" s="22">
        <v>0</v>
      </c>
      <c r="AB176" s="22">
        <v>8855</v>
      </c>
      <c r="AC176" s="22">
        <v>2587</v>
      </c>
      <c r="AD176" s="22">
        <v>0</v>
      </c>
      <c r="AE176" s="22">
        <v>85967</v>
      </c>
      <c r="AF176" s="22">
        <v>38283</v>
      </c>
      <c r="AG176" s="22">
        <v>0</v>
      </c>
      <c r="AH176" s="22">
        <v>0</v>
      </c>
      <c r="AI176" s="22">
        <v>546282</v>
      </c>
      <c r="AJ176" s="22">
        <v>43082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6036358</v>
      </c>
    </row>
    <row r="177" spans="1:42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0</v>
      </c>
      <c r="F177" s="22">
        <v>49501</v>
      </c>
      <c r="G177" s="22">
        <v>190617</v>
      </c>
      <c r="H177" s="22">
        <v>1471</v>
      </c>
      <c r="I177" s="22">
        <v>203332</v>
      </c>
      <c r="J177" s="22">
        <v>0</v>
      </c>
      <c r="K177" s="22">
        <v>0</v>
      </c>
      <c r="L177" s="22">
        <v>10616</v>
      </c>
      <c r="M177" s="22">
        <v>0</v>
      </c>
      <c r="N177" s="22">
        <v>134396</v>
      </c>
      <c r="O177" s="22">
        <v>1858628</v>
      </c>
      <c r="P177" s="22">
        <v>0</v>
      </c>
      <c r="Q177" s="22">
        <v>0</v>
      </c>
      <c r="R177" s="22">
        <v>262284</v>
      </c>
      <c r="S177" s="22">
        <v>12358</v>
      </c>
      <c r="T177" s="22">
        <v>496411</v>
      </c>
      <c r="U177" s="22">
        <v>446505</v>
      </c>
      <c r="V177" s="22">
        <v>51458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5937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816978</v>
      </c>
      <c r="AJ177" s="22">
        <v>349884</v>
      </c>
      <c r="AK177" s="22">
        <v>0</v>
      </c>
      <c r="AL177" s="22">
        <v>143255</v>
      </c>
      <c r="AM177" s="22">
        <v>0</v>
      </c>
      <c r="AN177" s="22">
        <v>0</v>
      </c>
      <c r="AO177" s="22">
        <v>0</v>
      </c>
      <c r="AP177" s="22">
        <v>5033631</v>
      </c>
    </row>
    <row r="178" spans="1:42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0</v>
      </c>
      <c r="F178" s="22">
        <v>52032</v>
      </c>
      <c r="G178" s="22">
        <v>0</v>
      </c>
      <c r="H178" s="22">
        <v>0</v>
      </c>
      <c r="I178" s="22">
        <v>134988</v>
      </c>
      <c r="J178" s="22">
        <v>0</v>
      </c>
      <c r="K178" s="22">
        <v>0</v>
      </c>
      <c r="L178" s="22">
        <v>15288</v>
      </c>
      <c r="M178" s="22">
        <v>0</v>
      </c>
      <c r="N178" s="22">
        <v>160486</v>
      </c>
      <c r="O178" s="22">
        <v>1358393</v>
      </c>
      <c r="P178" s="22">
        <v>0</v>
      </c>
      <c r="Q178" s="22">
        <v>0</v>
      </c>
      <c r="R178" s="22">
        <v>33705</v>
      </c>
      <c r="S178" s="22">
        <v>0</v>
      </c>
      <c r="T178" s="22">
        <v>1209506</v>
      </c>
      <c r="U178" s="22">
        <v>766639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11542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505832</v>
      </c>
      <c r="AJ178" s="22">
        <v>78250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4326661</v>
      </c>
    </row>
    <row r="179" spans="1:42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104156</v>
      </c>
      <c r="G179" s="22">
        <v>0</v>
      </c>
      <c r="H179" s="22">
        <v>0</v>
      </c>
      <c r="I179" s="22">
        <v>69427</v>
      </c>
      <c r="J179" s="22">
        <v>4838</v>
      </c>
      <c r="K179" s="22">
        <v>0</v>
      </c>
      <c r="L179" s="22">
        <v>6906</v>
      </c>
      <c r="M179" s="22">
        <v>0</v>
      </c>
      <c r="N179" s="22">
        <v>0</v>
      </c>
      <c r="O179" s="22">
        <v>379822</v>
      </c>
      <c r="P179" s="22">
        <v>0</v>
      </c>
      <c r="Q179" s="22">
        <v>0</v>
      </c>
      <c r="R179" s="22">
        <v>0</v>
      </c>
      <c r="S179" s="22">
        <v>0</v>
      </c>
      <c r="T179" s="22">
        <v>453906</v>
      </c>
      <c r="U179" s="22">
        <v>247819</v>
      </c>
      <c r="V179" s="22">
        <v>7272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197708</v>
      </c>
      <c r="AJ179" s="22">
        <v>0</v>
      </c>
      <c r="AK179" s="22">
        <v>0</v>
      </c>
      <c r="AL179" s="22">
        <v>0</v>
      </c>
      <c r="AM179" s="22">
        <v>23106</v>
      </c>
      <c r="AN179" s="22">
        <v>0</v>
      </c>
      <c r="AO179" s="22">
        <v>0</v>
      </c>
      <c r="AP179" s="22">
        <v>1494960</v>
      </c>
    </row>
    <row r="180" spans="1:42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78528</v>
      </c>
      <c r="G180" s="22">
        <v>0</v>
      </c>
      <c r="H180" s="22">
        <v>0</v>
      </c>
      <c r="I180" s="22">
        <v>46568</v>
      </c>
      <c r="J180" s="22">
        <v>0</v>
      </c>
      <c r="K180" s="22">
        <v>0</v>
      </c>
      <c r="L180" s="22">
        <v>5691</v>
      </c>
      <c r="M180" s="22">
        <v>0</v>
      </c>
      <c r="N180" s="22">
        <v>124386</v>
      </c>
      <c r="O180" s="22">
        <v>123001</v>
      </c>
      <c r="P180" s="22">
        <v>10000</v>
      </c>
      <c r="Q180" s="22">
        <v>0</v>
      </c>
      <c r="R180" s="22">
        <v>30834</v>
      </c>
      <c r="S180" s="22">
        <v>0</v>
      </c>
      <c r="T180" s="22">
        <v>329093</v>
      </c>
      <c r="U180" s="22">
        <v>35196</v>
      </c>
      <c r="V180" s="22">
        <v>32474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101998</v>
      </c>
      <c r="AJ180" s="22">
        <v>47287</v>
      </c>
      <c r="AK180" s="22">
        <v>0</v>
      </c>
      <c r="AL180" s="22">
        <v>0</v>
      </c>
      <c r="AM180" s="22">
        <v>0</v>
      </c>
      <c r="AN180" s="22">
        <v>0</v>
      </c>
      <c r="AO180" s="22">
        <v>5691</v>
      </c>
      <c r="AP180" s="22">
        <v>970747</v>
      </c>
    </row>
    <row r="181" spans="1:42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0</v>
      </c>
      <c r="F181" s="22">
        <v>182340</v>
      </c>
      <c r="G181" s="22">
        <v>0</v>
      </c>
      <c r="H181" s="22">
        <v>103251</v>
      </c>
      <c r="I181" s="22">
        <v>11347</v>
      </c>
      <c r="J181" s="22">
        <v>0</v>
      </c>
      <c r="K181" s="22">
        <v>0</v>
      </c>
      <c r="L181" s="22">
        <v>34825</v>
      </c>
      <c r="M181" s="22">
        <v>0</v>
      </c>
      <c r="N181" s="22">
        <v>0</v>
      </c>
      <c r="O181" s="22">
        <v>3396705</v>
      </c>
      <c r="P181" s="22">
        <v>0</v>
      </c>
      <c r="Q181" s="22">
        <v>0</v>
      </c>
      <c r="R181" s="22">
        <v>0</v>
      </c>
      <c r="S181" s="22">
        <v>0</v>
      </c>
      <c r="T181" s="22">
        <v>436585</v>
      </c>
      <c r="U181" s="22">
        <v>445198</v>
      </c>
      <c r="V181" s="22">
        <v>126170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618661</v>
      </c>
      <c r="AJ181" s="22">
        <v>108689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5463771</v>
      </c>
    </row>
    <row r="182" spans="1:42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1616</v>
      </c>
      <c r="F182" s="22">
        <v>147782</v>
      </c>
      <c r="G182" s="22">
        <v>0</v>
      </c>
      <c r="H182" s="22">
        <v>203059</v>
      </c>
      <c r="I182" s="22">
        <v>106064</v>
      </c>
      <c r="J182" s="22">
        <v>1741</v>
      </c>
      <c r="K182" s="22">
        <v>0</v>
      </c>
      <c r="L182" s="22">
        <v>7846</v>
      </c>
      <c r="M182" s="22">
        <v>0</v>
      </c>
      <c r="N182" s="22">
        <v>0</v>
      </c>
      <c r="O182" s="22">
        <v>1305509</v>
      </c>
      <c r="P182" s="22">
        <v>0</v>
      </c>
      <c r="Q182" s="22">
        <v>0</v>
      </c>
      <c r="R182" s="22">
        <v>335793</v>
      </c>
      <c r="S182" s="22">
        <v>0</v>
      </c>
      <c r="T182" s="22">
        <v>627984</v>
      </c>
      <c r="U182" s="22">
        <v>951658</v>
      </c>
      <c r="V182" s="22">
        <v>48490</v>
      </c>
      <c r="W182" s="22">
        <v>0</v>
      </c>
      <c r="X182" s="22">
        <v>0</v>
      </c>
      <c r="Y182" s="22">
        <v>0</v>
      </c>
      <c r="Z182" s="22">
        <v>16101</v>
      </c>
      <c r="AA182" s="22">
        <v>0</v>
      </c>
      <c r="AB182" s="22">
        <v>893</v>
      </c>
      <c r="AC182" s="22">
        <v>0</v>
      </c>
      <c r="AD182" s="22">
        <v>0</v>
      </c>
      <c r="AE182" s="22">
        <v>0</v>
      </c>
      <c r="AF182" s="22">
        <v>63486</v>
      </c>
      <c r="AG182" s="22">
        <v>0</v>
      </c>
      <c r="AH182" s="22">
        <v>0</v>
      </c>
      <c r="AI182" s="22">
        <v>419650</v>
      </c>
      <c r="AJ182" s="22">
        <v>58453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4296125</v>
      </c>
    </row>
    <row r="183" spans="1:42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3224</v>
      </c>
      <c r="F183" s="22">
        <v>64024</v>
      </c>
      <c r="G183" s="22">
        <v>0</v>
      </c>
      <c r="H183" s="22">
        <v>0</v>
      </c>
      <c r="I183" s="22">
        <v>102908</v>
      </c>
      <c r="J183" s="22">
        <v>2627</v>
      </c>
      <c r="K183" s="22">
        <v>0</v>
      </c>
      <c r="L183" s="22">
        <v>0</v>
      </c>
      <c r="M183" s="22">
        <v>0</v>
      </c>
      <c r="N183" s="22">
        <v>14499</v>
      </c>
      <c r="O183" s="22">
        <v>476675</v>
      </c>
      <c r="P183" s="22">
        <v>25154</v>
      </c>
      <c r="Q183" s="22">
        <v>0</v>
      </c>
      <c r="R183" s="22">
        <v>26084</v>
      </c>
      <c r="S183" s="22">
        <v>0</v>
      </c>
      <c r="T183" s="22">
        <v>420440</v>
      </c>
      <c r="U183" s="22">
        <v>194108</v>
      </c>
      <c r="V183" s="22">
        <v>83377</v>
      </c>
      <c r="W183" s="22">
        <v>3154</v>
      </c>
      <c r="X183" s="22">
        <v>0</v>
      </c>
      <c r="Y183" s="22">
        <v>0</v>
      </c>
      <c r="Z183" s="22">
        <v>2441</v>
      </c>
      <c r="AA183" s="22">
        <v>0</v>
      </c>
      <c r="AB183" s="22">
        <v>0</v>
      </c>
      <c r="AC183" s="22">
        <v>0</v>
      </c>
      <c r="AD183" s="22">
        <v>3940</v>
      </c>
      <c r="AE183" s="22">
        <v>0</v>
      </c>
      <c r="AF183" s="22">
        <v>0</v>
      </c>
      <c r="AG183" s="22">
        <v>0</v>
      </c>
      <c r="AH183" s="22">
        <v>0</v>
      </c>
      <c r="AI183" s="22">
        <v>370148</v>
      </c>
      <c r="AJ183" s="22">
        <v>17968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1810771</v>
      </c>
    </row>
    <row r="184" spans="1:42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0</v>
      </c>
      <c r="F184" s="22">
        <v>9776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736852</v>
      </c>
      <c r="P184" s="22">
        <v>28513</v>
      </c>
      <c r="Q184" s="22">
        <v>0</v>
      </c>
      <c r="R184" s="22">
        <v>0</v>
      </c>
      <c r="S184" s="22">
        <v>0</v>
      </c>
      <c r="T184" s="22">
        <v>47843</v>
      </c>
      <c r="U184" s="22">
        <v>39832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99393</v>
      </c>
      <c r="AJ184" s="22">
        <v>1039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963248</v>
      </c>
    </row>
    <row r="185" spans="1:42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0</v>
      </c>
      <c r="F185" s="22">
        <v>11540</v>
      </c>
      <c r="G185" s="22">
        <v>0</v>
      </c>
      <c r="H185" s="22">
        <v>0</v>
      </c>
      <c r="I185" s="22">
        <v>17033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164469</v>
      </c>
      <c r="P185" s="22">
        <v>0</v>
      </c>
      <c r="Q185" s="22">
        <v>0</v>
      </c>
      <c r="R185" s="22">
        <v>5321</v>
      </c>
      <c r="S185" s="22">
        <v>0</v>
      </c>
      <c r="T185" s="22">
        <v>71602</v>
      </c>
      <c r="U185" s="22">
        <v>28637</v>
      </c>
      <c r="V185" s="22">
        <v>19701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49675</v>
      </c>
      <c r="AJ185" s="22">
        <v>1537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369515</v>
      </c>
    </row>
    <row r="186" spans="1:42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0</v>
      </c>
      <c r="F186" s="22">
        <v>15538</v>
      </c>
      <c r="G186" s="22">
        <v>0</v>
      </c>
      <c r="H186" s="22">
        <v>0</v>
      </c>
      <c r="I186" s="22">
        <v>1391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176880</v>
      </c>
      <c r="P186" s="22">
        <v>0</v>
      </c>
      <c r="Q186" s="22">
        <v>0</v>
      </c>
      <c r="R186" s="22">
        <v>19654</v>
      </c>
      <c r="S186" s="22">
        <v>0</v>
      </c>
      <c r="T186" s="22">
        <v>97974</v>
      </c>
      <c r="U186" s="22">
        <v>39546</v>
      </c>
      <c r="V186" s="22">
        <v>10892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891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47991</v>
      </c>
      <c r="AJ186" s="22">
        <v>502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411259</v>
      </c>
    </row>
    <row r="187" spans="1:42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0</v>
      </c>
      <c r="F187" s="22">
        <v>48047</v>
      </c>
      <c r="G187" s="22">
        <v>0</v>
      </c>
      <c r="H187" s="22">
        <v>0</v>
      </c>
      <c r="I187" s="22">
        <v>6612</v>
      </c>
      <c r="J187" s="22">
        <v>8316</v>
      </c>
      <c r="K187" s="22">
        <v>0</v>
      </c>
      <c r="L187" s="22">
        <v>17723</v>
      </c>
      <c r="M187" s="22">
        <v>0</v>
      </c>
      <c r="N187" s="22">
        <v>60140</v>
      </c>
      <c r="O187" s="22">
        <v>272219</v>
      </c>
      <c r="P187" s="22">
        <v>0</v>
      </c>
      <c r="Q187" s="22">
        <v>0</v>
      </c>
      <c r="R187" s="22">
        <v>0</v>
      </c>
      <c r="S187" s="22">
        <v>0</v>
      </c>
      <c r="T187" s="22">
        <v>285816</v>
      </c>
      <c r="U187" s="22">
        <v>153960</v>
      </c>
      <c r="V187" s="22">
        <v>29406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83260</v>
      </c>
      <c r="AJ187" s="22">
        <v>67076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1032575</v>
      </c>
    </row>
    <row r="188" spans="1:42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0</v>
      </c>
      <c r="F188" s="22">
        <v>14304</v>
      </c>
      <c r="G188" s="22">
        <v>0</v>
      </c>
      <c r="H188" s="22">
        <v>0</v>
      </c>
      <c r="I188" s="22">
        <v>44987</v>
      </c>
      <c r="J188" s="22">
        <v>0</v>
      </c>
      <c r="K188" s="22">
        <v>0</v>
      </c>
      <c r="L188" s="22">
        <v>4774</v>
      </c>
      <c r="M188" s="22">
        <v>0</v>
      </c>
      <c r="N188" s="22">
        <v>0</v>
      </c>
      <c r="O188" s="22">
        <v>1265337</v>
      </c>
      <c r="P188" s="22">
        <v>1783</v>
      </c>
      <c r="Q188" s="22">
        <v>0</v>
      </c>
      <c r="R188" s="22">
        <v>10806</v>
      </c>
      <c r="S188" s="22">
        <v>0</v>
      </c>
      <c r="T188" s="22">
        <v>247861</v>
      </c>
      <c r="U188" s="22">
        <v>195067</v>
      </c>
      <c r="V188" s="22">
        <v>80122</v>
      </c>
      <c r="W188" s="22">
        <v>0</v>
      </c>
      <c r="X188" s="22">
        <v>0</v>
      </c>
      <c r="Y188" s="22">
        <v>0</v>
      </c>
      <c r="Z188" s="22">
        <v>0</v>
      </c>
      <c r="AA188" s="22">
        <v>32613</v>
      </c>
      <c r="AB188" s="22">
        <v>0</v>
      </c>
      <c r="AC188" s="22">
        <v>0</v>
      </c>
      <c r="AD188" s="22">
        <v>0</v>
      </c>
      <c r="AE188" s="22">
        <v>21306</v>
      </c>
      <c r="AF188" s="22">
        <v>0</v>
      </c>
      <c r="AG188" s="22">
        <v>0</v>
      </c>
      <c r="AH188" s="22">
        <v>0</v>
      </c>
      <c r="AI188" s="22">
        <v>118574</v>
      </c>
      <c r="AJ188" s="22">
        <v>26653</v>
      </c>
      <c r="AK188" s="22">
        <v>0</v>
      </c>
      <c r="AL188" s="22">
        <v>0</v>
      </c>
      <c r="AM188" s="22">
        <v>59554</v>
      </c>
      <c r="AN188" s="22">
        <v>0</v>
      </c>
      <c r="AO188" s="22">
        <v>0</v>
      </c>
      <c r="AP188" s="22">
        <v>2123741</v>
      </c>
    </row>
    <row r="189" spans="1:42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18488</v>
      </c>
      <c r="G189" s="22">
        <v>0</v>
      </c>
      <c r="H189" s="22">
        <v>0</v>
      </c>
      <c r="I189" s="22">
        <v>20626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198928</v>
      </c>
      <c r="P189" s="22">
        <v>0</v>
      </c>
      <c r="Q189" s="22">
        <v>0</v>
      </c>
      <c r="R189" s="22">
        <v>0</v>
      </c>
      <c r="S189" s="22">
        <v>0</v>
      </c>
      <c r="T189" s="22">
        <v>67224</v>
      </c>
      <c r="U189" s="22">
        <v>6970</v>
      </c>
      <c r="V189" s="22">
        <v>30316</v>
      </c>
      <c r="W189" s="22">
        <v>0</v>
      </c>
      <c r="X189" s="22">
        <v>0</v>
      </c>
      <c r="Y189" s="22">
        <v>0</v>
      </c>
      <c r="Z189" s="22">
        <v>668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78588</v>
      </c>
      <c r="AJ189" s="22">
        <v>5782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427590</v>
      </c>
    </row>
    <row r="190" spans="1:42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1307</v>
      </c>
      <c r="G190" s="22">
        <v>0</v>
      </c>
      <c r="H190" s="22">
        <v>0</v>
      </c>
      <c r="I190" s="22">
        <v>92329</v>
      </c>
      <c r="J190" s="22">
        <v>0</v>
      </c>
      <c r="K190" s="22">
        <v>107759</v>
      </c>
      <c r="L190" s="22">
        <v>10714</v>
      </c>
      <c r="M190" s="22">
        <v>0</v>
      </c>
      <c r="N190" s="22">
        <v>0</v>
      </c>
      <c r="O190" s="22">
        <v>2228026</v>
      </c>
      <c r="P190" s="22">
        <v>29748</v>
      </c>
      <c r="Q190" s="22">
        <v>0</v>
      </c>
      <c r="R190" s="22">
        <v>205579</v>
      </c>
      <c r="S190" s="22">
        <v>0</v>
      </c>
      <c r="T190" s="22">
        <v>226269</v>
      </c>
      <c r="U190" s="22">
        <v>236890</v>
      </c>
      <c r="V190" s="22">
        <v>85350</v>
      </c>
      <c r="W190" s="22">
        <v>0</v>
      </c>
      <c r="X190" s="22">
        <v>0</v>
      </c>
      <c r="Y190" s="22">
        <v>0</v>
      </c>
      <c r="Z190" s="22">
        <v>7740</v>
      </c>
      <c r="AA190" s="22">
        <v>1912</v>
      </c>
      <c r="AB190" s="22">
        <v>4680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272470</v>
      </c>
      <c r="AI190" s="22">
        <v>234611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3745384</v>
      </c>
    </row>
    <row r="191" spans="1:42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1398</v>
      </c>
      <c r="F191" s="22">
        <v>64712</v>
      </c>
      <c r="G191" s="22">
        <v>0</v>
      </c>
      <c r="H191" s="22">
        <v>11267</v>
      </c>
      <c r="I191" s="22">
        <v>87893</v>
      </c>
      <c r="J191" s="22">
        <v>0</v>
      </c>
      <c r="K191" s="22">
        <v>0</v>
      </c>
      <c r="L191" s="22">
        <v>1204</v>
      </c>
      <c r="M191" s="22">
        <v>5236</v>
      </c>
      <c r="N191" s="22">
        <v>175041</v>
      </c>
      <c r="O191" s="22">
        <v>810452</v>
      </c>
      <c r="P191" s="22">
        <v>21497</v>
      </c>
      <c r="Q191" s="22">
        <v>0</v>
      </c>
      <c r="R191" s="22">
        <v>46834</v>
      </c>
      <c r="S191" s="22">
        <v>0</v>
      </c>
      <c r="T191" s="22">
        <v>343038</v>
      </c>
      <c r="U191" s="22">
        <v>69198</v>
      </c>
      <c r="V191" s="22">
        <v>63382</v>
      </c>
      <c r="W191" s="22">
        <v>9492</v>
      </c>
      <c r="X191" s="22">
        <v>1387</v>
      </c>
      <c r="Y191" s="22">
        <v>0</v>
      </c>
      <c r="Z191" s="22">
        <v>0</v>
      </c>
      <c r="AA191" s="22">
        <v>11189</v>
      </c>
      <c r="AB191" s="22">
        <v>694</v>
      </c>
      <c r="AC191" s="22">
        <v>22025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252211</v>
      </c>
      <c r="AJ191" s="22">
        <v>27650</v>
      </c>
      <c r="AK191" s="22">
        <v>151530</v>
      </c>
      <c r="AL191" s="22">
        <v>0</v>
      </c>
      <c r="AM191" s="22">
        <v>0</v>
      </c>
      <c r="AN191" s="22">
        <v>0</v>
      </c>
      <c r="AO191" s="22">
        <v>0</v>
      </c>
      <c r="AP191" s="22">
        <v>2177330</v>
      </c>
    </row>
    <row r="192" spans="1:42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0</v>
      </c>
      <c r="F192" s="22">
        <v>3203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331076</v>
      </c>
      <c r="P192" s="22">
        <v>427</v>
      </c>
      <c r="Q192" s="22">
        <v>0</v>
      </c>
      <c r="R192" s="22">
        <v>0</v>
      </c>
      <c r="S192" s="22">
        <v>0</v>
      </c>
      <c r="T192" s="22">
        <v>79166</v>
      </c>
      <c r="U192" s="22">
        <v>45855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311</v>
      </c>
      <c r="AE192" s="22">
        <v>0</v>
      </c>
      <c r="AF192" s="22">
        <v>0</v>
      </c>
      <c r="AG192" s="22">
        <v>0</v>
      </c>
      <c r="AH192" s="22">
        <v>0</v>
      </c>
      <c r="AI192" s="22">
        <v>285173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745211</v>
      </c>
    </row>
    <row r="193" spans="1:42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0</v>
      </c>
      <c r="F193" s="22">
        <v>76849</v>
      </c>
      <c r="G193" s="22">
        <v>0</v>
      </c>
      <c r="H193" s="22">
        <v>0</v>
      </c>
      <c r="I193" s="22">
        <v>7200</v>
      </c>
      <c r="J193" s="22">
        <v>0</v>
      </c>
      <c r="K193" s="22">
        <v>0</v>
      </c>
      <c r="L193" s="22">
        <v>1444</v>
      </c>
      <c r="M193" s="22">
        <v>0</v>
      </c>
      <c r="N193" s="22">
        <v>71464</v>
      </c>
      <c r="O193" s="22">
        <v>460111</v>
      </c>
      <c r="P193" s="22">
        <v>0</v>
      </c>
      <c r="Q193" s="22">
        <v>0</v>
      </c>
      <c r="R193" s="22">
        <v>32788</v>
      </c>
      <c r="S193" s="22">
        <v>0</v>
      </c>
      <c r="T193" s="22">
        <v>106980</v>
      </c>
      <c r="U193" s="22">
        <v>202944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48492</v>
      </c>
      <c r="AJ193" s="22">
        <v>22006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1030278</v>
      </c>
    </row>
    <row r="194" spans="1:42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50662</v>
      </c>
      <c r="G194" s="22">
        <v>0</v>
      </c>
      <c r="H194" s="22">
        <v>35978</v>
      </c>
      <c r="I194" s="22">
        <v>55578</v>
      </c>
      <c r="J194" s="22">
        <v>0</v>
      </c>
      <c r="K194" s="22">
        <v>0</v>
      </c>
      <c r="L194" s="22">
        <v>3882</v>
      </c>
      <c r="M194" s="22">
        <v>0</v>
      </c>
      <c r="N194" s="22">
        <v>145622</v>
      </c>
      <c r="O194" s="22">
        <v>609431</v>
      </c>
      <c r="P194" s="22">
        <v>40397</v>
      </c>
      <c r="Q194" s="22">
        <v>0</v>
      </c>
      <c r="R194" s="22">
        <v>99539</v>
      </c>
      <c r="S194" s="22">
        <v>0</v>
      </c>
      <c r="T194" s="22">
        <v>308759</v>
      </c>
      <c r="U194" s="22">
        <v>175836</v>
      </c>
      <c r="V194" s="22">
        <v>0</v>
      </c>
      <c r="W194" s="22">
        <v>0</v>
      </c>
      <c r="X194" s="22">
        <v>0</v>
      </c>
      <c r="Y194" s="22">
        <v>0</v>
      </c>
      <c r="Z194" s="22">
        <v>2480</v>
      </c>
      <c r="AA194" s="22">
        <v>0</v>
      </c>
      <c r="AB194" s="22">
        <v>730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436874</v>
      </c>
      <c r="AJ194" s="22">
        <v>1337</v>
      </c>
      <c r="AK194" s="22">
        <v>0</v>
      </c>
      <c r="AL194" s="22">
        <v>0</v>
      </c>
      <c r="AM194" s="22">
        <v>70154</v>
      </c>
      <c r="AN194" s="22">
        <v>0</v>
      </c>
      <c r="AO194" s="22">
        <v>0</v>
      </c>
      <c r="AP194" s="22">
        <v>2037259</v>
      </c>
    </row>
    <row r="195" spans="1:42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122422</v>
      </c>
      <c r="G195" s="22">
        <v>0</v>
      </c>
      <c r="H195" s="22">
        <v>0</v>
      </c>
      <c r="I195" s="22">
        <v>32286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107728</v>
      </c>
      <c r="P195" s="22">
        <v>0</v>
      </c>
      <c r="Q195" s="22">
        <v>0</v>
      </c>
      <c r="R195" s="22">
        <v>6338</v>
      </c>
      <c r="S195" s="22">
        <v>0</v>
      </c>
      <c r="T195" s="22">
        <v>62548</v>
      </c>
      <c r="U195" s="22">
        <v>50942</v>
      </c>
      <c r="V195" s="22">
        <v>24027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13763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420054</v>
      </c>
    </row>
    <row r="196" spans="1:42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714962</v>
      </c>
      <c r="G196" s="22">
        <v>0</v>
      </c>
      <c r="H196" s="22">
        <v>0</v>
      </c>
      <c r="I196" s="22">
        <v>17663</v>
      </c>
      <c r="J196" s="22">
        <v>0</v>
      </c>
      <c r="K196" s="22">
        <v>0</v>
      </c>
      <c r="L196" s="22">
        <v>0</v>
      </c>
      <c r="M196" s="22">
        <v>0</v>
      </c>
      <c r="N196" s="22">
        <v>58774</v>
      </c>
      <c r="O196" s="22">
        <v>606133</v>
      </c>
      <c r="P196" s="22">
        <v>0</v>
      </c>
      <c r="Q196" s="22">
        <v>0</v>
      </c>
      <c r="R196" s="22">
        <v>0</v>
      </c>
      <c r="S196" s="22">
        <v>0</v>
      </c>
      <c r="T196" s="22">
        <v>76647</v>
      </c>
      <c r="U196" s="22">
        <v>169996</v>
      </c>
      <c r="V196" s="22">
        <v>0</v>
      </c>
      <c r="W196" s="22">
        <v>0</v>
      </c>
      <c r="X196" s="22">
        <v>0</v>
      </c>
      <c r="Y196" s="22">
        <v>0</v>
      </c>
      <c r="Z196" s="22">
        <v>1312</v>
      </c>
      <c r="AA196" s="22">
        <v>0</v>
      </c>
      <c r="AB196" s="22">
        <v>435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619226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2265148</v>
      </c>
    </row>
    <row r="197" spans="1:42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807</v>
      </c>
      <c r="F197" s="22">
        <v>56778</v>
      </c>
      <c r="G197" s="22">
        <v>0</v>
      </c>
      <c r="H197" s="22">
        <v>70615</v>
      </c>
      <c r="I197" s="22">
        <v>131414</v>
      </c>
      <c r="J197" s="22">
        <v>0</v>
      </c>
      <c r="K197" s="22">
        <v>0</v>
      </c>
      <c r="L197" s="22">
        <v>0</v>
      </c>
      <c r="M197" s="22">
        <v>0</v>
      </c>
      <c r="N197" s="22">
        <v>505546</v>
      </c>
      <c r="O197" s="22">
        <v>2569086</v>
      </c>
      <c r="P197" s="22">
        <v>0</v>
      </c>
      <c r="Q197" s="22">
        <v>0</v>
      </c>
      <c r="R197" s="22">
        <v>87411</v>
      </c>
      <c r="S197" s="22">
        <v>0</v>
      </c>
      <c r="T197" s="22">
        <v>634610</v>
      </c>
      <c r="U197" s="22">
        <v>339976</v>
      </c>
      <c r="V197" s="22">
        <v>148915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13287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1390468</v>
      </c>
      <c r="AJ197" s="22">
        <v>10685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5959598</v>
      </c>
    </row>
    <row r="198" spans="1:42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0</v>
      </c>
      <c r="F198" s="22">
        <v>11406</v>
      </c>
      <c r="G198" s="22">
        <v>0</v>
      </c>
      <c r="H198" s="22">
        <v>0</v>
      </c>
      <c r="I198" s="22">
        <v>11519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183796</v>
      </c>
      <c r="P198" s="22">
        <v>0</v>
      </c>
      <c r="Q198" s="22">
        <v>0</v>
      </c>
      <c r="R198" s="22">
        <v>0</v>
      </c>
      <c r="S198" s="22">
        <v>0</v>
      </c>
      <c r="T198" s="22">
        <v>18579</v>
      </c>
      <c r="U198" s="22">
        <v>6245</v>
      </c>
      <c r="V198" s="22">
        <v>0</v>
      </c>
      <c r="W198" s="22">
        <v>0</v>
      </c>
      <c r="X198" s="22">
        <v>0</v>
      </c>
      <c r="Y198" s="22">
        <v>0</v>
      </c>
      <c r="Z198" s="22">
        <v>176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31773</v>
      </c>
      <c r="AJ198" s="22">
        <v>40747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304241</v>
      </c>
    </row>
    <row r="199" spans="1:42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4409</v>
      </c>
      <c r="G199" s="22">
        <v>0</v>
      </c>
      <c r="H199" s="22">
        <v>15256</v>
      </c>
      <c r="I199" s="22">
        <v>2606</v>
      </c>
      <c r="J199" s="22">
        <v>0</v>
      </c>
      <c r="K199" s="22">
        <v>2718</v>
      </c>
      <c r="L199" s="22">
        <v>0</v>
      </c>
      <c r="M199" s="22">
        <v>0</v>
      </c>
      <c r="N199" s="22">
        <v>109847</v>
      </c>
      <c r="O199" s="22">
        <v>133460</v>
      </c>
      <c r="P199" s="22">
        <v>0</v>
      </c>
      <c r="Q199" s="22">
        <v>0</v>
      </c>
      <c r="R199" s="22">
        <v>3272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17773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289341</v>
      </c>
    </row>
    <row r="200" spans="1:42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39811</v>
      </c>
      <c r="G200" s="22">
        <v>0</v>
      </c>
      <c r="H200" s="22">
        <v>0</v>
      </c>
      <c r="I200" s="22">
        <v>16283</v>
      </c>
      <c r="J200" s="22">
        <v>0</v>
      </c>
      <c r="K200" s="22">
        <v>0</v>
      </c>
      <c r="L200" s="22">
        <v>0</v>
      </c>
      <c r="M200" s="22">
        <v>0</v>
      </c>
      <c r="N200" s="22">
        <v>64598</v>
      </c>
      <c r="O200" s="22">
        <v>128924</v>
      </c>
      <c r="P200" s="22">
        <v>0</v>
      </c>
      <c r="Q200" s="22">
        <v>0</v>
      </c>
      <c r="R200" s="22">
        <v>0</v>
      </c>
      <c r="S200" s="22">
        <v>0</v>
      </c>
      <c r="T200" s="22">
        <v>48352</v>
      </c>
      <c r="U200" s="22">
        <v>54863</v>
      </c>
      <c r="V200" s="22">
        <v>0</v>
      </c>
      <c r="W200" s="22">
        <v>0</v>
      </c>
      <c r="X200" s="22">
        <v>0</v>
      </c>
      <c r="Y200" s="22">
        <v>0</v>
      </c>
      <c r="Z200" s="22">
        <v>193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22538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375562</v>
      </c>
    </row>
    <row r="201" spans="1:42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1613</v>
      </c>
      <c r="G201" s="22">
        <v>0</v>
      </c>
      <c r="H201" s="22">
        <v>0</v>
      </c>
      <c r="I201" s="22">
        <v>13393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44763</v>
      </c>
      <c r="P201" s="22">
        <v>0</v>
      </c>
      <c r="Q201" s="22">
        <v>0</v>
      </c>
      <c r="R201" s="22">
        <v>0</v>
      </c>
      <c r="S201" s="22">
        <v>0</v>
      </c>
      <c r="T201" s="22">
        <v>40405</v>
      </c>
      <c r="U201" s="22">
        <v>6778</v>
      </c>
      <c r="V201" s="22">
        <v>0</v>
      </c>
      <c r="W201" s="22">
        <v>0</v>
      </c>
      <c r="X201" s="22">
        <v>0</v>
      </c>
      <c r="Y201" s="22">
        <v>0</v>
      </c>
      <c r="Z201" s="22">
        <v>1500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32686</v>
      </c>
      <c r="AJ201" s="22">
        <v>500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141638</v>
      </c>
    </row>
    <row r="202" spans="1:42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842</v>
      </c>
      <c r="G202" s="22">
        <v>0</v>
      </c>
      <c r="H202" s="22">
        <v>0</v>
      </c>
      <c r="I202" s="22">
        <v>3892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42054</v>
      </c>
      <c r="P202" s="22">
        <v>0</v>
      </c>
      <c r="Q202" s="22">
        <v>0</v>
      </c>
      <c r="R202" s="22">
        <v>0</v>
      </c>
      <c r="S202" s="22">
        <v>0</v>
      </c>
      <c r="T202" s="22">
        <v>20125</v>
      </c>
      <c r="U202" s="22">
        <v>16139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83052</v>
      </c>
    </row>
    <row r="203" spans="1:42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5426</v>
      </c>
      <c r="G203" s="22">
        <v>0</v>
      </c>
      <c r="H203" s="22">
        <v>0</v>
      </c>
      <c r="I203" s="22">
        <v>10443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41067</v>
      </c>
      <c r="P203" s="22">
        <v>0</v>
      </c>
      <c r="Q203" s="22">
        <v>0</v>
      </c>
      <c r="R203" s="22">
        <v>0</v>
      </c>
      <c r="S203" s="22">
        <v>0</v>
      </c>
      <c r="T203" s="22">
        <v>39082</v>
      </c>
      <c r="U203" s="22">
        <v>34223</v>
      </c>
      <c r="V203" s="22">
        <v>5906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23804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159951</v>
      </c>
    </row>
    <row r="204" spans="1:42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1600</v>
      </c>
      <c r="G204" s="22">
        <v>0</v>
      </c>
      <c r="H204" s="22">
        <v>0</v>
      </c>
      <c r="I204" s="22">
        <v>255</v>
      </c>
      <c r="J204" s="22">
        <v>0</v>
      </c>
      <c r="K204" s="22">
        <v>0</v>
      </c>
      <c r="L204" s="22">
        <v>0</v>
      </c>
      <c r="M204" s="22">
        <v>0</v>
      </c>
      <c r="N204" s="22">
        <v>11847</v>
      </c>
      <c r="O204" s="22">
        <v>28525</v>
      </c>
      <c r="P204" s="22">
        <v>0</v>
      </c>
      <c r="Q204" s="22">
        <v>0</v>
      </c>
      <c r="R204" s="22">
        <v>0</v>
      </c>
      <c r="S204" s="22">
        <v>0</v>
      </c>
      <c r="T204" s="22">
        <v>20736</v>
      </c>
      <c r="U204" s="22">
        <v>20946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7391</v>
      </c>
      <c r="AJ204" s="22">
        <v>516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91816</v>
      </c>
    </row>
    <row r="205" spans="1:42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8299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23778</v>
      </c>
      <c r="O205" s="22">
        <v>70436</v>
      </c>
      <c r="P205" s="22">
        <v>0</v>
      </c>
      <c r="Q205" s="22">
        <v>0</v>
      </c>
      <c r="R205" s="22">
        <v>0</v>
      </c>
      <c r="S205" s="22">
        <v>0</v>
      </c>
      <c r="T205" s="22">
        <v>113820</v>
      </c>
      <c r="U205" s="22">
        <v>36208</v>
      </c>
      <c r="V205" s="22">
        <v>0</v>
      </c>
      <c r="W205" s="22">
        <v>0</v>
      </c>
      <c r="X205" s="22">
        <v>0</v>
      </c>
      <c r="Y205" s="22">
        <v>0</v>
      </c>
      <c r="Z205" s="22">
        <v>2430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4453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259424</v>
      </c>
    </row>
    <row r="206" spans="1:42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20298</v>
      </c>
      <c r="J206" s="22">
        <v>0</v>
      </c>
      <c r="K206" s="22">
        <v>0</v>
      </c>
      <c r="L206" s="22">
        <v>0</v>
      </c>
      <c r="M206" s="22">
        <v>0</v>
      </c>
      <c r="N206" s="22">
        <v>16156</v>
      </c>
      <c r="O206" s="22">
        <v>43602</v>
      </c>
      <c r="P206" s="22">
        <v>0</v>
      </c>
      <c r="Q206" s="22">
        <v>0</v>
      </c>
      <c r="R206" s="22">
        <v>0</v>
      </c>
      <c r="S206" s="22">
        <v>0</v>
      </c>
      <c r="T206" s="22">
        <v>27272</v>
      </c>
      <c r="U206" s="22">
        <v>3807</v>
      </c>
      <c r="V206" s="22">
        <v>1643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12852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125630</v>
      </c>
    </row>
    <row r="207" spans="1:42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7714</v>
      </c>
      <c r="G207" s="22">
        <v>0</v>
      </c>
      <c r="H207" s="22">
        <v>0</v>
      </c>
      <c r="I207" s="22">
        <v>3875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50713</v>
      </c>
      <c r="P207" s="22">
        <v>0</v>
      </c>
      <c r="Q207" s="22">
        <v>0</v>
      </c>
      <c r="R207" s="22">
        <v>0</v>
      </c>
      <c r="S207" s="22">
        <v>0</v>
      </c>
      <c r="T207" s="22">
        <v>29413</v>
      </c>
      <c r="U207" s="22">
        <v>25482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14500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131697</v>
      </c>
    </row>
    <row r="208" spans="1:42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1944</v>
      </c>
      <c r="G208" s="22">
        <v>0</v>
      </c>
      <c r="H208" s="22">
        <v>0</v>
      </c>
      <c r="I208" s="22">
        <v>19303</v>
      </c>
      <c r="J208" s="22">
        <v>0</v>
      </c>
      <c r="K208" s="22">
        <v>0</v>
      </c>
      <c r="L208" s="22">
        <v>0</v>
      </c>
      <c r="M208" s="22">
        <v>0</v>
      </c>
      <c r="N208" s="22">
        <v>16569</v>
      </c>
      <c r="O208" s="22">
        <v>196693</v>
      </c>
      <c r="P208" s="22">
        <v>37576</v>
      </c>
      <c r="Q208" s="22">
        <v>0</v>
      </c>
      <c r="R208" s="22">
        <v>0</v>
      </c>
      <c r="S208" s="22">
        <v>0</v>
      </c>
      <c r="T208" s="22">
        <v>44974</v>
      </c>
      <c r="U208" s="22">
        <v>64988</v>
      </c>
      <c r="V208" s="22">
        <v>5299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47326</v>
      </c>
      <c r="AJ208" s="22">
        <v>6016</v>
      </c>
      <c r="AK208" s="22">
        <v>0</v>
      </c>
      <c r="AL208" s="22">
        <v>4093</v>
      </c>
      <c r="AM208" s="22">
        <v>0</v>
      </c>
      <c r="AN208" s="22">
        <v>0</v>
      </c>
      <c r="AO208" s="22">
        <v>0</v>
      </c>
      <c r="AP208" s="22">
        <v>444781</v>
      </c>
    </row>
    <row r="209" spans="1:42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1857</v>
      </c>
      <c r="G209" s="22">
        <v>0</v>
      </c>
      <c r="H209" s="22">
        <v>0</v>
      </c>
      <c r="I209" s="22">
        <v>1547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202174</v>
      </c>
      <c r="P209" s="22">
        <v>0</v>
      </c>
      <c r="Q209" s="22">
        <v>0</v>
      </c>
      <c r="R209" s="22">
        <v>0</v>
      </c>
      <c r="S209" s="22">
        <v>0</v>
      </c>
      <c r="T209" s="22">
        <v>14456</v>
      </c>
      <c r="U209" s="22">
        <v>3601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4237</v>
      </c>
      <c r="AJ209" s="22">
        <v>2375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230247</v>
      </c>
    </row>
    <row r="210" spans="1:42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2308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67366</v>
      </c>
      <c r="P210" s="22">
        <v>0</v>
      </c>
      <c r="Q210" s="22">
        <v>0</v>
      </c>
      <c r="R210" s="22">
        <v>0</v>
      </c>
      <c r="S210" s="22">
        <v>0</v>
      </c>
      <c r="T210" s="22">
        <v>26466</v>
      </c>
      <c r="U210" s="22">
        <v>18075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3706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117921</v>
      </c>
    </row>
    <row r="211" spans="1:42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4905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22193</v>
      </c>
      <c r="P211" s="22">
        <v>0</v>
      </c>
      <c r="Q211" s="22">
        <v>0</v>
      </c>
      <c r="R211" s="22">
        <v>1863</v>
      </c>
      <c r="S211" s="22">
        <v>0</v>
      </c>
      <c r="T211" s="22">
        <v>95349</v>
      </c>
      <c r="U211" s="22">
        <v>56632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4241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185183</v>
      </c>
    </row>
    <row r="212" spans="1:42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50335</v>
      </c>
      <c r="G212" s="22">
        <v>0</v>
      </c>
      <c r="H212" s="22">
        <v>0</v>
      </c>
      <c r="I212" s="22">
        <v>38670</v>
      </c>
      <c r="J212" s="22">
        <v>0</v>
      </c>
      <c r="K212" s="22">
        <v>0</v>
      </c>
      <c r="L212" s="22">
        <v>0</v>
      </c>
      <c r="M212" s="22">
        <v>0</v>
      </c>
      <c r="N212" s="22">
        <v>25659</v>
      </c>
      <c r="O212" s="22">
        <v>31129</v>
      </c>
      <c r="P212" s="22">
        <v>0</v>
      </c>
      <c r="Q212" s="22">
        <v>0</v>
      </c>
      <c r="R212" s="22">
        <v>0</v>
      </c>
      <c r="S212" s="22">
        <v>0</v>
      </c>
      <c r="T212" s="22">
        <v>137003</v>
      </c>
      <c r="U212" s="22">
        <v>22612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253586</v>
      </c>
      <c r="AJ212" s="22">
        <v>44967</v>
      </c>
      <c r="AK212" s="22">
        <v>0</v>
      </c>
      <c r="AL212" s="22">
        <v>0</v>
      </c>
      <c r="AM212" s="22">
        <v>41153</v>
      </c>
      <c r="AN212" s="22">
        <v>0</v>
      </c>
      <c r="AO212" s="22">
        <v>0</v>
      </c>
      <c r="AP212" s="22">
        <v>645114</v>
      </c>
    </row>
    <row r="213" spans="1:42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10428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162501</v>
      </c>
      <c r="P213" s="22">
        <v>0</v>
      </c>
      <c r="Q213" s="22">
        <v>0</v>
      </c>
      <c r="R213" s="22">
        <v>0</v>
      </c>
      <c r="S213" s="22">
        <v>0</v>
      </c>
      <c r="T213" s="22">
        <v>28987</v>
      </c>
      <c r="U213" s="22">
        <v>22788</v>
      </c>
      <c r="V213" s="22">
        <v>732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46517</v>
      </c>
      <c r="AJ213" s="22">
        <v>27892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299845</v>
      </c>
    </row>
    <row r="214" spans="1:42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3592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68917</v>
      </c>
      <c r="P214" s="22">
        <v>0</v>
      </c>
      <c r="Q214" s="22">
        <v>0</v>
      </c>
      <c r="R214" s="22">
        <v>0</v>
      </c>
      <c r="S214" s="22">
        <v>0</v>
      </c>
      <c r="T214" s="22">
        <v>17313</v>
      </c>
      <c r="U214" s="22">
        <v>11439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10738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111999</v>
      </c>
    </row>
    <row r="215" spans="1:42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5239</v>
      </c>
      <c r="G215" s="22">
        <v>0</v>
      </c>
      <c r="H215" s="22">
        <v>0</v>
      </c>
      <c r="I215" s="22">
        <v>33309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85971</v>
      </c>
      <c r="P215" s="22">
        <v>0</v>
      </c>
      <c r="Q215" s="22">
        <v>0</v>
      </c>
      <c r="R215" s="22">
        <v>0</v>
      </c>
      <c r="S215" s="22">
        <v>0</v>
      </c>
      <c r="T215" s="22">
        <v>14309</v>
      </c>
      <c r="U215" s="22">
        <v>33126</v>
      </c>
      <c r="V215" s="22">
        <v>232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26222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7843</v>
      </c>
      <c r="AP215" s="22">
        <v>206251</v>
      </c>
    </row>
    <row r="216" spans="1:42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126</v>
      </c>
      <c r="G216" s="22">
        <v>0</v>
      </c>
      <c r="H216" s="22">
        <v>0</v>
      </c>
      <c r="I216" s="22">
        <v>455</v>
      </c>
      <c r="J216" s="22">
        <v>0</v>
      </c>
      <c r="K216" s="22">
        <v>0</v>
      </c>
      <c r="L216" s="22">
        <v>0</v>
      </c>
      <c r="M216" s="22">
        <v>0</v>
      </c>
      <c r="N216" s="22">
        <v>9476</v>
      </c>
      <c r="O216" s="22">
        <v>37860</v>
      </c>
      <c r="P216" s="22">
        <v>0</v>
      </c>
      <c r="Q216" s="22">
        <v>0</v>
      </c>
      <c r="R216" s="22">
        <v>0</v>
      </c>
      <c r="S216" s="22">
        <v>0</v>
      </c>
      <c r="T216" s="22">
        <v>27551</v>
      </c>
      <c r="U216" s="22">
        <v>47081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3292</v>
      </c>
      <c r="AJ216" s="22">
        <v>1154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126995</v>
      </c>
    </row>
    <row r="217" spans="1:42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14701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369356</v>
      </c>
      <c r="P217" s="22">
        <v>0</v>
      </c>
      <c r="Q217" s="22">
        <v>0</v>
      </c>
      <c r="R217" s="22">
        <v>0</v>
      </c>
      <c r="S217" s="22">
        <v>0</v>
      </c>
      <c r="T217" s="22">
        <v>26088</v>
      </c>
      <c r="U217" s="22">
        <v>51146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68769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530060</v>
      </c>
    </row>
    <row r="218" spans="1:42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13690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69865</v>
      </c>
      <c r="P218" s="22">
        <v>0</v>
      </c>
      <c r="Q218" s="22">
        <v>0</v>
      </c>
      <c r="R218" s="22">
        <v>0</v>
      </c>
      <c r="S218" s="22">
        <v>0</v>
      </c>
      <c r="T218" s="22">
        <v>5923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47283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136761</v>
      </c>
    </row>
    <row r="219" spans="1:42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364</v>
      </c>
      <c r="G219" s="22">
        <v>0</v>
      </c>
      <c r="H219" s="22">
        <v>0</v>
      </c>
      <c r="I219" s="22">
        <v>26448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82354</v>
      </c>
      <c r="P219" s="22">
        <v>0</v>
      </c>
      <c r="Q219" s="22">
        <v>0</v>
      </c>
      <c r="R219" s="22">
        <v>1268</v>
      </c>
      <c r="S219" s="22">
        <v>0</v>
      </c>
      <c r="T219" s="22">
        <v>17174</v>
      </c>
      <c r="U219" s="22">
        <v>22475</v>
      </c>
      <c r="V219" s="22">
        <v>392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5266</v>
      </c>
      <c r="AJ219" s="22">
        <v>0</v>
      </c>
      <c r="AK219" s="22">
        <v>0</v>
      </c>
      <c r="AL219" s="22">
        <v>0</v>
      </c>
      <c r="AM219" s="22">
        <v>4245</v>
      </c>
      <c r="AN219" s="22">
        <v>0</v>
      </c>
      <c r="AO219" s="22">
        <v>0</v>
      </c>
      <c r="AP219" s="22">
        <v>159986</v>
      </c>
    </row>
    <row r="220" spans="1:42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9199</v>
      </c>
      <c r="G220" s="22">
        <v>0</v>
      </c>
      <c r="H220" s="22">
        <v>0</v>
      </c>
      <c r="I220" s="22">
        <v>3504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113542</v>
      </c>
      <c r="P220" s="22">
        <v>0</v>
      </c>
      <c r="Q220" s="22">
        <v>0</v>
      </c>
      <c r="R220" s="22">
        <v>0</v>
      </c>
      <c r="S220" s="22">
        <v>0</v>
      </c>
      <c r="T220" s="22">
        <v>27171</v>
      </c>
      <c r="U220" s="22">
        <v>11727</v>
      </c>
      <c r="V220" s="22">
        <v>126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11199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176468</v>
      </c>
    </row>
    <row r="221" spans="1:42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71033</v>
      </c>
      <c r="G221" s="22">
        <v>0</v>
      </c>
      <c r="H221" s="22">
        <v>0</v>
      </c>
      <c r="I221" s="22">
        <v>6730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115717</v>
      </c>
      <c r="P221" s="22">
        <v>0</v>
      </c>
      <c r="Q221" s="22">
        <v>0</v>
      </c>
      <c r="R221" s="22">
        <v>0</v>
      </c>
      <c r="S221" s="22">
        <v>0</v>
      </c>
      <c r="T221" s="22">
        <v>76070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23086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292636</v>
      </c>
    </row>
    <row r="222" spans="1:42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5331</v>
      </c>
      <c r="G222" s="22">
        <v>0</v>
      </c>
      <c r="H222" s="22">
        <v>0</v>
      </c>
      <c r="I222" s="22">
        <v>977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85699</v>
      </c>
      <c r="P222" s="22">
        <v>0</v>
      </c>
      <c r="Q222" s="22">
        <v>0</v>
      </c>
      <c r="R222" s="22">
        <v>0</v>
      </c>
      <c r="S222" s="22">
        <v>0</v>
      </c>
      <c r="T222" s="22">
        <v>24064</v>
      </c>
      <c r="U222" s="22">
        <v>14452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3389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133912</v>
      </c>
    </row>
    <row r="223" spans="1:42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8191</v>
      </c>
      <c r="G223" s="22">
        <v>0</v>
      </c>
      <c r="H223" s="22">
        <v>4053</v>
      </c>
      <c r="I223" s="22">
        <v>11315</v>
      </c>
      <c r="J223" s="22">
        <v>0</v>
      </c>
      <c r="K223" s="22">
        <v>705</v>
      </c>
      <c r="L223" s="22">
        <v>0</v>
      </c>
      <c r="M223" s="22">
        <v>0</v>
      </c>
      <c r="N223" s="22">
        <v>22226</v>
      </c>
      <c r="O223" s="22">
        <v>133496</v>
      </c>
      <c r="P223" s="22">
        <v>12845</v>
      </c>
      <c r="Q223" s="22">
        <v>0</v>
      </c>
      <c r="R223" s="22">
        <v>0</v>
      </c>
      <c r="S223" s="22">
        <v>0</v>
      </c>
      <c r="T223" s="22">
        <v>55190</v>
      </c>
      <c r="U223" s="22">
        <v>22170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1054</v>
      </c>
      <c r="AB223" s="22">
        <v>0</v>
      </c>
      <c r="AC223" s="22">
        <v>796</v>
      </c>
      <c r="AD223" s="22">
        <v>3124</v>
      </c>
      <c r="AE223" s="22">
        <v>1201</v>
      </c>
      <c r="AF223" s="22">
        <v>0</v>
      </c>
      <c r="AG223" s="22">
        <v>0</v>
      </c>
      <c r="AH223" s="22">
        <v>0</v>
      </c>
      <c r="AI223" s="22">
        <v>122595</v>
      </c>
      <c r="AJ223" s="22">
        <v>489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399450</v>
      </c>
    </row>
    <row r="224" spans="1:42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1349</v>
      </c>
      <c r="G224" s="22">
        <v>0</v>
      </c>
      <c r="H224" s="22">
        <v>0</v>
      </c>
      <c r="I224" s="22">
        <v>16247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79892</v>
      </c>
      <c r="P224" s="22">
        <v>0</v>
      </c>
      <c r="Q224" s="22">
        <v>0</v>
      </c>
      <c r="R224" s="22">
        <v>0</v>
      </c>
      <c r="S224" s="22">
        <v>0</v>
      </c>
      <c r="T224" s="22">
        <v>181285</v>
      </c>
      <c r="U224" s="22">
        <v>17654</v>
      </c>
      <c r="V224" s="22">
        <v>100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5532</v>
      </c>
      <c r="AJ224" s="22">
        <v>2291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304350</v>
      </c>
    </row>
    <row r="225" spans="1:42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7477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23707</v>
      </c>
      <c r="P225" s="22">
        <v>0</v>
      </c>
      <c r="Q225" s="22">
        <v>0</v>
      </c>
      <c r="R225" s="22">
        <v>0</v>
      </c>
      <c r="S225" s="22">
        <v>10416</v>
      </c>
      <c r="T225" s="22">
        <v>28002</v>
      </c>
      <c r="U225" s="22">
        <v>20384</v>
      </c>
      <c r="V225" s="22">
        <v>4459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28535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122980</v>
      </c>
    </row>
    <row r="226" spans="1:42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12650</v>
      </c>
      <c r="O226" s="22">
        <v>36319</v>
      </c>
      <c r="P226" s="22">
        <v>0</v>
      </c>
      <c r="Q226" s="22">
        <v>0</v>
      </c>
      <c r="R226" s="22">
        <v>0</v>
      </c>
      <c r="S226" s="22">
        <v>0</v>
      </c>
      <c r="T226" s="22">
        <v>62738</v>
      </c>
      <c r="U226" s="22">
        <v>21606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2470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135783</v>
      </c>
    </row>
    <row r="227" spans="1:42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1910</v>
      </c>
      <c r="G227" s="22">
        <v>0</v>
      </c>
      <c r="H227" s="22">
        <v>0</v>
      </c>
      <c r="I227" s="22">
        <v>1547</v>
      </c>
      <c r="J227" s="22">
        <v>0</v>
      </c>
      <c r="K227" s="22">
        <v>485</v>
      </c>
      <c r="L227" s="22">
        <v>0</v>
      </c>
      <c r="M227" s="22">
        <v>0</v>
      </c>
      <c r="N227" s="22">
        <v>0</v>
      </c>
      <c r="O227" s="22">
        <v>76850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39038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1040</v>
      </c>
      <c r="AJ227" s="22">
        <v>878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121748</v>
      </c>
    </row>
    <row r="228" spans="1:42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63886</v>
      </c>
      <c r="G228" s="22">
        <v>0</v>
      </c>
      <c r="H228" s="22">
        <v>0</v>
      </c>
      <c r="I228" s="22">
        <v>6977</v>
      </c>
      <c r="J228" s="22">
        <v>0</v>
      </c>
      <c r="K228" s="22">
        <v>0</v>
      </c>
      <c r="L228" s="22">
        <v>0</v>
      </c>
      <c r="M228" s="22">
        <v>0</v>
      </c>
      <c r="N228" s="22">
        <v>700</v>
      </c>
      <c r="O228" s="22">
        <v>7046</v>
      </c>
      <c r="P228" s="22">
        <v>0</v>
      </c>
      <c r="Q228" s="22">
        <v>0</v>
      </c>
      <c r="R228" s="22">
        <v>0</v>
      </c>
      <c r="S228" s="22">
        <v>0</v>
      </c>
      <c r="T228" s="22">
        <v>19174</v>
      </c>
      <c r="U228" s="22">
        <v>440</v>
      </c>
      <c r="V228" s="22">
        <v>2971</v>
      </c>
      <c r="W228" s="22">
        <v>0</v>
      </c>
      <c r="X228" s="22">
        <v>0</v>
      </c>
      <c r="Y228" s="22">
        <v>0</v>
      </c>
      <c r="Z228" s="22">
        <v>116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3720</v>
      </c>
      <c r="AJ228" s="22">
        <v>769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105799</v>
      </c>
    </row>
    <row r="229" spans="1:42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9269</v>
      </c>
      <c r="G229" s="22">
        <v>0</v>
      </c>
      <c r="H229" s="22">
        <v>0</v>
      </c>
      <c r="I229" s="22">
        <v>11352</v>
      </c>
      <c r="J229" s="22">
        <v>4092</v>
      </c>
      <c r="K229" s="22">
        <v>0</v>
      </c>
      <c r="L229" s="22">
        <v>0</v>
      </c>
      <c r="M229" s="22">
        <v>0</v>
      </c>
      <c r="N229" s="22">
        <v>37139</v>
      </c>
      <c r="O229" s="22">
        <v>92730</v>
      </c>
      <c r="P229" s="22">
        <v>0</v>
      </c>
      <c r="Q229" s="22">
        <v>0</v>
      </c>
      <c r="R229" s="22">
        <v>3118</v>
      </c>
      <c r="S229" s="22">
        <v>0</v>
      </c>
      <c r="T229" s="22">
        <v>48602</v>
      </c>
      <c r="U229" s="22">
        <v>34962</v>
      </c>
      <c r="V229" s="22">
        <v>0</v>
      </c>
      <c r="W229" s="22">
        <v>600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71928</v>
      </c>
      <c r="AJ229" s="22">
        <v>2061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315853</v>
      </c>
    </row>
    <row r="230" spans="1:42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1927</v>
      </c>
      <c r="G230" s="22">
        <v>0</v>
      </c>
      <c r="H230" s="22">
        <v>0</v>
      </c>
      <c r="I230" s="22">
        <v>20479</v>
      </c>
      <c r="J230" s="22">
        <v>0</v>
      </c>
      <c r="K230" s="22">
        <v>0</v>
      </c>
      <c r="L230" s="22">
        <v>0</v>
      </c>
      <c r="M230" s="22">
        <v>0</v>
      </c>
      <c r="N230" s="22">
        <v>16828</v>
      </c>
      <c r="O230" s="22">
        <v>31889</v>
      </c>
      <c r="P230" s="22">
        <v>0</v>
      </c>
      <c r="Q230" s="22">
        <v>0</v>
      </c>
      <c r="R230" s="22">
        <v>0</v>
      </c>
      <c r="S230" s="22">
        <v>0</v>
      </c>
      <c r="T230" s="22">
        <v>33419</v>
      </c>
      <c r="U230" s="22">
        <v>16898</v>
      </c>
      <c r="V230" s="22">
        <v>2954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890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125284</v>
      </c>
    </row>
    <row r="231" spans="1:42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6659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60098</v>
      </c>
      <c r="P231" s="22">
        <v>0</v>
      </c>
      <c r="Q231" s="22">
        <v>0</v>
      </c>
      <c r="R231" s="22">
        <v>0</v>
      </c>
      <c r="S231" s="22">
        <v>0</v>
      </c>
      <c r="T231" s="22">
        <v>16475</v>
      </c>
      <c r="U231" s="22">
        <v>14409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807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98448</v>
      </c>
    </row>
    <row r="232" spans="1:42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4135</v>
      </c>
      <c r="G232" s="22">
        <v>0</v>
      </c>
      <c r="H232" s="22">
        <v>0</v>
      </c>
      <c r="I232" s="22">
        <v>1670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154945</v>
      </c>
      <c r="P232" s="22">
        <v>0</v>
      </c>
      <c r="Q232" s="22">
        <v>0</v>
      </c>
      <c r="R232" s="22">
        <v>7705</v>
      </c>
      <c r="S232" s="22">
        <v>0</v>
      </c>
      <c r="T232" s="22">
        <v>17001</v>
      </c>
      <c r="U232" s="22">
        <v>18397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144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1091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205088</v>
      </c>
    </row>
    <row r="233" spans="1:42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11883</v>
      </c>
      <c r="G233" s="22">
        <v>0</v>
      </c>
      <c r="H233" s="22">
        <v>0</v>
      </c>
      <c r="I233" s="22">
        <v>57240</v>
      </c>
      <c r="J233" s="22">
        <v>0</v>
      </c>
      <c r="K233" s="22">
        <v>0</v>
      </c>
      <c r="L233" s="22">
        <v>0</v>
      </c>
      <c r="M233" s="22">
        <v>0</v>
      </c>
      <c r="N233" s="22">
        <v>24222</v>
      </c>
      <c r="O233" s="22">
        <v>159917</v>
      </c>
      <c r="P233" s="22">
        <v>0</v>
      </c>
      <c r="Q233" s="22">
        <v>0</v>
      </c>
      <c r="R233" s="22">
        <v>7673</v>
      </c>
      <c r="S233" s="22">
        <v>0</v>
      </c>
      <c r="T233" s="22">
        <v>47912</v>
      </c>
      <c r="U233" s="22">
        <v>115149</v>
      </c>
      <c r="V233" s="22">
        <v>7000</v>
      </c>
      <c r="W233" s="22">
        <v>0</v>
      </c>
      <c r="X233" s="22">
        <v>0</v>
      </c>
      <c r="Y233" s="22">
        <v>0</v>
      </c>
      <c r="Z233" s="22">
        <v>431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77907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509334</v>
      </c>
    </row>
    <row r="234" spans="1:42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7830</v>
      </c>
      <c r="G234" s="22">
        <v>0</v>
      </c>
      <c r="H234" s="22">
        <v>0</v>
      </c>
      <c r="I234" s="22">
        <v>26749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42643</v>
      </c>
      <c r="P234" s="22">
        <v>0</v>
      </c>
      <c r="Q234" s="22">
        <v>0</v>
      </c>
      <c r="R234" s="22">
        <v>0</v>
      </c>
      <c r="S234" s="22">
        <v>0</v>
      </c>
      <c r="T234" s="22">
        <v>43030</v>
      </c>
      <c r="U234" s="22">
        <v>12694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16021</v>
      </c>
      <c r="AM234" s="22">
        <v>0</v>
      </c>
      <c r="AN234" s="22">
        <v>0</v>
      </c>
      <c r="AO234" s="22">
        <v>0</v>
      </c>
      <c r="AP234" s="22">
        <v>148967</v>
      </c>
    </row>
    <row r="235" spans="1:42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1065</v>
      </c>
      <c r="G235" s="22">
        <v>0</v>
      </c>
      <c r="H235" s="22">
        <v>0</v>
      </c>
      <c r="I235" s="22">
        <v>658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17524</v>
      </c>
      <c r="P235" s="22">
        <v>0</v>
      </c>
      <c r="Q235" s="22">
        <v>0</v>
      </c>
      <c r="R235" s="22">
        <v>0</v>
      </c>
      <c r="S235" s="22">
        <v>0</v>
      </c>
      <c r="T235" s="22">
        <v>19200</v>
      </c>
      <c r="U235" s="22">
        <v>35635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1769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75851</v>
      </c>
    </row>
    <row r="236" spans="1:42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928</v>
      </c>
      <c r="G236" s="22">
        <v>0</v>
      </c>
      <c r="H236" s="22">
        <v>0</v>
      </c>
      <c r="I236" s="22">
        <v>14140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53849</v>
      </c>
      <c r="P236" s="22">
        <v>0</v>
      </c>
      <c r="Q236" s="22">
        <v>0</v>
      </c>
      <c r="R236" s="22">
        <v>2574</v>
      </c>
      <c r="S236" s="22">
        <v>0</v>
      </c>
      <c r="T236" s="22">
        <v>28822</v>
      </c>
      <c r="U236" s="22">
        <v>8131</v>
      </c>
      <c r="V236" s="22">
        <v>0</v>
      </c>
      <c r="W236" s="22">
        <v>0</v>
      </c>
      <c r="X236" s="22">
        <v>0</v>
      </c>
      <c r="Y236" s="22">
        <v>0</v>
      </c>
      <c r="Z236" s="22">
        <v>700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41259</v>
      </c>
      <c r="AJ236" s="22">
        <v>350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150753</v>
      </c>
    </row>
    <row r="237" spans="1:42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1090</v>
      </c>
      <c r="G237" s="22">
        <v>0</v>
      </c>
      <c r="H237" s="22">
        <v>0</v>
      </c>
      <c r="I237" s="22">
        <v>6394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64491</v>
      </c>
      <c r="P237" s="22">
        <v>0</v>
      </c>
      <c r="Q237" s="22">
        <v>0</v>
      </c>
      <c r="R237" s="22">
        <v>0</v>
      </c>
      <c r="S237" s="22">
        <v>0</v>
      </c>
      <c r="T237" s="22">
        <v>7055</v>
      </c>
      <c r="U237" s="22">
        <v>20205</v>
      </c>
      <c r="V237" s="22">
        <v>2947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5631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107813</v>
      </c>
    </row>
    <row r="238" spans="1:42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3620</v>
      </c>
      <c r="H238" s="22">
        <v>0</v>
      </c>
      <c r="I238" s="22">
        <v>4568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56805</v>
      </c>
      <c r="P238" s="22">
        <v>0</v>
      </c>
      <c r="Q238" s="22">
        <v>0</v>
      </c>
      <c r="R238" s="22">
        <v>0</v>
      </c>
      <c r="S238" s="22">
        <v>0</v>
      </c>
      <c r="T238" s="22">
        <v>53452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11604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130049</v>
      </c>
    </row>
    <row r="239" spans="1:42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1550</v>
      </c>
      <c r="G239" s="22">
        <v>0</v>
      </c>
      <c r="H239" s="22">
        <v>0</v>
      </c>
      <c r="I239" s="22">
        <v>4534</v>
      </c>
      <c r="J239" s="22">
        <v>0</v>
      </c>
      <c r="K239" s="22">
        <v>452</v>
      </c>
      <c r="L239" s="22">
        <v>0</v>
      </c>
      <c r="M239" s="22">
        <v>0</v>
      </c>
      <c r="N239" s="22">
        <v>0</v>
      </c>
      <c r="O239" s="22">
        <v>78169</v>
      </c>
      <c r="P239" s="22">
        <v>46593</v>
      </c>
      <c r="Q239" s="22">
        <v>0</v>
      </c>
      <c r="R239" s="22">
        <v>0</v>
      </c>
      <c r="S239" s="22">
        <v>0</v>
      </c>
      <c r="T239" s="22">
        <v>19976</v>
      </c>
      <c r="U239" s="22">
        <v>8709</v>
      </c>
      <c r="V239" s="22">
        <v>2665</v>
      </c>
      <c r="W239" s="22">
        <v>0</v>
      </c>
      <c r="X239" s="22">
        <v>76</v>
      </c>
      <c r="Y239" s="22">
        <v>0</v>
      </c>
      <c r="Z239" s="22">
        <v>0</v>
      </c>
      <c r="AA239" s="22">
        <v>507</v>
      </c>
      <c r="AB239" s="22">
        <v>586</v>
      </c>
      <c r="AC239" s="22">
        <v>0</v>
      </c>
      <c r="AD239" s="22">
        <v>0</v>
      </c>
      <c r="AE239" s="22">
        <v>0</v>
      </c>
      <c r="AF239" s="22">
        <v>0</v>
      </c>
      <c r="AG239" s="22">
        <v>665</v>
      </c>
      <c r="AH239" s="22">
        <v>0</v>
      </c>
      <c r="AI239" s="22">
        <v>17247</v>
      </c>
      <c r="AJ239" s="22">
        <v>25602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207331</v>
      </c>
    </row>
    <row r="240" spans="1:42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8875</v>
      </c>
      <c r="G240" s="22">
        <v>11483</v>
      </c>
      <c r="H240" s="22">
        <v>0</v>
      </c>
      <c r="I240" s="22">
        <v>10942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186949</v>
      </c>
      <c r="P240" s="22">
        <v>4022</v>
      </c>
      <c r="Q240" s="22">
        <v>0</v>
      </c>
      <c r="R240" s="22">
        <v>0</v>
      </c>
      <c r="S240" s="22">
        <v>0</v>
      </c>
      <c r="T240" s="22">
        <v>36708</v>
      </c>
      <c r="U240" s="22">
        <v>41473</v>
      </c>
      <c r="V240" s="22">
        <v>93</v>
      </c>
      <c r="W240" s="22">
        <v>0</v>
      </c>
      <c r="X240" s="22">
        <v>5140</v>
      </c>
      <c r="Y240" s="22">
        <v>0</v>
      </c>
      <c r="Z240" s="22">
        <v>975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162834</v>
      </c>
      <c r="AJ240" s="22">
        <v>0</v>
      </c>
      <c r="AK240" s="22">
        <v>0</v>
      </c>
      <c r="AL240" s="22">
        <v>0</v>
      </c>
      <c r="AM240" s="22">
        <v>9915</v>
      </c>
      <c r="AN240" s="22">
        <v>0</v>
      </c>
      <c r="AO240" s="22">
        <v>0</v>
      </c>
      <c r="AP240" s="22">
        <v>479409</v>
      </c>
    </row>
    <row r="241" spans="1:42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992</v>
      </c>
      <c r="G241" s="22">
        <v>0</v>
      </c>
      <c r="H241" s="22">
        <v>0</v>
      </c>
      <c r="I241" s="22">
        <v>490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21144</v>
      </c>
      <c r="P241" s="22">
        <v>0</v>
      </c>
      <c r="Q241" s="22">
        <v>0</v>
      </c>
      <c r="R241" s="22">
        <v>0</v>
      </c>
      <c r="S241" s="22">
        <v>0</v>
      </c>
      <c r="T241" s="22">
        <v>15097</v>
      </c>
      <c r="U241" s="22">
        <v>64985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12507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115215</v>
      </c>
    </row>
    <row r="242" spans="1:42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1453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126573</v>
      </c>
      <c r="P242" s="22">
        <v>0</v>
      </c>
      <c r="Q242" s="22">
        <v>0</v>
      </c>
      <c r="R242" s="22">
        <v>10028</v>
      </c>
      <c r="S242" s="22">
        <v>0</v>
      </c>
      <c r="T242" s="22">
        <v>14928</v>
      </c>
      <c r="U242" s="22">
        <v>21766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115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27751</v>
      </c>
      <c r="AJ242" s="22">
        <v>9861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212475</v>
      </c>
    </row>
    <row r="243" spans="1:42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5756</v>
      </c>
      <c r="G243" s="22">
        <v>0</v>
      </c>
      <c r="H243" s="22">
        <v>0</v>
      </c>
      <c r="I243" s="22">
        <v>100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102396</v>
      </c>
      <c r="P243" s="22">
        <v>0</v>
      </c>
      <c r="Q243" s="22">
        <v>0</v>
      </c>
      <c r="R243" s="22">
        <v>0</v>
      </c>
      <c r="S243" s="22">
        <v>0</v>
      </c>
      <c r="T243" s="22">
        <v>60822</v>
      </c>
      <c r="U243" s="22">
        <v>30767</v>
      </c>
      <c r="V243" s="22">
        <v>15000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20284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235125</v>
      </c>
    </row>
    <row r="244" spans="1:42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10143</v>
      </c>
      <c r="G244" s="22">
        <v>0</v>
      </c>
      <c r="H244" s="22">
        <v>0</v>
      </c>
      <c r="I244" s="22">
        <v>13131</v>
      </c>
      <c r="J244" s="22">
        <v>0</v>
      </c>
      <c r="K244" s="22">
        <v>0</v>
      </c>
      <c r="L244" s="22">
        <v>0</v>
      </c>
      <c r="M244" s="22">
        <v>0</v>
      </c>
      <c r="N244" s="22">
        <v>7531</v>
      </c>
      <c r="O244" s="22">
        <v>61340</v>
      </c>
      <c r="P244" s="22">
        <v>0</v>
      </c>
      <c r="Q244" s="22">
        <v>0</v>
      </c>
      <c r="R244" s="22">
        <v>0</v>
      </c>
      <c r="S244" s="22">
        <v>0</v>
      </c>
      <c r="T244" s="22">
        <v>41796</v>
      </c>
      <c r="U244" s="22">
        <v>46507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709</v>
      </c>
      <c r="AJ244" s="22">
        <v>8374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189531</v>
      </c>
    </row>
    <row r="245" spans="1:42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2420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10920</v>
      </c>
      <c r="P245" s="22">
        <v>0</v>
      </c>
      <c r="Q245" s="22">
        <v>0</v>
      </c>
      <c r="R245" s="22">
        <v>0</v>
      </c>
      <c r="S245" s="22">
        <v>0</v>
      </c>
      <c r="T245" s="22">
        <v>3795</v>
      </c>
      <c r="U245" s="22">
        <v>31780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337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49252</v>
      </c>
    </row>
    <row r="246" spans="1:42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420</v>
      </c>
      <c r="G246" s="22">
        <v>0</v>
      </c>
      <c r="H246" s="22">
        <v>0</v>
      </c>
      <c r="I246" s="22">
        <v>3085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33253</v>
      </c>
      <c r="P246" s="22">
        <v>0</v>
      </c>
      <c r="Q246" s="22">
        <v>0</v>
      </c>
      <c r="R246" s="22">
        <v>0</v>
      </c>
      <c r="S246" s="22">
        <v>0</v>
      </c>
      <c r="T246" s="22">
        <v>10033</v>
      </c>
      <c r="U246" s="22">
        <v>14171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29438</v>
      </c>
      <c r="AJ246" s="22">
        <v>0</v>
      </c>
      <c r="AK246" s="22">
        <v>0</v>
      </c>
      <c r="AL246" s="22">
        <v>0</v>
      </c>
      <c r="AM246" s="22">
        <v>401</v>
      </c>
      <c r="AN246" s="22">
        <v>0</v>
      </c>
      <c r="AO246" s="22">
        <v>0</v>
      </c>
      <c r="AP246" s="22">
        <v>90801</v>
      </c>
    </row>
    <row r="247" spans="1:42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2871</v>
      </c>
      <c r="G247" s="22">
        <v>0</v>
      </c>
      <c r="H247" s="22">
        <v>0</v>
      </c>
      <c r="I247" s="22">
        <v>10953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60770</v>
      </c>
      <c r="P247" s="22">
        <v>0</v>
      </c>
      <c r="Q247" s="22">
        <v>0</v>
      </c>
      <c r="R247" s="22">
        <v>0</v>
      </c>
      <c r="S247" s="22">
        <v>0</v>
      </c>
      <c r="T247" s="22">
        <v>22933</v>
      </c>
      <c r="U247" s="22">
        <v>10564</v>
      </c>
      <c r="V247" s="22">
        <v>2240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7933</v>
      </c>
      <c r="AJ247" s="22">
        <v>8008</v>
      </c>
      <c r="AK247" s="22">
        <v>0</v>
      </c>
      <c r="AL247" s="22">
        <v>0</v>
      </c>
      <c r="AM247" s="22">
        <v>1197</v>
      </c>
      <c r="AN247" s="22">
        <v>0</v>
      </c>
      <c r="AO247" s="22">
        <v>0</v>
      </c>
      <c r="AP247" s="22">
        <v>127469</v>
      </c>
    </row>
    <row r="248" spans="1:42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3756</v>
      </c>
      <c r="G248" s="22">
        <v>0</v>
      </c>
      <c r="H248" s="22">
        <v>0</v>
      </c>
      <c r="I248" s="22">
        <v>11983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62188</v>
      </c>
      <c r="P248" s="22">
        <v>0</v>
      </c>
      <c r="Q248" s="22">
        <v>0</v>
      </c>
      <c r="R248" s="22">
        <v>0</v>
      </c>
      <c r="S248" s="22">
        <v>0</v>
      </c>
      <c r="T248" s="22">
        <v>40714</v>
      </c>
      <c r="U248" s="22">
        <v>12839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6367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137847</v>
      </c>
    </row>
    <row r="249" spans="1:42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619</v>
      </c>
      <c r="G249" s="22">
        <v>0</v>
      </c>
      <c r="H249" s="22">
        <v>0</v>
      </c>
      <c r="I249" s="22">
        <v>13385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28016</v>
      </c>
      <c r="P249" s="22">
        <v>0</v>
      </c>
      <c r="Q249" s="22">
        <v>0</v>
      </c>
      <c r="R249" s="22">
        <v>0</v>
      </c>
      <c r="S249" s="22">
        <v>0</v>
      </c>
      <c r="T249" s="22">
        <v>17109</v>
      </c>
      <c r="U249" s="22">
        <v>14322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4755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78206</v>
      </c>
    </row>
    <row r="250" spans="1:42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1740</v>
      </c>
      <c r="G250" s="22">
        <v>0</v>
      </c>
      <c r="H250" s="22">
        <v>0</v>
      </c>
      <c r="I250" s="22">
        <v>368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13101</v>
      </c>
      <c r="P250" s="22">
        <v>0</v>
      </c>
      <c r="Q250" s="22">
        <v>0</v>
      </c>
      <c r="R250" s="22">
        <v>0</v>
      </c>
      <c r="S250" s="22">
        <v>0</v>
      </c>
      <c r="T250" s="22">
        <v>48339</v>
      </c>
      <c r="U250" s="22">
        <v>15458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4431</v>
      </c>
      <c r="AJ250" s="22">
        <v>6423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89860</v>
      </c>
    </row>
    <row r="251" spans="1:42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19029</v>
      </c>
      <c r="G251" s="22">
        <v>0</v>
      </c>
      <c r="H251" s="22">
        <v>0</v>
      </c>
      <c r="I251" s="22">
        <v>4775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57194</v>
      </c>
      <c r="P251" s="22">
        <v>0</v>
      </c>
      <c r="Q251" s="22">
        <v>0</v>
      </c>
      <c r="R251" s="22">
        <v>0</v>
      </c>
      <c r="S251" s="22">
        <v>0</v>
      </c>
      <c r="T251" s="22">
        <v>178070</v>
      </c>
      <c r="U251" s="22">
        <v>13252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40784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313104</v>
      </c>
    </row>
    <row r="252" spans="1:42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5100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102607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37941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7825</v>
      </c>
      <c r="AJ252" s="22">
        <v>7761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161234</v>
      </c>
    </row>
    <row r="253" spans="1:42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2275</v>
      </c>
      <c r="G253" s="22">
        <v>0</v>
      </c>
      <c r="H253" s="22">
        <v>0</v>
      </c>
      <c r="I253" s="22">
        <v>17722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58756</v>
      </c>
      <c r="P253" s="22">
        <v>0</v>
      </c>
      <c r="Q253" s="22">
        <v>0</v>
      </c>
      <c r="R253" s="22">
        <v>0</v>
      </c>
      <c r="S253" s="22">
        <v>0</v>
      </c>
      <c r="T253" s="22">
        <v>38243</v>
      </c>
      <c r="U253" s="22">
        <v>15743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345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133084</v>
      </c>
    </row>
    <row r="254" spans="1:42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2706</v>
      </c>
      <c r="G254" s="22">
        <v>0</v>
      </c>
      <c r="H254" s="22">
        <v>0</v>
      </c>
      <c r="I254" s="22">
        <v>13188</v>
      </c>
      <c r="J254" s="22">
        <v>0</v>
      </c>
      <c r="K254" s="22">
        <v>0</v>
      </c>
      <c r="L254" s="22">
        <v>0</v>
      </c>
      <c r="M254" s="22">
        <v>0</v>
      </c>
      <c r="N254" s="22">
        <v>2673</v>
      </c>
      <c r="O254" s="22">
        <v>47861</v>
      </c>
      <c r="P254" s="22">
        <v>0</v>
      </c>
      <c r="Q254" s="22">
        <v>0</v>
      </c>
      <c r="R254" s="22">
        <v>0</v>
      </c>
      <c r="S254" s="22">
        <v>0</v>
      </c>
      <c r="T254" s="22">
        <v>10269</v>
      </c>
      <c r="U254" s="22">
        <v>38893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25857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141447</v>
      </c>
    </row>
    <row r="255" spans="1:42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5323</v>
      </c>
      <c r="G255" s="22">
        <v>0</v>
      </c>
      <c r="H255" s="22">
        <v>0</v>
      </c>
      <c r="I255" s="22">
        <v>27335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121431</v>
      </c>
      <c r="P255" s="22">
        <v>0</v>
      </c>
      <c r="Q255" s="22">
        <v>0</v>
      </c>
      <c r="R255" s="22">
        <v>0</v>
      </c>
      <c r="S255" s="22">
        <v>0</v>
      </c>
      <c r="T255" s="22">
        <v>7520</v>
      </c>
      <c r="U255" s="22">
        <v>53058</v>
      </c>
      <c r="V255" s="22">
        <v>24661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863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240191</v>
      </c>
    </row>
    <row r="256" spans="1:42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602</v>
      </c>
      <c r="G256" s="22">
        <v>0</v>
      </c>
      <c r="H256" s="22">
        <v>0</v>
      </c>
      <c r="I256" s="22">
        <v>2508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32058</v>
      </c>
      <c r="P256" s="22">
        <v>0</v>
      </c>
      <c r="Q256" s="22">
        <v>0</v>
      </c>
      <c r="R256" s="22">
        <v>0</v>
      </c>
      <c r="S256" s="22">
        <v>0</v>
      </c>
      <c r="T256" s="22">
        <v>66685</v>
      </c>
      <c r="U256" s="22">
        <v>25774</v>
      </c>
      <c r="V256" s="22">
        <v>2164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8625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138416</v>
      </c>
    </row>
    <row r="257" spans="1:42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848</v>
      </c>
      <c r="G257" s="22">
        <v>0</v>
      </c>
      <c r="H257" s="22">
        <v>0</v>
      </c>
      <c r="I257" s="22">
        <v>35197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132130</v>
      </c>
      <c r="P257" s="22">
        <v>0</v>
      </c>
      <c r="Q257" s="22">
        <v>0</v>
      </c>
      <c r="R257" s="22">
        <v>1115</v>
      </c>
      <c r="S257" s="22">
        <v>0</v>
      </c>
      <c r="T257" s="22">
        <v>24959</v>
      </c>
      <c r="U257" s="22">
        <v>16801</v>
      </c>
      <c r="V257" s="22">
        <v>463</v>
      </c>
      <c r="W257" s="22">
        <v>0</v>
      </c>
      <c r="X257" s="22">
        <v>0</v>
      </c>
      <c r="Y257" s="22">
        <v>0</v>
      </c>
      <c r="Z257" s="22">
        <v>697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854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213064</v>
      </c>
    </row>
    <row r="258" spans="1:42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16091</v>
      </c>
      <c r="H258" s="22">
        <v>0</v>
      </c>
      <c r="I258" s="22">
        <v>46007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131237</v>
      </c>
      <c r="P258" s="22">
        <v>0</v>
      </c>
      <c r="Q258" s="22">
        <v>0</v>
      </c>
      <c r="R258" s="22">
        <v>0</v>
      </c>
      <c r="S258" s="22">
        <v>0</v>
      </c>
      <c r="T258" s="22">
        <v>30896</v>
      </c>
      <c r="U258" s="22">
        <v>42332</v>
      </c>
      <c r="V258" s="22">
        <v>0</v>
      </c>
      <c r="W258" s="22">
        <v>0</v>
      </c>
      <c r="X258" s="22">
        <v>0</v>
      </c>
      <c r="Y258" s="22">
        <v>0</v>
      </c>
      <c r="Z258" s="22">
        <v>1791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32941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301295</v>
      </c>
    </row>
    <row r="259" spans="1:42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2764</v>
      </c>
      <c r="G259" s="22">
        <v>0</v>
      </c>
      <c r="H259" s="22">
        <v>0</v>
      </c>
      <c r="I259" s="22">
        <v>0</v>
      </c>
      <c r="J259" s="22">
        <v>0</v>
      </c>
      <c r="K259" s="22">
        <v>6706</v>
      </c>
      <c r="L259" s="22">
        <v>0</v>
      </c>
      <c r="M259" s="22">
        <v>0</v>
      </c>
      <c r="N259" s="22">
        <v>2942</v>
      </c>
      <c r="O259" s="22">
        <v>54438</v>
      </c>
      <c r="P259" s="22">
        <v>0</v>
      </c>
      <c r="Q259" s="22">
        <v>0</v>
      </c>
      <c r="R259" s="22">
        <v>0</v>
      </c>
      <c r="S259" s="22">
        <v>0</v>
      </c>
      <c r="T259" s="22">
        <v>19397</v>
      </c>
      <c r="U259" s="22">
        <v>34932</v>
      </c>
      <c r="V259" s="22">
        <v>2963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12005</v>
      </c>
      <c r="AJ259" s="22">
        <v>4634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140781</v>
      </c>
    </row>
    <row r="260" spans="1:42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2155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14890</v>
      </c>
      <c r="P260" s="22">
        <v>0</v>
      </c>
      <c r="Q260" s="22">
        <v>0</v>
      </c>
      <c r="R260" s="22">
        <v>0</v>
      </c>
      <c r="S260" s="22">
        <v>0</v>
      </c>
      <c r="T260" s="22">
        <v>69551</v>
      </c>
      <c r="U260" s="22">
        <v>1461</v>
      </c>
      <c r="V260" s="22">
        <v>3270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9354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100681</v>
      </c>
    </row>
    <row r="261" spans="1:42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5165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225</v>
      </c>
      <c r="O261" s="22">
        <v>57482</v>
      </c>
      <c r="P261" s="22">
        <v>0</v>
      </c>
      <c r="Q261" s="22">
        <v>0</v>
      </c>
      <c r="R261" s="22">
        <v>0</v>
      </c>
      <c r="S261" s="22">
        <v>0</v>
      </c>
      <c r="T261" s="22">
        <v>57950</v>
      </c>
      <c r="U261" s="22">
        <v>115145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29450</v>
      </c>
      <c r="AJ261" s="22">
        <v>3491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268908</v>
      </c>
    </row>
    <row r="262" spans="1:42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4240</v>
      </c>
      <c r="G262" s="22">
        <v>0</v>
      </c>
      <c r="H262" s="22">
        <v>0</v>
      </c>
      <c r="I262" s="22">
        <v>9457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50288</v>
      </c>
      <c r="P262" s="22">
        <v>0</v>
      </c>
      <c r="Q262" s="22">
        <v>0</v>
      </c>
      <c r="R262" s="22">
        <v>0</v>
      </c>
      <c r="S262" s="22">
        <v>0</v>
      </c>
      <c r="T262" s="22">
        <v>31067</v>
      </c>
      <c r="U262" s="22">
        <v>15590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110642</v>
      </c>
    </row>
    <row r="263" spans="1:42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5043</v>
      </c>
      <c r="G263" s="22">
        <v>0</v>
      </c>
      <c r="H263" s="22">
        <v>0</v>
      </c>
      <c r="I263" s="22">
        <v>4079</v>
      </c>
      <c r="J263" s="22">
        <v>0</v>
      </c>
      <c r="K263" s="22">
        <v>0</v>
      </c>
      <c r="L263" s="22">
        <v>3169</v>
      </c>
      <c r="M263" s="22">
        <v>0</v>
      </c>
      <c r="N263" s="22">
        <v>0</v>
      </c>
      <c r="O263" s="22">
        <v>133347</v>
      </c>
      <c r="P263" s="22">
        <v>0</v>
      </c>
      <c r="Q263" s="22">
        <v>0</v>
      </c>
      <c r="R263" s="22">
        <v>0</v>
      </c>
      <c r="S263" s="22">
        <v>0</v>
      </c>
      <c r="T263" s="22">
        <v>40050</v>
      </c>
      <c r="U263" s="22">
        <v>55360</v>
      </c>
      <c r="V263" s="22">
        <v>4711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57039</v>
      </c>
      <c r="AJ263" s="22">
        <v>97927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400725</v>
      </c>
    </row>
    <row r="264" spans="1:42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31670</v>
      </c>
      <c r="J264" s="22">
        <v>0</v>
      </c>
      <c r="K264" s="22">
        <v>0</v>
      </c>
      <c r="L264" s="22">
        <v>0</v>
      </c>
      <c r="M264" s="22">
        <v>0</v>
      </c>
      <c r="N264" s="22">
        <v>12897</v>
      </c>
      <c r="O264" s="22">
        <v>122156</v>
      </c>
      <c r="P264" s="22">
        <v>0</v>
      </c>
      <c r="Q264" s="22">
        <v>0</v>
      </c>
      <c r="R264" s="22">
        <v>10820</v>
      </c>
      <c r="S264" s="22">
        <v>0</v>
      </c>
      <c r="T264" s="22">
        <v>53454</v>
      </c>
      <c r="U264" s="22">
        <v>22076</v>
      </c>
      <c r="V264" s="22">
        <v>678</v>
      </c>
      <c r="W264" s="22">
        <v>0</v>
      </c>
      <c r="X264" s="22">
        <v>34889</v>
      </c>
      <c r="Y264" s="22">
        <v>0</v>
      </c>
      <c r="Z264" s="22">
        <v>242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2822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291704</v>
      </c>
    </row>
    <row r="265" spans="1:42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1712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7075</v>
      </c>
      <c r="O265" s="22">
        <v>15749</v>
      </c>
      <c r="P265" s="22">
        <v>0</v>
      </c>
      <c r="Q265" s="22">
        <v>0</v>
      </c>
      <c r="R265" s="22">
        <v>0</v>
      </c>
      <c r="S265" s="22">
        <v>0</v>
      </c>
      <c r="T265" s="22">
        <v>34083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306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58925</v>
      </c>
    </row>
    <row r="266" spans="1:42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433</v>
      </c>
      <c r="G266" s="22">
        <v>0</v>
      </c>
      <c r="H266" s="22">
        <v>0</v>
      </c>
      <c r="I266" s="22">
        <v>8479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19980</v>
      </c>
      <c r="P266" s="22">
        <v>0</v>
      </c>
      <c r="Q266" s="22">
        <v>0</v>
      </c>
      <c r="R266" s="22">
        <v>0</v>
      </c>
      <c r="S266" s="22">
        <v>0</v>
      </c>
      <c r="T266" s="22">
        <v>35606</v>
      </c>
      <c r="U266" s="22">
        <v>21314</v>
      </c>
      <c r="V266" s="22">
        <v>8126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93938</v>
      </c>
    </row>
    <row r="267" spans="1:42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884</v>
      </c>
      <c r="G267" s="22">
        <v>0</v>
      </c>
      <c r="H267" s="22">
        <v>0</v>
      </c>
      <c r="I267" s="22">
        <v>19434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53420</v>
      </c>
      <c r="P267" s="22">
        <v>0</v>
      </c>
      <c r="Q267" s="22">
        <v>0</v>
      </c>
      <c r="R267" s="22">
        <v>0</v>
      </c>
      <c r="S267" s="22">
        <v>0</v>
      </c>
      <c r="T267" s="22">
        <v>45817</v>
      </c>
      <c r="U267" s="22">
        <v>10437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11878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141870</v>
      </c>
    </row>
    <row r="268" spans="1:42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14764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44450</v>
      </c>
      <c r="P268" s="22">
        <v>0</v>
      </c>
      <c r="Q268" s="22">
        <v>0</v>
      </c>
      <c r="R268" s="22">
        <v>0</v>
      </c>
      <c r="S268" s="22">
        <v>0</v>
      </c>
      <c r="T268" s="22">
        <v>52609</v>
      </c>
      <c r="U268" s="22">
        <v>10525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122348</v>
      </c>
    </row>
    <row r="269" spans="1:42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20439</v>
      </c>
      <c r="G269" s="22">
        <v>0</v>
      </c>
      <c r="H269" s="22">
        <v>0</v>
      </c>
      <c r="I269" s="22">
        <v>2179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149851</v>
      </c>
      <c r="P269" s="22">
        <v>0</v>
      </c>
      <c r="Q269" s="22">
        <v>0</v>
      </c>
      <c r="R269" s="22">
        <v>0</v>
      </c>
      <c r="S269" s="22">
        <v>0</v>
      </c>
      <c r="T269" s="22">
        <v>299191</v>
      </c>
      <c r="U269" s="22">
        <v>37986</v>
      </c>
      <c r="V269" s="22">
        <v>376871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14373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900890</v>
      </c>
    </row>
    <row r="270" spans="1:42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10300</v>
      </c>
      <c r="G270" s="22">
        <v>0</v>
      </c>
      <c r="H270" s="22">
        <v>0</v>
      </c>
      <c r="I270" s="22">
        <v>19667</v>
      </c>
      <c r="J270" s="22">
        <v>0</v>
      </c>
      <c r="K270" s="22">
        <v>0</v>
      </c>
      <c r="L270" s="22">
        <v>0</v>
      </c>
      <c r="M270" s="22">
        <v>0</v>
      </c>
      <c r="N270" s="22">
        <v>7315</v>
      </c>
      <c r="O270" s="22">
        <v>96548</v>
      </c>
      <c r="P270" s="22">
        <v>0</v>
      </c>
      <c r="Q270" s="22">
        <v>0</v>
      </c>
      <c r="R270" s="22">
        <v>0</v>
      </c>
      <c r="S270" s="22">
        <v>0</v>
      </c>
      <c r="T270" s="22">
        <v>176557</v>
      </c>
      <c r="U270" s="22">
        <v>12379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65965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388731</v>
      </c>
    </row>
    <row r="271" spans="1:42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2008</v>
      </c>
      <c r="G271" s="22">
        <v>0</v>
      </c>
      <c r="H271" s="22">
        <v>0</v>
      </c>
      <c r="I271" s="22">
        <v>4708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63275</v>
      </c>
      <c r="P271" s="22">
        <v>0</v>
      </c>
      <c r="Q271" s="22">
        <v>0</v>
      </c>
      <c r="R271" s="22">
        <v>0</v>
      </c>
      <c r="S271" s="22">
        <v>0</v>
      </c>
      <c r="T271" s="22">
        <v>21993</v>
      </c>
      <c r="U271" s="22">
        <v>18621</v>
      </c>
      <c r="V271" s="22">
        <v>2500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113105</v>
      </c>
    </row>
    <row r="272" spans="1:42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11779</v>
      </c>
      <c r="G272" s="22">
        <v>0</v>
      </c>
      <c r="H272" s="22">
        <v>0</v>
      </c>
      <c r="I272" s="22">
        <v>42436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39092</v>
      </c>
      <c r="P272" s="22">
        <v>0</v>
      </c>
      <c r="Q272" s="22">
        <v>0</v>
      </c>
      <c r="R272" s="22">
        <v>7335</v>
      </c>
      <c r="S272" s="22">
        <v>0</v>
      </c>
      <c r="T272" s="22">
        <v>80402</v>
      </c>
      <c r="U272" s="22">
        <v>10202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16250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207496</v>
      </c>
    </row>
    <row r="273" spans="1:42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9336</v>
      </c>
      <c r="G273" s="22">
        <v>0</v>
      </c>
      <c r="H273" s="22">
        <v>0</v>
      </c>
      <c r="I273" s="22">
        <v>6656</v>
      </c>
      <c r="J273" s="22">
        <v>0</v>
      </c>
      <c r="K273" s="22">
        <v>0</v>
      </c>
      <c r="L273" s="22">
        <v>0</v>
      </c>
      <c r="M273" s="22">
        <v>0</v>
      </c>
      <c r="N273" s="22">
        <v>411</v>
      </c>
      <c r="O273" s="22">
        <v>20453</v>
      </c>
      <c r="P273" s="22">
        <v>0</v>
      </c>
      <c r="Q273" s="22">
        <v>0</v>
      </c>
      <c r="R273" s="22">
        <v>2495</v>
      </c>
      <c r="S273" s="22">
        <v>0</v>
      </c>
      <c r="T273" s="22">
        <v>39461</v>
      </c>
      <c r="U273" s="22">
        <v>4699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6053</v>
      </c>
      <c r="AE273" s="22">
        <v>0</v>
      </c>
      <c r="AF273" s="22">
        <v>0</v>
      </c>
      <c r="AG273" s="22">
        <v>0</v>
      </c>
      <c r="AH273" s="22">
        <v>0</v>
      </c>
      <c r="AI273" s="22">
        <v>872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90436</v>
      </c>
    </row>
    <row r="274" spans="1:42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2744</v>
      </c>
      <c r="G274" s="22">
        <v>0</v>
      </c>
      <c r="H274" s="22">
        <v>0</v>
      </c>
      <c r="I274" s="22">
        <v>28422</v>
      </c>
      <c r="J274" s="22">
        <v>0</v>
      </c>
      <c r="K274" s="22">
        <v>0</v>
      </c>
      <c r="L274" s="22">
        <v>0</v>
      </c>
      <c r="M274" s="22">
        <v>0</v>
      </c>
      <c r="N274" s="22">
        <v>12552</v>
      </c>
      <c r="O274" s="22">
        <v>39561</v>
      </c>
      <c r="P274" s="22">
        <v>0</v>
      </c>
      <c r="Q274" s="22">
        <v>0</v>
      </c>
      <c r="R274" s="22">
        <v>0</v>
      </c>
      <c r="S274" s="22">
        <v>0</v>
      </c>
      <c r="T274" s="22">
        <v>43378</v>
      </c>
      <c r="U274" s="22">
        <v>21881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11640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160178</v>
      </c>
    </row>
    <row r="275" spans="1:42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5940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2319</v>
      </c>
      <c r="M275" s="22">
        <v>0</v>
      </c>
      <c r="N275" s="22">
        <v>0</v>
      </c>
      <c r="O275" s="22">
        <v>170492</v>
      </c>
      <c r="P275" s="22">
        <v>0</v>
      </c>
      <c r="Q275" s="22">
        <v>0</v>
      </c>
      <c r="R275" s="22">
        <v>0</v>
      </c>
      <c r="S275" s="22">
        <v>0</v>
      </c>
      <c r="T275" s="22">
        <v>170692</v>
      </c>
      <c r="U275" s="22">
        <v>68353</v>
      </c>
      <c r="V275" s="22">
        <v>2125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38434</v>
      </c>
      <c r="AJ275" s="22">
        <v>15359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473714</v>
      </c>
    </row>
    <row r="276" spans="1:42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17715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113689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28118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48714</v>
      </c>
      <c r="AJ276" s="22">
        <v>1360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209596</v>
      </c>
    </row>
    <row r="277" spans="1:42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4182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143506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215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33123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181026</v>
      </c>
    </row>
    <row r="278" spans="1:42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966</v>
      </c>
      <c r="G278" s="22">
        <v>0</v>
      </c>
      <c r="H278" s="22">
        <v>0</v>
      </c>
      <c r="I278" s="22">
        <v>47944</v>
      </c>
      <c r="J278" s="22">
        <v>0</v>
      </c>
      <c r="K278" s="22">
        <v>1810</v>
      </c>
      <c r="L278" s="22">
        <v>0</v>
      </c>
      <c r="M278" s="22">
        <v>0</v>
      </c>
      <c r="N278" s="22">
        <v>6997</v>
      </c>
      <c r="O278" s="22">
        <v>78095</v>
      </c>
      <c r="P278" s="22">
        <v>0</v>
      </c>
      <c r="Q278" s="22">
        <v>0</v>
      </c>
      <c r="R278" s="22">
        <v>0</v>
      </c>
      <c r="S278" s="22">
        <v>0</v>
      </c>
      <c r="T278" s="22">
        <v>76544</v>
      </c>
      <c r="U278" s="22">
        <v>13517</v>
      </c>
      <c r="V278" s="22">
        <v>4350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1564</v>
      </c>
      <c r="AE278" s="22">
        <v>0</v>
      </c>
      <c r="AF278" s="22">
        <v>0</v>
      </c>
      <c r="AG278" s="22">
        <v>0</v>
      </c>
      <c r="AH278" s="22">
        <v>0</v>
      </c>
      <c r="AI278" s="22">
        <v>28815</v>
      </c>
      <c r="AJ278" s="22">
        <v>3100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263702</v>
      </c>
    </row>
    <row r="279" spans="1:42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4613</v>
      </c>
      <c r="G279" s="22">
        <v>0</v>
      </c>
      <c r="H279" s="22">
        <v>0</v>
      </c>
      <c r="I279" s="22">
        <v>9268</v>
      </c>
      <c r="J279" s="22">
        <v>0</v>
      </c>
      <c r="K279" s="22">
        <v>1867</v>
      </c>
      <c r="L279" s="22">
        <v>0</v>
      </c>
      <c r="M279" s="22">
        <v>0</v>
      </c>
      <c r="N279" s="22">
        <v>40733</v>
      </c>
      <c r="O279" s="22">
        <v>291352</v>
      </c>
      <c r="P279" s="22">
        <v>0</v>
      </c>
      <c r="Q279" s="22">
        <v>0</v>
      </c>
      <c r="R279" s="22">
        <v>3819</v>
      </c>
      <c r="S279" s="22">
        <v>0</v>
      </c>
      <c r="T279" s="22">
        <v>45597</v>
      </c>
      <c r="U279" s="22">
        <v>28309</v>
      </c>
      <c r="V279" s="22">
        <v>3043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28242</v>
      </c>
      <c r="AJ279" s="22">
        <v>22992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479835</v>
      </c>
    </row>
    <row r="280" spans="1:42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548</v>
      </c>
      <c r="G280" s="22">
        <v>0</v>
      </c>
      <c r="H280" s="22">
        <v>0</v>
      </c>
      <c r="I280" s="22">
        <v>4420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45348</v>
      </c>
      <c r="P280" s="22">
        <v>0</v>
      </c>
      <c r="Q280" s="22">
        <v>0</v>
      </c>
      <c r="R280" s="22">
        <v>0</v>
      </c>
      <c r="S280" s="22">
        <v>0</v>
      </c>
      <c r="T280" s="22">
        <v>30966</v>
      </c>
      <c r="U280" s="22">
        <v>32023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415</v>
      </c>
      <c r="AE280" s="22">
        <v>0</v>
      </c>
      <c r="AF280" s="22">
        <v>0</v>
      </c>
      <c r="AG280" s="22">
        <v>0</v>
      </c>
      <c r="AH280" s="22">
        <v>0</v>
      </c>
      <c r="AI280" s="22">
        <v>23925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137645</v>
      </c>
    </row>
    <row r="281" spans="1:42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5163</v>
      </c>
      <c r="F281" s="22">
        <v>0</v>
      </c>
      <c r="G281" s="22">
        <v>0</v>
      </c>
      <c r="H281" s="22">
        <v>0</v>
      </c>
      <c r="I281" s="22">
        <v>6031</v>
      </c>
      <c r="J281" s="22">
        <v>0</v>
      </c>
      <c r="K281" s="22">
        <v>0</v>
      </c>
      <c r="L281" s="22">
        <v>0</v>
      </c>
      <c r="M281" s="22">
        <v>0</v>
      </c>
      <c r="N281" s="22">
        <v>32933</v>
      </c>
      <c r="O281" s="22">
        <v>90066</v>
      </c>
      <c r="P281" s="22">
        <v>0</v>
      </c>
      <c r="Q281" s="22">
        <v>0</v>
      </c>
      <c r="R281" s="22">
        <v>0</v>
      </c>
      <c r="S281" s="22">
        <v>0</v>
      </c>
      <c r="T281" s="22">
        <v>239385</v>
      </c>
      <c r="U281" s="22">
        <v>27580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132287</v>
      </c>
      <c r="AJ281" s="22">
        <v>630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534075</v>
      </c>
    </row>
    <row r="282" spans="1:42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4040</v>
      </c>
      <c r="G282" s="22">
        <v>0</v>
      </c>
      <c r="H282" s="22">
        <v>0</v>
      </c>
      <c r="I282" s="22">
        <v>14311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102563</v>
      </c>
      <c r="P282" s="22">
        <v>0</v>
      </c>
      <c r="Q282" s="22">
        <v>0</v>
      </c>
      <c r="R282" s="22">
        <v>0</v>
      </c>
      <c r="S282" s="22">
        <v>0</v>
      </c>
      <c r="T282" s="22">
        <v>18492</v>
      </c>
      <c r="U282" s="22">
        <v>6128</v>
      </c>
      <c r="V282" s="22">
        <v>4859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196</v>
      </c>
      <c r="AE282" s="22">
        <v>0</v>
      </c>
      <c r="AF282" s="22">
        <v>0</v>
      </c>
      <c r="AG282" s="22">
        <v>0</v>
      </c>
      <c r="AH282" s="22">
        <v>0</v>
      </c>
      <c r="AI282" s="22">
        <v>10993</v>
      </c>
      <c r="AJ282" s="22">
        <v>6368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167950</v>
      </c>
    </row>
    <row r="283" spans="1:42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0</v>
      </c>
      <c r="F283" s="22">
        <v>2129</v>
      </c>
      <c r="G283" s="22">
        <v>0</v>
      </c>
      <c r="H283" s="22">
        <v>0</v>
      </c>
      <c r="I283" s="22">
        <v>6093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90717</v>
      </c>
      <c r="P283" s="22">
        <v>0</v>
      </c>
      <c r="Q283" s="22">
        <v>0</v>
      </c>
      <c r="R283" s="22">
        <v>0</v>
      </c>
      <c r="S283" s="22">
        <v>0</v>
      </c>
      <c r="T283" s="22">
        <v>27718</v>
      </c>
      <c r="U283" s="22">
        <v>4174</v>
      </c>
      <c r="V283" s="22">
        <v>950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6494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138275</v>
      </c>
    </row>
    <row r="284" spans="1:42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21138</v>
      </c>
      <c r="G284" s="22">
        <v>0</v>
      </c>
      <c r="H284" s="22">
        <v>0</v>
      </c>
      <c r="I284" s="22">
        <v>2446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200096</v>
      </c>
      <c r="P284" s="22">
        <v>0</v>
      </c>
      <c r="Q284" s="22">
        <v>0</v>
      </c>
      <c r="R284" s="22">
        <v>0</v>
      </c>
      <c r="S284" s="22">
        <v>0</v>
      </c>
      <c r="T284" s="22">
        <v>82850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7416</v>
      </c>
      <c r="AJ284" s="22">
        <v>2692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316638</v>
      </c>
    </row>
    <row r="285" spans="1:42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15292</v>
      </c>
      <c r="G285" s="22">
        <v>0</v>
      </c>
      <c r="H285" s="22">
        <v>0</v>
      </c>
      <c r="I285" s="22">
        <v>17566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75627</v>
      </c>
      <c r="P285" s="22">
        <v>17230</v>
      </c>
      <c r="Q285" s="22">
        <v>0</v>
      </c>
      <c r="R285" s="22">
        <v>0</v>
      </c>
      <c r="S285" s="22">
        <v>0</v>
      </c>
      <c r="T285" s="22">
        <v>57743</v>
      </c>
      <c r="U285" s="22">
        <v>46286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2759</v>
      </c>
      <c r="AJ285" s="22">
        <v>9603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242106</v>
      </c>
    </row>
    <row r="286" spans="1:42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4180</v>
      </c>
      <c r="G286" s="22">
        <v>0</v>
      </c>
      <c r="H286" s="22">
        <v>0</v>
      </c>
      <c r="I286" s="22">
        <v>4128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72573</v>
      </c>
      <c r="P286" s="22">
        <v>0</v>
      </c>
      <c r="Q286" s="22">
        <v>0</v>
      </c>
      <c r="R286" s="22">
        <v>0</v>
      </c>
      <c r="S286" s="22">
        <v>0</v>
      </c>
      <c r="T286" s="22">
        <v>28193</v>
      </c>
      <c r="U286" s="22">
        <v>1715</v>
      </c>
      <c r="V286" s="22">
        <v>4771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403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115963</v>
      </c>
    </row>
    <row r="287" spans="1:42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31330</v>
      </c>
      <c r="G287" s="22">
        <v>0</v>
      </c>
      <c r="H287" s="22">
        <v>0</v>
      </c>
      <c r="I287" s="22">
        <v>7949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142893</v>
      </c>
      <c r="P287" s="22">
        <v>0</v>
      </c>
      <c r="Q287" s="22">
        <v>0</v>
      </c>
      <c r="R287" s="22">
        <v>0</v>
      </c>
      <c r="S287" s="22">
        <v>0</v>
      </c>
      <c r="T287" s="22">
        <v>150911</v>
      </c>
      <c r="U287" s="22">
        <v>49812</v>
      </c>
      <c r="V287" s="22">
        <v>0</v>
      </c>
      <c r="W287" s="22">
        <v>0</v>
      </c>
      <c r="X287" s="22">
        <v>0</v>
      </c>
      <c r="Y287" s="22">
        <v>0</v>
      </c>
      <c r="Z287" s="22">
        <v>1584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149662</v>
      </c>
      <c r="AJ287" s="22">
        <v>27411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561552</v>
      </c>
    </row>
    <row r="288" spans="1:42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0</v>
      </c>
      <c r="F288" s="22">
        <v>395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95818</v>
      </c>
      <c r="P288" s="22">
        <v>0</v>
      </c>
      <c r="Q288" s="22">
        <v>0</v>
      </c>
      <c r="R288" s="22">
        <v>0</v>
      </c>
      <c r="S288" s="22">
        <v>0</v>
      </c>
      <c r="T288" s="22">
        <v>17380</v>
      </c>
      <c r="U288" s="22">
        <v>11618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125211</v>
      </c>
    </row>
    <row r="289" spans="1:42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0</v>
      </c>
      <c r="F289" s="22">
        <v>5823</v>
      </c>
      <c r="G289" s="22">
        <v>0</v>
      </c>
      <c r="H289" s="22">
        <v>0</v>
      </c>
      <c r="I289" s="22">
        <v>167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13947</v>
      </c>
      <c r="P289" s="22">
        <v>0</v>
      </c>
      <c r="Q289" s="22">
        <v>0</v>
      </c>
      <c r="R289" s="22">
        <v>0</v>
      </c>
      <c r="S289" s="22">
        <v>0</v>
      </c>
      <c r="T289" s="22">
        <v>17149</v>
      </c>
      <c r="U289" s="22">
        <v>11167</v>
      </c>
      <c r="V289" s="22">
        <v>150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38648</v>
      </c>
      <c r="AJ289" s="22">
        <v>7036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94087</v>
      </c>
    </row>
    <row r="290" spans="1:42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0</v>
      </c>
      <c r="F290" s="22">
        <v>1446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22178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362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23986</v>
      </c>
    </row>
    <row r="291" spans="1:42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137</v>
      </c>
      <c r="K291" s="22">
        <v>0</v>
      </c>
      <c r="L291" s="22">
        <v>0</v>
      </c>
      <c r="M291" s="22">
        <v>0</v>
      </c>
      <c r="N291" s="22">
        <v>0</v>
      </c>
      <c r="O291" s="22">
        <v>10220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131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6227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16715</v>
      </c>
    </row>
    <row r="292" spans="1:42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0</v>
      </c>
      <c r="F292" s="22">
        <v>1539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41022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42561</v>
      </c>
    </row>
    <row r="293" spans="1:42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0</v>
      </c>
      <c r="F293" s="22">
        <v>5058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24441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29499</v>
      </c>
    </row>
    <row r="294" spans="1:42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0</v>
      </c>
      <c r="F294" s="22">
        <v>523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25569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4202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289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30583</v>
      </c>
    </row>
    <row r="295" spans="1:42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0</v>
      </c>
      <c r="F295" s="22">
        <v>302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4715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1647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2822</v>
      </c>
      <c r="AJ295" s="22">
        <v>1849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11335</v>
      </c>
    </row>
    <row r="296" spans="1:42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907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6489</v>
      </c>
      <c r="P296" s="22">
        <v>0</v>
      </c>
      <c r="Q296" s="22">
        <v>0</v>
      </c>
      <c r="R296" s="22">
        <v>690</v>
      </c>
      <c r="S296" s="22">
        <v>0</v>
      </c>
      <c r="T296" s="22">
        <v>82</v>
      </c>
      <c r="U296" s="22">
        <v>118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659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8945</v>
      </c>
    </row>
    <row r="297" spans="1:42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7701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3215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10916</v>
      </c>
    </row>
    <row r="298" spans="1:42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0</v>
      </c>
      <c r="F298" s="22">
        <v>1205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27523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4116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32844</v>
      </c>
    </row>
    <row r="299" spans="1:42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0</v>
      </c>
      <c r="F299" s="22">
        <v>86</v>
      </c>
      <c r="G299" s="22">
        <v>0</v>
      </c>
      <c r="H299" s="22">
        <v>0</v>
      </c>
      <c r="I299" s="22">
        <v>17459</v>
      </c>
      <c r="J299" s="22">
        <v>0</v>
      </c>
      <c r="K299" s="22">
        <v>0</v>
      </c>
      <c r="L299" s="22">
        <v>0</v>
      </c>
      <c r="M299" s="22">
        <v>0</v>
      </c>
      <c r="N299" s="22">
        <v>1337</v>
      </c>
      <c r="O299" s="22">
        <v>14358</v>
      </c>
      <c r="P299" s="22">
        <v>0</v>
      </c>
      <c r="Q299" s="22">
        <v>0</v>
      </c>
      <c r="R299" s="22">
        <v>97</v>
      </c>
      <c r="S299" s="22">
        <v>0</v>
      </c>
      <c r="T299" s="22">
        <v>57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4231</v>
      </c>
      <c r="AJ299" s="22">
        <v>62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37687</v>
      </c>
    </row>
    <row r="300" spans="1:42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0</v>
      </c>
      <c r="F300" s="22">
        <v>1083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37243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23889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62215</v>
      </c>
    </row>
    <row r="301" spans="1:42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0</v>
      </c>
      <c r="F301" s="22">
        <v>1557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18158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6304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26019</v>
      </c>
    </row>
    <row r="302" spans="1:42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45202</v>
      </c>
      <c r="P302" s="22">
        <v>0</v>
      </c>
      <c r="Q302" s="22">
        <v>0</v>
      </c>
      <c r="R302" s="22">
        <v>7973</v>
      </c>
      <c r="S302" s="22">
        <v>0</v>
      </c>
      <c r="T302" s="22">
        <v>0</v>
      </c>
      <c r="U302" s="22">
        <v>0</v>
      </c>
      <c r="V302" s="22">
        <v>13665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22463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89303</v>
      </c>
    </row>
    <row r="303" spans="1:42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0</v>
      </c>
      <c r="F303" s="22">
        <v>15644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6225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13816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35685</v>
      </c>
    </row>
    <row r="304" spans="1:42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44581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577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4029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49187</v>
      </c>
    </row>
    <row r="305" spans="1:42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3586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81002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2709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5585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92882</v>
      </c>
    </row>
    <row r="306" spans="1:42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20913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2655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23568</v>
      </c>
    </row>
    <row r="307" spans="1:42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0</v>
      </c>
      <c r="F307" s="22">
        <v>1987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5189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12626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19802</v>
      </c>
    </row>
    <row r="308" spans="1:42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0</v>
      </c>
      <c r="F308" s="22">
        <v>8828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47950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5818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2940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65536</v>
      </c>
    </row>
    <row r="309" spans="1:42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0</v>
      </c>
      <c r="F309" s="22">
        <v>441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11876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5983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18300</v>
      </c>
    </row>
    <row r="310" spans="1:42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10684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4930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15614</v>
      </c>
    </row>
    <row r="311" spans="1:42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17738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1533</v>
      </c>
      <c r="AJ311" s="22">
        <v>86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19357</v>
      </c>
    </row>
    <row r="312" spans="1:42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0</v>
      </c>
      <c r="F312" s="22">
        <v>24865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31434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32601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88900</v>
      </c>
    </row>
    <row r="313" spans="1:42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0</v>
      </c>
      <c r="F313" s="22">
        <v>192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38754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1956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40902</v>
      </c>
    </row>
    <row r="314" spans="1:42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9115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10731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19846</v>
      </c>
    </row>
    <row r="315" spans="1:42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0</v>
      </c>
      <c r="F315" s="22">
        <v>7870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120249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30194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27857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186170</v>
      </c>
    </row>
    <row r="316" spans="1:42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0</v>
      </c>
      <c r="F316" s="22">
        <v>1080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12323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5022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18425</v>
      </c>
    </row>
    <row r="317" spans="1:42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58354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23675</v>
      </c>
      <c r="AG317" s="22">
        <v>0</v>
      </c>
      <c r="AH317" s="22">
        <v>0</v>
      </c>
      <c r="AI317" s="22">
        <v>5203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87232</v>
      </c>
    </row>
    <row r="318" spans="1:42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0</v>
      </c>
      <c r="F318" s="22">
        <v>616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54793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2481</v>
      </c>
      <c r="AJ318" s="22">
        <v>1609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59499</v>
      </c>
    </row>
    <row r="319" spans="1:42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1455</v>
      </c>
      <c r="O319" s="22">
        <v>23988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1680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27123</v>
      </c>
    </row>
    <row r="320" spans="1:42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0</v>
      </c>
      <c r="F320" s="22">
        <v>2110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54747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880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3865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61602</v>
      </c>
    </row>
    <row r="321" spans="1:42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9662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15644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25306</v>
      </c>
    </row>
    <row r="322" spans="1:42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0</v>
      </c>
      <c r="F322" s="22">
        <v>12828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7707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774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21729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43038</v>
      </c>
    </row>
    <row r="323" spans="1:42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0</v>
      </c>
      <c r="F323" s="22">
        <v>4332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22307</v>
      </c>
      <c r="O323" s="22">
        <v>62361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5343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6567</v>
      </c>
      <c r="AJ323" s="22">
        <v>5711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106621</v>
      </c>
    </row>
    <row r="324" spans="1:42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0</v>
      </c>
      <c r="F324" s="22">
        <v>17689</v>
      </c>
      <c r="G324" s="22">
        <v>0</v>
      </c>
      <c r="H324" s="22">
        <v>0</v>
      </c>
      <c r="I324" s="22">
        <v>0</v>
      </c>
      <c r="J324" s="22">
        <v>12144</v>
      </c>
      <c r="K324" s="22">
        <v>0</v>
      </c>
      <c r="L324" s="22">
        <v>0</v>
      </c>
      <c r="M324" s="22">
        <v>0</v>
      </c>
      <c r="N324" s="22">
        <v>0</v>
      </c>
      <c r="O324" s="22">
        <v>57984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9517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97334</v>
      </c>
    </row>
    <row r="325" spans="1:42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0</v>
      </c>
      <c r="F325" s="22">
        <v>5606</v>
      </c>
      <c r="G325" s="22">
        <v>0</v>
      </c>
      <c r="H325" s="22">
        <v>3079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15491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2644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26820</v>
      </c>
    </row>
    <row r="326" spans="1:42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0</v>
      </c>
      <c r="F326" s="22">
        <v>1228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76826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6880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84934</v>
      </c>
    </row>
    <row r="327" spans="1:42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</row>
    <row r="328" spans="1:42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0</v>
      </c>
      <c r="F328" s="22">
        <v>173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35058</v>
      </c>
      <c r="P328" s="22">
        <v>0</v>
      </c>
      <c r="Q328" s="22">
        <v>0</v>
      </c>
      <c r="R328" s="22">
        <v>536</v>
      </c>
      <c r="S328" s="22">
        <v>0</v>
      </c>
      <c r="T328" s="22">
        <v>0</v>
      </c>
      <c r="U328" s="22">
        <v>0</v>
      </c>
      <c r="V328" s="22">
        <v>513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3537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39817</v>
      </c>
    </row>
    <row r="329" spans="1:42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0</v>
      </c>
      <c r="F329" s="22">
        <v>3832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345</v>
      </c>
      <c r="M329" s="22">
        <v>0</v>
      </c>
      <c r="N329" s="22">
        <v>0</v>
      </c>
      <c r="O329" s="22">
        <v>31403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360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11766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47706</v>
      </c>
    </row>
    <row r="330" spans="1:42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0</v>
      </c>
      <c r="F330" s="22">
        <v>49099</v>
      </c>
      <c r="G330" s="22">
        <v>0</v>
      </c>
      <c r="H330" s="22">
        <v>0</v>
      </c>
      <c r="I330" s="22">
        <v>236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3371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2185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54891</v>
      </c>
    </row>
    <row r="331" spans="1:42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96334</v>
      </c>
      <c r="P331" s="22">
        <v>0</v>
      </c>
      <c r="Q331" s="22">
        <v>0</v>
      </c>
      <c r="R331" s="22">
        <v>0</v>
      </c>
      <c r="S331" s="22">
        <v>0</v>
      </c>
      <c r="T331" s="22">
        <v>1447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1106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98887</v>
      </c>
    </row>
    <row r="332" spans="1:42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1211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25505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1250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27966</v>
      </c>
    </row>
    <row r="333" spans="1:42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0</v>
      </c>
      <c r="F333" s="22">
        <v>673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1243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1916</v>
      </c>
    </row>
    <row r="334" spans="1:42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0</v>
      </c>
      <c r="F334" s="22">
        <v>354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22523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4579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27456</v>
      </c>
    </row>
    <row r="335" spans="1:42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16659</v>
      </c>
      <c r="J335" s="22">
        <v>0</v>
      </c>
      <c r="K335" s="22">
        <v>0</v>
      </c>
      <c r="L335" s="22">
        <v>0</v>
      </c>
      <c r="M335" s="22">
        <v>0</v>
      </c>
      <c r="N335" s="22">
        <v>703</v>
      </c>
      <c r="O335" s="22">
        <v>14268</v>
      </c>
      <c r="P335" s="22">
        <v>0</v>
      </c>
      <c r="Q335" s="22">
        <v>0</v>
      </c>
      <c r="R335" s="22">
        <v>944</v>
      </c>
      <c r="S335" s="22">
        <v>0</v>
      </c>
      <c r="T335" s="22">
        <v>1226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267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34067</v>
      </c>
    </row>
    <row r="336" spans="1:42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964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27804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124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336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29228</v>
      </c>
    </row>
    <row r="337" spans="1:42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0</v>
      </c>
      <c r="F337" s="22">
        <v>833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41677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8493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8214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59217</v>
      </c>
    </row>
    <row r="338" spans="1:42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825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24968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16163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41956</v>
      </c>
    </row>
    <row r="339" spans="1:42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17131</v>
      </c>
      <c r="O339" s="22">
        <v>4524</v>
      </c>
      <c r="P339" s="22">
        <v>0</v>
      </c>
      <c r="Q339" s="22">
        <v>0</v>
      </c>
      <c r="R339" s="22">
        <v>5866</v>
      </c>
      <c r="S339" s="22">
        <v>0</v>
      </c>
      <c r="T339" s="22">
        <v>71</v>
      </c>
      <c r="U339" s="22">
        <v>0</v>
      </c>
      <c r="V339" s="22">
        <v>1287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5880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34759</v>
      </c>
    </row>
    <row r="340" spans="1:42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0</v>
      </c>
      <c r="F340" s="22">
        <v>5534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10670</v>
      </c>
      <c r="P340" s="22">
        <v>0</v>
      </c>
      <c r="Q340" s="22">
        <v>0</v>
      </c>
      <c r="R340" s="22">
        <v>2296</v>
      </c>
      <c r="S340" s="22">
        <v>0</v>
      </c>
      <c r="T340" s="22">
        <v>0</v>
      </c>
      <c r="U340" s="22">
        <v>1100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4730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24330</v>
      </c>
    </row>
    <row r="341" spans="1:42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10000</v>
      </c>
      <c r="AH341" s="22">
        <v>0</v>
      </c>
      <c r="AI341" s="22">
        <v>103244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113244</v>
      </c>
    </row>
    <row r="342" spans="1:42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39260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43337</v>
      </c>
      <c r="AG342" s="22">
        <v>0</v>
      </c>
      <c r="AH342" s="22">
        <v>0</v>
      </c>
      <c r="AI342" s="22">
        <v>88872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171469</v>
      </c>
    </row>
    <row r="343" spans="1:42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</row>
    <row r="344" spans="1:42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</row>
    <row r="345" spans="1:42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</row>
    <row r="346" spans="1:42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0</v>
      </c>
    </row>
    <row r="347" spans="1:42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0</v>
      </c>
    </row>
    <row r="348" spans="1:42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0</v>
      </c>
      <c r="F348" s="22">
        <v>1235</v>
      </c>
      <c r="G348" s="22">
        <v>0</v>
      </c>
      <c r="H348" s="22">
        <v>0</v>
      </c>
      <c r="I348" s="22">
        <v>106795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2266</v>
      </c>
      <c r="P348" s="22">
        <v>0</v>
      </c>
      <c r="Q348" s="22">
        <v>0</v>
      </c>
      <c r="R348" s="22">
        <v>0</v>
      </c>
      <c r="S348" s="22">
        <v>0</v>
      </c>
      <c r="T348" s="22">
        <v>0</v>
      </c>
      <c r="U348" s="22">
        <v>26261</v>
      </c>
      <c r="V348" s="22">
        <v>2140</v>
      </c>
      <c r="W348" s="22">
        <v>0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  <c r="AM348" s="22">
        <v>0</v>
      </c>
      <c r="AN348" s="22">
        <v>0</v>
      </c>
      <c r="AO348" s="22">
        <v>0</v>
      </c>
      <c r="AP348" s="22">
        <v>138697</v>
      </c>
    </row>
    <row r="349" spans="1:42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623318</v>
      </c>
      <c r="G349" s="22">
        <v>0</v>
      </c>
      <c r="H349" s="22">
        <v>0</v>
      </c>
      <c r="I349" s="22">
        <v>0</v>
      </c>
      <c r="J349" s="22">
        <v>658542</v>
      </c>
      <c r="K349" s="22">
        <v>0</v>
      </c>
      <c r="L349" s="22">
        <v>0</v>
      </c>
      <c r="M349" s="22">
        <v>0</v>
      </c>
      <c r="N349" s="22">
        <v>0</v>
      </c>
      <c r="O349" s="22">
        <v>6027582</v>
      </c>
      <c r="P349" s="22">
        <v>0</v>
      </c>
      <c r="Q349" s="22">
        <v>0</v>
      </c>
      <c r="R349" s="22">
        <v>0</v>
      </c>
      <c r="S349" s="22">
        <v>0</v>
      </c>
      <c r="T349" s="22">
        <v>314443</v>
      </c>
      <c r="U349" s="22">
        <v>0</v>
      </c>
      <c r="V349" s="22">
        <v>0</v>
      </c>
      <c r="W349" s="22">
        <v>0</v>
      </c>
      <c r="X349" s="22">
        <v>0</v>
      </c>
      <c r="Y349" s="22">
        <v>0</v>
      </c>
      <c r="Z349" s="22">
        <v>0</v>
      </c>
      <c r="AA349" s="22">
        <v>0</v>
      </c>
      <c r="AB349" s="22">
        <v>0</v>
      </c>
      <c r="AC349" s="22">
        <v>117071</v>
      </c>
      <c r="AD349" s="22">
        <v>0</v>
      </c>
      <c r="AE349" s="22">
        <v>0</v>
      </c>
      <c r="AF349" s="22">
        <v>0</v>
      </c>
      <c r="AG349" s="22">
        <v>0</v>
      </c>
      <c r="AH349" s="22">
        <v>0</v>
      </c>
      <c r="AI349" s="22">
        <v>104935</v>
      </c>
      <c r="AJ349" s="22">
        <v>0</v>
      </c>
      <c r="AK349" s="22">
        <v>0</v>
      </c>
      <c r="AL349" s="22">
        <v>0</v>
      </c>
      <c r="AM349" s="22">
        <v>0</v>
      </c>
      <c r="AN349" s="22">
        <v>0</v>
      </c>
      <c r="AO349" s="22">
        <v>0</v>
      </c>
      <c r="AP349" s="22">
        <v>7845891</v>
      </c>
    </row>
    <row r="350" spans="1:42" x14ac:dyDescent="0.25">
      <c r="A350" s="22" t="s">
        <v>122</v>
      </c>
      <c r="B350" s="22" t="s">
        <v>823</v>
      </c>
      <c r="C350" s="22" t="s">
        <v>824</v>
      </c>
      <c r="D350" s="22" t="s">
        <v>825</v>
      </c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  <c r="AO350" s="22"/>
      <c r="AP350" s="22"/>
    </row>
    <row r="351" spans="1:42" x14ac:dyDescent="0.25">
      <c r="A351" s="22"/>
      <c r="B351" s="22"/>
      <c r="C351" s="22"/>
      <c r="D351" s="22" t="s">
        <v>826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95820-31FA-4D2C-8C6B-D483DD0C1926}">
  <dimension ref="A1:AP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1074</v>
      </c>
      <c r="D1" s="20" t="s">
        <v>1119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872</v>
      </c>
      <c r="F2" s="21" t="s">
        <v>873</v>
      </c>
      <c r="G2" s="21" t="s">
        <v>874</v>
      </c>
      <c r="H2" s="21" t="s">
        <v>875</v>
      </c>
      <c r="I2" s="21" t="s">
        <v>876</v>
      </c>
      <c r="J2" s="21" t="s">
        <v>877</v>
      </c>
      <c r="K2" s="21" t="s">
        <v>878</v>
      </c>
      <c r="L2" s="21" t="s">
        <v>879</v>
      </c>
      <c r="M2" s="21" t="s">
        <v>880</v>
      </c>
      <c r="N2" s="21" t="s">
        <v>1076</v>
      </c>
      <c r="O2" s="21" t="s">
        <v>882</v>
      </c>
      <c r="P2" s="21" t="s">
        <v>883</v>
      </c>
      <c r="Q2" s="21" t="s">
        <v>884</v>
      </c>
      <c r="R2" s="21" t="s">
        <v>885</v>
      </c>
      <c r="S2" s="21" t="s">
        <v>886</v>
      </c>
      <c r="T2" s="21" t="s">
        <v>887</v>
      </c>
      <c r="U2" s="21" t="s">
        <v>888</v>
      </c>
      <c r="V2" s="21" t="s">
        <v>889</v>
      </c>
      <c r="W2" s="21" t="s">
        <v>890</v>
      </c>
      <c r="X2" s="21" t="s">
        <v>891</v>
      </c>
      <c r="Y2" s="21" t="s">
        <v>892</v>
      </c>
      <c r="Z2" s="21" t="s">
        <v>1077</v>
      </c>
      <c r="AA2" s="21" t="s">
        <v>894</v>
      </c>
      <c r="AB2" s="21" t="s">
        <v>895</v>
      </c>
      <c r="AC2" s="21" t="s">
        <v>896</v>
      </c>
      <c r="AD2" s="21" t="s">
        <v>897</v>
      </c>
      <c r="AE2" s="21" t="s">
        <v>898</v>
      </c>
      <c r="AF2" s="21" t="s">
        <v>899</v>
      </c>
      <c r="AG2" s="21" t="s">
        <v>900</v>
      </c>
      <c r="AH2" s="21" t="s">
        <v>901</v>
      </c>
      <c r="AI2" s="21" t="s">
        <v>902</v>
      </c>
      <c r="AJ2" s="21" t="s">
        <v>903</v>
      </c>
      <c r="AK2" s="21" t="s">
        <v>904</v>
      </c>
      <c r="AL2" s="21" t="s">
        <v>905</v>
      </c>
      <c r="AM2" s="21" t="s">
        <v>906</v>
      </c>
      <c r="AN2" s="21" t="s">
        <v>907</v>
      </c>
      <c r="AO2" s="21" t="s">
        <v>65</v>
      </c>
      <c r="AP2" s="21" t="s">
        <v>1078</v>
      </c>
    </row>
    <row r="3" spans="1:42" x14ac:dyDescent="0.25">
      <c r="A3" s="21"/>
      <c r="B3" s="21"/>
      <c r="C3" s="21"/>
      <c r="D3" s="21" t="s">
        <v>88</v>
      </c>
      <c r="E3" s="21" t="s">
        <v>1079</v>
      </c>
      <c r="F3" s="21" t="s">
        <v>1080</v>
      </c>
      <c r="G3" s="21" t="s">
        <v>1081</v>
      </c>
      <c r="H3" s="21" t="s">
        <v>1082</v>
      </c>
      <c r="I3" s="21" t="s">
        <v>1083</v>
      </c>
      <c r="J3" s="21" t="s">
        <v>1084</v>
      </c>
      <c r="K3" s="21" t="s">
        <v>1085</v>
      </c>
      <c r="L3" s="21" t="s">
        <v>1086</v>
      </c>
      <c r="M3" s="21" t="s">
        <v>1087</v>
      </c>
      <c r="N3" s="21" t="s">
        <v>1088</v>
      </c>
      <c r="O3" s="21" t="s">
        <v>1089</v>
      </c>
      <c r="P3" s="21" t="s">
        <v>1090</v>
      </c>
      <c r="Q3" s="21" t="s">
        <v>1091</v>
      </c>
      <c r="R3" s="21" t="s">
        <v>1092</v>
      </c>
      <c r="S3" s="21" t="s">
        <v>1093</v>
      </c>
      <c r="T3" s="21" t="s">
        <v>1094</v>
      </c>
      <c r="U3" s="21" t="s">
        <v>1095</v>
      </c>
      <c r="V3" s="21" t="s">
        <v>1096</v>
      </c>
      <c r="W3" s="21" t="s">
        <v>1097</v>
      </c>
      <c r="X3" s="21" t="s">
        <v>1098</v>
      </c>
      <c r="Y3" s="21" t="s">
        <v>1099</v>
      </c>
      <c r="Z3" s="21" t="s">
        <v>1100</v>
      </c>
      <c r="AA3" s="21" t="s">
        <v>1101</v>
      </c>
      <c r="AB3" s="21" t="s">
        <v>1102</v>
      </c>
      <c r="AC3" s="21" t="s">
        <v>1103</v>
      </c>
      <c r="AD3" s="21" t="s">
        <v>1104</v>
      </c>
      <c r="AE3" s="21" t="s">
        <v>1105</v>
      </c>
      <c r="AF3" s="21" t="s">
        <v>1106</v>
      </c>
      <c r="AG3" s="21" t="s">
        <v>1107</v>
      </c>
      <c r="AH3" s="21" t="s">
        <v>1108</v>
      </c>
      <c r="AI3" s="21" t="s">
        <v>1109</v>
      </c>
      <c r="AJ3" s="21" t="s">
        <v>1110</v>
      </c>
      <c r="AK3" s="21" t="s">
        <v>1111</v>
      </c>
      <c r="AL3" s="21" t="s">
        <v>1112</v>
      </c>
      <c r="AM3" s="21" t="s">
        <v>1113</v>
      </c>
      <c r="AN3" s="21" t="s">
        <v>1114</v>
      </c>
      <c r="AO3" s="21" t="s">
        <v>1115</v>
      </c>
      <c r="AP3" s="21" t="s">
        <v>1116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124808</v>
      </c>
      <c r="I4" s="22">
        <v>170969</v>
      </c>
      <c r="J4" s="22">
        <v>0</v>
      </c>
      <c r="K4" s="22">
        <v>0</v>
      </c>
      <c r="L4" s="22">
        <v>0</v>
      </c>
      <c r="M4" s="22">
        <v>0</v>
      </c>
      <c r="N4" s="22">
        <v>61024</v>
      </c>
      <c r="O4" s="22">
        <v>601419</v>
      </c>
      <c r="P4" s="22">
        <v>0</v>
      </c>
      <c r="Q4" s="22">
        <v>0</v>
      </c>
      <c r="R4" s="22">
        <v>0</v>
      </c>
      <c r="S4" s="22">
        <v>0</v>
      </c>
      <c r="T4" s="22">
        <v>293908</v>
      </c>
      <c r="U4" s="22">
        <v>244273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1941</v>
      </c>
      <c r="AD4" s="22">
        <v>0</v>
      </c>
      <c r="AE4" s="22">
        <v>0</v>
      </c>
      <c r="AF4" s="22">
        <v>169633</v>
      </c>
      <c r="AG4" s="22">
        <v>0</v>
      </c>
      <c r="AH4" s="22">
        <v>0</v>
      </c>
      <c r="AI4" s="22">
        <v>427455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2095430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7918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13741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118127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80169</v>
      </c>
      <c r="AE5" s="22">
        <v>0</v>
      </c>
      <c r="AF5" s="22">
        <v>0</v>
      </c>
      <c r="AG5" s="22">
        <v>0</v>
      </c>
      <c r="AH5" s="22">
        <v>0</v>
      </c>
      <c r="AI5" s="22">
        <v>136961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356916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2248000</v>
      </c>
      <c r="G6" s="22">
        <v>0</v>
      </c>
      <c r="H6" s="22">
        <v>0</v>
      </c>
      <c r="I6" s="22">
        <v>139000</v>
      </c>
      <c r="J6" s="22">
        <v>0</v>
      </c>
      <c r="K6" s="22">
        <v>0</v>
      </c>
      <c r="L6" s="22">
        <v>0</v>
      </c>
      <c r="M6" s="22">
        <v>0</v>
      </c>
      <c r="N6" s="22">
        <v>2233000</v>
      </c>
      <c r="O6" s="22">
        <v>9609000</v>
      </c>
      <c r="P6" s="22">
        <v>0</v>
      </c>
      <c r="Q6" s="22">
        <v>19662000</v>
      </c>
      <c r="R6" s="22">
        <v>5780000</v>
      </c>
      <c r="S6" s="22">
        <v>0</v>
      </c>
      <c r="T6" s="22">
        <v>34684000</v>
      </c>
      <c r="U6" s="22">
        <v>33607000</v>
      </c>
      <c r="V6" s="22">
        <v>1150000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7023000</v>
      </c>
      <c r="AE6" s="22">
        <v>1164000</v>
      </c>
      <c r="AF6" s="22">
        <v>0</v>
      </c>
      <c r="AG6" s="22">
        <v>0</v>
      </c>
      <c r="AH6" s="22">
        <v>0</v>
      </c>
      <c r="AI6" s="22">
        <v>9750000</v>
      </c>
      <c r="AJ6" s="22">
        <v>0</v>
      </c>
      <c r="AK6" s="22">
        <v>67000</v>
      </c>
      <c r="AL6" s="22">
        <v>372000</v>
      </c>
      <c r="AM6" s="22">
        <v>0</v>
      </c>
      <c r="AN6" s="22">
        <v>0</v>
      </c>
      <c r="AO6" s="22">
        <v>0</v>
      </c>
      <c r="AP6" s="22">
        <v>127488000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0</v>
      </c>
      <c r="H7" s="22">
        <v>0</v>
      </c>
      <c r="I7" s="22">
        <v>64376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141353</v>
      </c>
      <c r="P7" s="22">
        <v>0</v>
      </c>
      <c r="Q7" s="22">
        <v>0</v>
      </c>
      <c r="R7" s="22">
        <v>86672</v>
      </c>
      <c r="S7" s="22">
        <v>0</v>
      </c>
      <c r="T7" s="22">
        <v>87130</v>
      </c>
      <c r="U7" s="22">
        <v>0</v>
      </c>
      <c r="V7" s="22">
        <v>6312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360637</v>
      </c>
      <c r="AJ7" s="22">
        <v>112996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859476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137884</v>
      </c>
      <c r="G8" s="22">
        <v>0</v>
      </c>
      <c r="H8" s="22">
        <v>166561</v>
      </c>
      <c r="I8" s="22">
        <v>77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41829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10261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356612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47302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313367</v>
      </c>
      <c r="P9" s="22">
        <v>0</v>
      </c>
      <c r="Q9" s="22">
        <v>0</v>
      </c>
      <c r="R9" s="22">
        <v>61079</v>
      </c>
      <c r="S9" s="22">
        <v>0</v>
      </c>
      <c r="T9" s="22">
        <v>31817</v>
      </c>
      <c r="U9" s="22">
        <v>0</v>
      </c>
      <c r="V9" s="22">
        <v>0</v>
      </c>
      <c r="W9" s="22">
        <v>0</v>
      </c>
      <c r="X9" s="22">
        <v>109767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674464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1237796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281000</v>
      </c>
      <c r="I10" s="22">
        <v>205000</v>
      </c>
      <c r="J10" s="22">
        <v>0</v>
      </c>
      <c r="K10" s="22">
        <v>0</v>
      </c>
      <c r="L10" s="22">
        <v>0</v>
      </c>
      <c r="M10" s="22">
        <v>0</v>
      </c>
      <c r="N10" s="22">
        <v>1724000</v>
      </c>
      <c r="O10" s="22">
        <v>13070000</v>
      </c>
      <c r="P10" s="22">
        <v>0</v>
      </c>
      <c r="Q10" s="22">
        <v>31658000</v>
      </c>
      <c r="R10" s="22">
        <v>5645000</v>
      </c>
      <c r="S10" s="22">
        <v>0</v>
      </c>
      <c r="T10" s="22">
        <v>193000</v>
      </c>
      <c r="U10" s="22">
        <v>14576000</v>
      </c>
      <c r="V10" s="22">
        <v>9751000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219000</v>
      </c>
      <c r="AD10" s="22">
        <v>1244000</v>
      </c>
      <c r="AE10" s="22">
        <v>1061000</v>
      </c>
      <c r="AF10" s="22">
        <v>0</v>
      </c>
      <c r="AG10" s="22">
        <v>12992000</v>
      </c>
      <c r="AH10" s="22">
        <v>0</v>
      </c>
      <c r="AI10" s="22">
        <v>21845000</v>
      </c>
      <c r="AJ10" s="22">
        <v>705000</v>
      </c>
      <c r="AK10" s="22">
        <v>1467000</v>
      </c>
      <c r="AL10" s="22">
        <v>0</v>
      </c>
      <c r="AM10" s="22">
        <v>0</v>
      </c>
      <c r="AN10" s="22">
        <v>0</v>
      </c>
      <c r="AO10" s="22">
        <v>0</v>
      </c>
      <c r="AP10" s="22">
        <v>116636000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483286</v>
      </c>
      <c r="G11" s="22">
        <v>0</v>
      </c>
      <c r="H11" s="22">
        <v>323743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184537</v>
      </c>
      <c r="P11" s="22">
        <v>0</v>
      </c>
      <c r="Q11" s="22">
        <v>0</v>
      </c>
      <c r="R11" s="22">
        <v>0</v>
      </c>
      <c r="S11" s="22">
        <v>0</v>
      </c>
      <c r="T11" s="22">
        <v>83566</v>
      </c>
      <c r="U11" s="22">
        <v>87060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454738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1616930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25070</v>
      </c>
      <c r="G13" s="22">
        <v>0</v>
      </c>
      <c r="H13" s="22">
        <v>0</v>
      </c>
      <c r="I13" s="22">
        <v>20405</v>
      </c>
      <c r="J13" s="22">
        <v>0</v>
      </c>
      <c r="K13" s="22">
        <v>0</v>
      </c>
      <c r="L13" s="22">
        <v>0</v>
      </c>
      <c r="M13" s="22">
        <v>0</v>
      </c>
      <c r="N13" s="22">
        <v>6554</v>
      </c>
      <c r="O13" s="22">
        <v>60032</v>
      </c>
      <c r="P13" s="22">
        <v>0</v>
      </c>
      <c r="Q13" s="22">
        <v>0</v>
      </c>
      <c r="R13" s="22">
        <v>0</v>
      </c>
      <c r="S13" s="22">
        <v>0</v>
      </c>
      <c r="T13" s="22">
        <v>17275</v>
      </c>
      <c r="U13" s="22">
        <v>0</v>
      </c>
      <c r="V13" s="22">
        <v>35683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35129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111593</v>
      </c>
      <c r="AL13" s="22">
        <v>0</v>
      </c>
      <c r="AM13" s="22">
        <v>0</v>
      </c>
      <c r="AN13" s="22">
        <v>0</v>
      </c>
      <c r="AO13" s="22">
        <v>0</v>
      </c>
      <c r="AP13" s="22">
        <v>311741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118918</v>
      </c>
      <c r="G14" s="22">
        <v>0</v>
      </c>
      <c r="H14" s="22">
        <v>0</v>
      </c>
      <c r="I14" s="22">
        <v>200252</v>
      </c>
      <c r="J14" s="22">
        <v>0</v>
      </c>
      <c r="K14" s="22">
        <v>0</v>
      </c>
      <c r="L14" s="22">
        <v>0</v>
      </c>
      <c r="M14" s="22">
        <v>0</v>
      </c>
      <c r="N14" s="22">
        <v>421357</v>
      </c>
      <c r="O14" s="22">
        <v>9148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6952</v>
      </c>
      <c r="AG14" s="22">
        <v>0</v>
      </c>
      <c r="AH14" s="22">
        <v>0</v>
      </c>
      <c r="AI14" s="22">
        <v>1516124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2272751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1207000</v>
      </c>
      <c r="O15" s="22">
        <v>18000</v>
      </c>
      <c r="P15" s="22">
        <v>0</v>
      </c>
      <c r="Q15" s="22">
        <v>0</v>
      </c>
      <c r="R15" s="22">
        <v>0</v>
      </c>
      <c r="S15" s="22">
        <v>0</v>
      </c>
      <c r="T15" s="22">
        <v>253000</v>
      </c>
      <c r="U15" s="22">
        <v>168000</v>
      </c>
      <c r="V15" s="22">
        <v>490000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125000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163000</v>
      </c>
      <c r="AO15" s="22">
        <v>0</v>
      </c>
      <c r="AP15" s="22">
        <v>2424000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576565</v>
      </c>
      <c r="G16" s="22">
        <v>0</v>
      </c>
      <c r="H16" s="22">
        <v>174562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160801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62390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1883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976201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133000</v>
      </c>
      <c r="G17" s="22">
        <v>0</v>
      </c>
      <c r="H17" s="22">
        <v>0</v>
      </c>
      <c r="I17" s="22">
        <v>4000</v>
      </c>
      <c r="J17" s="22">
        <v>0</v>
      </c>
      <c r="K17" s="22">
        <v>0</v>
      </c>
      <c r="L17" s="22">
        <v>0</v>
      </c>
      <c r="M17" s="22">
        <v>0</v>
      </c>
      <c r="N17" s="22">
        <v>105000</v>
      </c>
      <c r="O17" s="22">
        <v>448000</v>
      </c>
      <c r="P17" s="22">
        <v>147000</v>
      </c>
      <c r="Q17" s="22">
        <v>0</v>
      </c>
      <c r="R17" s="22">
        <v>0</v>
      </c>
      <c r="S17" s="22">
        <v>0</v>
      </c>
      <c r="T17" s="22">
        <v>2872000</v>
      </c>
      <c r="U17" s="22">
        <v>2051000</v>
      </c>
      <c r="V17" s="22">
        <v>132000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224000</v>
      </c>
      <c r="AJ17" s="22">
        <v>50000</v>
      </c>
      <c r="AK17" s="22">
        <v>0</v>
      </c>
      <c r="AL17" s="22">
        <v>0</v>
      </c>
      <c r="AM17" s="22">
        <v>523000</v>
      </c>
      <c r="AN17" s="22">
        <v>2959000</v>
      </c>
      <c r="AO17" s="22">
        <v>0</v>
      </c>
      <c r="AP17" s="22">
        <v>9648000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3796340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494588</v>
      </c>
      <c r="N18" s="22">
        <v>0</v>
      </c>
      <c r="O18" s="22">
        <v>1492488</v>
      </c>
      <c r="P18" s="22">
        <v>0</v>
      </c>
      <c r="Q18" s="22">
        <v>0</v>
      </c>
      <c r="R18" s="22">
        <v>0</v>
      </c>
      <c r="S18" s="22">
        <v>0</v>
      </c>
      <c r="T18" s="22">
        <v>696425</v>
      </c>
      <c r="U18" s="22">
        <v>1664706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7510</v>
      </c>
      <c r="AE18" s="22">
        <v>11287</v>
      </c>
      <c r="AF18" s="22">
        <v>0</v>
      </c>
      <c r="AG18" s="22">
        <v>0</v>
      </c>
      <c r="AH18" s="22">
        <v>0</v>
      </c>
      <c r="AI18" s="22">
        <v>-98</v>
      </c>
      <c r="AJ18" s="22">
        <v>0</v>
      </c>
      <c r="AK18" s="22">
        <v>0</v>
      </c>
      <c r="AL18" s="22">
        <v>0</v>
      </c>
      <c r="AM18" s="22">
        <v>0</v>
      </c>
      <c r="AN18" s="22">
        <v>711494</v>
      </c>
      <c r="AO18" s="22">
        <v>0</v>
      </c>
      <c r="AP18" s="22">
        <v>8874740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-23740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209170</v>
      </c>
      <c r="O19" s="22">
        <v>57020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231710</v>
      </c>
      <c r="AJ19" s="22">
        <v>59120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533280</v>
      </c>
    </row>
    <row r="20" spans="1:4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1039796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1177428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2217224</v>
      </c>
    </row>
    <row r="21" spans="1:42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103277</v>
      </c>
      <c r="G21" s="22">
        <v>0</v>
      </c>
      <c r="H21" s="22">
        <v>118503</v>
      </c>
      <c r="I21" s="22">
        <v>56803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55494</v>
      </c>
      <c r="P21" s="22">
        <v>473</v>
      </c>
      <c r="Q21" s="22">
        <v>0</v>
      </c>
      <c r="R21" s="22">
        <v>2748</v>
      </c>
      <c r="S21" s="22">
        <v>0</v>
      </c>
      <c r="T21" s="22">
        <v>259880</v>
      </c>
      <c r="U21" s="22">
        <v>35995</v>
      </c>
      <c r="V21" s="22">
        <v>37292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4815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464821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1140101</v>
      </c>
    </row>
    <row r="22" spans="1:42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3587</v>
      </c>
      <c r="J22" s="22">
        <v>0</v>
      </c>
      <c r="K22" s="22">
        <v>0</v>
      </c>
      <c r="L22" s="22">
        <v>2597</v>
      </c>
      <c r="M22" s="22">
        <v>0</v>
      </c>
      <c r="N22" s="22">
        <v>0</v>
      </c>
      <c r="O22" s="22">
        <v>4643</v>
      </c>
      <c r="P22" s="22">
        <v>0</v>
      </c>
      <c r="Q22" s="22">
        <v>0</v>
      </c>
      <c r="R22" s="22">
        <v>0</v>
      </c>
      <c r="S22" s="22">
        <v>0</v>
      </c>
      <c r="T22" s="22">
        <v>4557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15384</v>
      </c>
    </row>
    <row r="23" spans="1:42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21686</v>
      </c>
      <c r="J23" s="22">
        <v>0</v>
      </c>
      <c r="K23" s="22">
        <v>0</v>
      </c>
      <c r="L23" s="22">
        <v>0</v>
      </c>
      <c r="M23" s="22">
        <v>0</v>
      </c>
      <c r="N23" s="22">
        <v>18170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189545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3621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233022</v>
      </c>
    </row>
    <row r="24" spans="1:42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0</v>
      </c>
      <c r="F24" s="22">
        <v>60064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414892</v>
      </c>
      <c r="P24" s="22">
        <v>0</v>
      </c>
      <c r="Q24" s="22">
        <v>0</v>
      </c>
      <c r="R24" s="22">
        <v>0</v>
      </c>
      <c r="S24" s="22">
        <v>0</v>
      </c>
      <c r="T24" s="22">
        <v>103681</v>
      </c>
      <c r="U24" s="22">
        <v>35651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614288</v>
      </c>
    </row>
    <row r="25" spans="1:42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0</v>
      </c>
      <c r="F25" s="22">
        <v>1135954</v>
      </c>
      <c r="G25" s="22">
        <v>0</v>
      </c>
      <c r="H25" s="22">
        <v>34972</v>
      </c>
      <c r="I25" s="22">
        <v>87884</v>
      </c>
      <c r="J25" s="22">
        <v>0</v>
      </c>
      <c r="K25" s="22">
        <v>0</v>
      </c>
      <c r="L25" s="22">
        <v>0</v>
      </c>
      <c r="M25" s="22">
        <v>0</v>
      </c>
      <c r="N25" s="22">
        <v>3686</v>
      </c>
      <c r="O25" s="22">
        <v>789495</v>
      </c>
      <c r="P25" s="22">
        <v>0</v>
      </c>
      <c r="Q25" s="22">
        <v>102370</v>
      </c>
      <c r="R25" s="22">
        <v>76369</v>
      </c>
      <c r="S25" s="22">
        <v>0</v>
      </c>
      <c r="T25" s="22">
        <v>2071675</v>
      </c>
      <c r="U25" s="22">
        <v>234685</v>
      </c>
      <c r="V25" s="22">
        <v>0</v>
      </c>
      <c r="W25" s="22">
        <v>223230</v>
      </c>
      <c r="X25" s="22">
        <v>0</v>
      </c>
      <c r="Y25" s="22">
        <v>0</v>
      </c>
      <c r="Z25" s="22">
        <v>0</v>
      </c>
      <c r="AA25" s="22">
        <v>0</v>
      </c>
      <c r="AB25" s="22">
        <v>178593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221778</v>
      </c>
      <c r="AJ25" s="22">
        <v>983334</v>
      </c>
      <c r="AK25" s="22">
        <v>0</v>
      </c>
      <c r="AL25" s="22">
        <v>0</v>
      </c>
      <c r="AM25" s="22">
        <v>0</v>
      </c>
      <c r="AN25" s="22">
        <v>0</v>
      </c>
      <c r="AO25" s="22">
        <v>678475</v>
      </c>
      <c r="AP25" s="22">
        <v>6822500</v>
      </c>
    </row>
    <row r="26" spans="1:42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0</v>
      </c>
      <c r="F26" s="22">
        <v>458539</v>
      </c>
      <c r="G26" s="22">
        <v>0</v>
      </c>
      <c r="H26" s="22">
        <v>337909</v>
      </c>
      <c r="I26" s="22">
        <v>345396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418426</v>
      </c>
      <c r="P26" s="22">
        <v>0</v>
      </c>
      <c r="Q26" s="22">
        <v>8709</v>
      </c>
      <c r="R26" s="22">
        <v>31683</v>
      </c>
      <c r="S26" s="22">
        <v>0</v>
      </c>
      <c r="T26" s="22">
        <v>532702</v>
      </c>
      <c r="U26" s="22">
        <v>5934573</v>
      </c>
      <c r="V26" s="22">
        <v>57493</v>
      </c>
      <c r="W26" s="22">
        <v>0</v>
      </c>
      <c r="X26" s="22">
        <v>0</v>
      </c>
      <c r="Y26" s="22">
        <v>0</v>
      </c>
      <c r="Z26" s="22">
        <v>3963</v>
      </c>
      <c r="AA26" s="22">
        <v>0</v>
      </c>
      <c r="AB26" s="22">
        <v>0</v>
      </c>
      <c r="AC26" s="22">
        <v>0</v>
      </c>
      <c r="AD26" s="22">
        <v>0</v>
      </c>
      <c r="AE26" s="22">
        <v>3345153</v>
      </c>
      <c r="AF26" s="22">
        <v>974480</v>
      </c>
      <c r="AG26" s="22">
        <v>0</v>
      </c>
      <c r="AH26" s="22">
        <v>0</v>
      </c>
      <c r="AI26" s="22">
        <v>5546932</v>
      </c>
      <c r="AJ26" s="22">
        <v>56741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18052699</v>
      </c>
    </row>
    <row r="27" spans="1:42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</row>
    <row r="28" spans="1:42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</row>
    <row r="29" spans="1:42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</row>
    <row r="30" spans="1:42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</row>
    <row r="31" spans="1:42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217682</v>
      </c>
      <c r="P31" s="22">
        <v>0</v>
      </c>
      <c r="Q31" s="22">
        <v>0</v>
      </c>
      <c r="R31" s="22">
        <v>0</v>
      </c>
      <c r="S31" s="22">
        <v>0</v>
      </c>
      <c r="T31" s="22">
        <v>3660</v>
      </c>
      <c r="U31" s="22">
        <v>8195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229537</v>
      </c>
    </row>
    <row r="32" spans="1:42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159786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159786</v>
      </c>
    </row>
    <row r="33" spans="1:42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</row>
    <row r="34" spans="1:42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5494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44721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50215</v>
      </c>
    </row>
    <row r="35" spans="1:42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80142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80142</v>
      </c>
    </row>
    <row r="36" spans="1:42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149633</v>
      </c>
      <c r="P36" s="22">
        <v>0</v>
      </c>
      <c r="Q36" s="22">
        <v>0</v>
      </c>
      <c r="R36" s="22">
        <v>0</v>
      </c>
      <c r="S36" s="22">
        <v>0</v>
      </c>
      <c r="T36" s="22">
        <v>55960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205593</v>
      </c>
    </row>
    <row r="37" spans="1:42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</row>
    <row r="38" spans="1:42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</row>
    <row r="39" spans="1:42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</row>
    <row r="40" spans="1:42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333118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333118</v>
      </c>
    </row>
    <row r="41" spans="1:42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</row>
    <row r="42" spans="1:42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0</v>
      </c>
      <c r="F42" s="22">
        <v>833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833</v>
      </c>
    </row>
    <row r="43" spans="1:42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114955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154542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458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119239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389194</v>
      </c>
    </row>
    <row r="44" spans="1:42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5443</v>
      </c>
      <c r="U44" s="22">
        <v>2304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7747</v>
      </c>
    </row>
    <row r="45" spans="1:42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462309</v>
      </c>
      <c r="P45" s="22">
        <v>0</v>
      </c>
      <c r="Q45" s="22">
        <v>0</v>
      </c>
      <c r="R45" s="22">
        <v>0</v>
      </c>
      <c r="S45" s="22">
        <v>0</v>
      </c>
      <c r="T45" s="22">
        <v>487253</v>
      </c>
      <c r="U45" s="22">
        <v>8462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548725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1506749</v>
      </c>
    </row>
    <row r="46" spans="1:42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30324</v>
      </c>
      <c r="U46" s="22">
        <v>30324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60648</v>
      </c>
    </row>
    <row r="47" spans="1:42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185871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185871</v>
      </c>
    </row>
    <row r="48" spans="1:42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21703</v>
      </c>
      <c r="P48" s="22">
        <v>0</v>
      </c>
      <c r="Q48" s="22">
        <v>0</v>
      </c>
      <c r="R48" s="22">
        <v>0</v>
      </c>
      <c r="S48" s="22">
        <v>0</v>
      </c>
      <c r="T48" s="22">
        <v>87361</v>
      </c>
      <c r="U48" s="22">
        <v>52541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1187542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1349147</v>
      </c>
    </row>
    <row r="49" spans="1:42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0</v>
      </c>
      <c r="F49" s="22">
        <v>4198</v>
      </c>
      <c r="G49" s="22">
        <v>0</v>
      </c>
      <c r="H49" s="22">
        <v>0</v>
      </c>
      <c r="I49" s="22">
        <v>22908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12042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9808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48956</v>
      </c>
    </row>
    <row r="50" spans="1:42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</row>
    <row r="51" spans="1:42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</row>
    <row r="52" spans="1:42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21097</v>
      </c>
      <c r="P52" s="22">
        <v>0</v>
      </c>
      <c r="Q52" s="22">
        <v>0</v>
      </c>
      <c r="R52" s="22">
        <v>0</v>
      </c>
      <c r="S52" s="22">
        <v>0</v>
      </c>
      <c r="T52" s="22">
        <v>135406</v>
      </c>
      <c r="U52" s="22">
        <v>442802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599305</v>
      </c>
    </row>
    <row r="53" spans="1:42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48113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48113</v>
      </c>
    </row>
    <row r="54" spans="1:42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17399</v>
      </c>
      <c r="Q54" s="22">
        <v>0</v>
      </c>
      <c r="R54" s="22">
        <v>6292</v>
      </c>
      <c r="S54" s="22">
        <v>0</v>
      </c>
      <c r="T54" s="22">
        <v>241630</v>
      </c>
      <c r="U54" s="22">
        <v>54005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319326</v>
      </c>
    </row>
    <row r="55" spans="1:42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</row>
    <row r="56" spans="1:42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</row>
    <row r="57" spans="1:42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572029</v>
      </c>
      <c r="U57" s="22">
        <v>2740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574769</v>
      </c>
    </row>
    <row r="58" spans="1:42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295179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295179</v>
      </c>
    </row>
    <row r="59" spans="1:42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399355</v>
      </c>
      <c r="P59" s="22">
        <v>0</v>
      </c>
      <c r="Q59" s="22">
        <v>0</v>
      </c>
      <c r="R59" s="22">
        <v>0</v>
      </c>
      <c r="S59" s="22">
        <v>0</v>
      </c>
      <c r="T59" s="22">
        <v>129104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528459</v>
      </c>
    </row>
    <row r="60" spans="1:42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0</v>
      </c>
      <c r="F60" s="22">
        <v>95420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3439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98859</v>
      </c>
    </row>
    <row r="61" spans="1:42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</row>
    <row r="62" spans="1:42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0</v>
      </c>
      <c r="F62" s="22">
        <v>1450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20886</v>
      </c>
      <c r="P62" s="22">
        <v>0</v>
      </c>
      <c r="Q62" s="22">
        <v>0</v>
      </c>
      <c r="R62" s="22">
        <v>0</v>
      </c>
      <c r="S62" s="22">
        <v>0</v>
      </c>
      <c r="T62" s="22">
        <v>68319</v>
      </c>
      <c r="U62" s="22">
        <v>31731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70424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192810</v>
      </c>
    </row>
    <row r="63" spans="1:42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</row>
    <row r="64" spans="1:42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107902</v>
      </c>
      <c r="P64" s="22">
        <v>0</v>
      </c>
      <c r="Q64" s="22">
        <v>0</v>
      </c>
      <c r="R64" s="22">
        <v>10811</v>
      </c>
      <c r="S64" s="22">
        <v>0</v>
      </c>
      <c r="T64" s="22">
        <v>85492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204205</v>
      </c>
    </row>
    <row r="65" spans="1:42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</row>
    <row r="66" spans="1:42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</row>
    <row r="67" spans="1:42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</row>
    <row r="68" spans="1:42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71599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71599</v>
      </c>
    </row>
    <row r="69" spans="1:42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90168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8130</v>
      </c>
      <c r="P69" s="22">
        <v>0</v>
      </c>
      <c r="Q69" s="22">
        <v>0</v>
      </c>
      <c r="R69" s="22">
        <v>0</v>
      </c>
      <c r="S69" s="22">
        <v>0</v>
      </c>
      <c r="T69" s="22">
        <v>466470</v>
      </c>
      <c r="U69" s="22">
        <v>1064041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1628809</v>
      </c>
    </row>
    <row r="70" spans="1:42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</row>
    <row r="71" spans="1:42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</row>
    <row r="72" spans="1:42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</row>
    <row r="73" spans="1:42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</row>
    <row r="74" spans="1:42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70018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241791</v>
      </c>
      <c r="P74" s="22">
        <v>0</v>
      </c>
      <c r="Q74" s="22">
        <v>0</v>
      </c>
      <c r="R74" s="22">
        <v>0</v>
      </c>
      <c r="S74" s="22">
        <v>0</v>
      </c>
      <c r="T74" s="22">
        <v>6591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318400</v>
      </c>
    </row>
    <row r="75" spans="1:42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0</v>
      </c>
    </row>
    <row r="76" spans="1:42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0</v>
      </c>
    </row>
    <row r="77" spans="1:42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0</v>
      </c>
      <c r="F77" s="22">
        <v>6683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596371</v>
      </c>
      <c r="P77" s="22">
        <v>0</v>
      </c>
      <c r="Q77" s="22">
        <v>0</v>
      </c>
      <c r="R77" s="22">
        <v>0</v>
      </c>
      <c r="S77" s="22">
        <v>0</v>
      </c>
      <c r="T77" s="22">
        <v>71752</v>
      </c>
      <c r="U77" s="22">
        <v>205264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880070</v>
      </c>
    </row>
    <row r="78" spans="1:42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  <c r="T78" s="22">
        <v>182043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2095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184138</v>
      </c>
    </row>
    <row r="79" spans="1:42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0</v>
      </c>
      <c r="F79" s="22">
        <v>7486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7486</v>
      </c>
    </row>
    <row r="80" spans="1:42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</row>
    <row r="81" spans="1:42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</row>
    <row r="82" spans="1:42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0</v>
      </c>
    </row>
    <row r="83" spans="1:42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</row>
    <row r="84" spans="1:42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</row>
    <row r="85" spans="1:42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61231</v>
      </c>
      <c r="O85" s="22">
        <v>10863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36768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108862</v>
      </c>
    </row>
    <row r="86" spans="1:42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0</v>
      </c>
      <c r="F86" s="22">
        <v>363840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363840</v>
      </c>
    </row>
    <row r="87" spans="1:42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13298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13298</v>
      </c>
    </row>
    <row r="88" spans="1:42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</row>
    <row r="89" spans="1:42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77170</v>
      </c>
      <c r="P89" s="22">
        <v>0</v>
      </c>
      <c r="Q89" s="22">
        <v>0</v>
      </c>
      <c r="R89" s="22">
        <v>0</v>
      </c>
      <c r="S89" s="22">
        <v>0</v>
      </c>
      <c r="T89" s="22">
        <v>57752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134922</v>
      </c>
    </row>
    <row r="90" spans="1:42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66706</v>
      </c>
      <c r="P90" s="22">
        <v>0</v>
      </c>
      <c r="Q90" s="22">
        <v>0</v>
      </c>
      <c r="R90" s="22">
        <v>0</v>
      </c>
      <c r="S90" s="22">
        <v>0</v>
      </c>
      <c r="T90" s="22">
        <v>42533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31371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140610</v>
      </c>
    </row>
    <row r="91" spans="1:42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57121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57121</v>
      </c>
    </row>
    <row r="92" spans="1:42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51809</v>
      </c>
      <c r="P92" s="22">
        <v>0</v>
      </c>
      <c r="Q92" s="22">
        <v>3509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9250</v>
      </c>
      <c r="AG92" s="22">
        <v>0</v>
      </c>
      <c r="AH92" s="22">
        <v>0</v>
      </c>
      <c r="AI92" s="22">
        <v>250132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314700</v>
      </c>
    </row>
    <row r="93" spans="1:42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0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0</v>
      </c>
    </row>
    <row r="94" spans="1:42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0</v>
      </c>
    </row>
    <row r="95" spans="1:42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53253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53253</v>
      </c>
    </row>
    <row r="96" spans="1:42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0</v>
      </c>
      <c r="F96" s="22">
        <v>4997</v>
      </c>
      <c r="G96" s="22">
        <v>0</v>
      </c>
      <c r="H96" s="22">
        <v>146379</v>
      </c>
      <c r="I96" s="22">
        <v>2278</v>
      </c>
      <c r="J96" s="22">
        <v>0</v>
      </c>
      <c r="K96" s="22">
        <v>0</v>
      </c>
      <c r="L96" s="22">
        <v>0</v>
      </c>
      <c r="M96" s="22">
        <v>0</v>
      </c>
      <c r="N96" s="22">
        <v>102129</v>
      </c>
      <c r="O96" s="22">
        <v>126522</v>
      </c>
      <c r="P96" s="22">
        <v>0</v>
      </c>
      <c r="Q96" s="22">
        <v>0</v>
      </c>
      <c r="R96" s="22">
        <v>4710</v>
      </c>
      <c r="S96" s="22">
        <v>0</v>
      </c>
      <c r="T96" s="22">
        <v>139500</v>
      </c>
      <c r="U96" s="22">
        <v>20349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68036</v>
      </c>
      <c r="AJ96" s="22">
        <v>36627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651527</v>
      </c>
    </row>
    <row r="97" spans="1:42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2453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44043</v>
      </c>
      <c r="U97" s="22">
        <v>64917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151261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262674</v>
      </c>
    </row>
    <row r="98" spans="1:42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18452</v>
      </c>
      <c r="J98" s="22">
        <v>0</v>
      </c>
      <c r="K98" s="22">
        <v>0</v>
      </c>
      <c r="L98" s="22">
        <v>0</v>
      </c>
      <c r="M98" s="22">
        <v>0</v>
      </c>
      <c r="N98" s="22">
        <v>10685</v>
      </c>
      <c r="O98" s="22">
        <v>1544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418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31099</v>
      </c>
    </row>
    <row r="99" spans="1:42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89382</v>
      </c>
      <c r="I99" s="22">
        <v>128506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22820</v>
      </c>
      <c r="P99" s="22">
        <v>0</v>
      </c>
      <c r="Q99" s="22">
        <v>0</v>
      </c>
      <c r="R99" s="22">
        <v>0</v>
      </c>
      <c r="S99" s="22">
        <v>0</v>
      </c>
      <c r="T99" s="22">
        <v>45850</v>
      </c>
      <c r="U99" s="22">
        <v>100479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319265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706302</v>
      </c>
    </row>
    <row r="100" spans="1:42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3563</v>
      </c>
      <c r="P100" s="22">
        <v>0</v>
      </c>
      <c r="Q100" s="22">
        <v>0</v>
      </c>
      <c r="R100" s="22">
        <v>0</v>
      </c>
      <c r="S100" s="22">
        <v>0</v>
      </c>
      <c r="T100" s="22">
        <v>1346</v>
      </c>
      <c r="U100" s="22">
        <v>2019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8647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15575</v>
      </c>
    </row>
    <row r="101" spans="1:42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151121</v>
      </c>
      <c r="I101" s="22">
        <v>4754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416330</v>
      </c>
      <c r="P101" s="22">
        <v>0</v>
      </c>
      <c r="Q101" s="22">
        <v>0</v>
      </c>
      <c r="R101" s="22">
        <v>0</v>
      </c>
      <c r="S101" s="22">
        <v>0</v>
      </c>
      <c r="T101" s="22">
        <v>31692</v>
      </c>
      <c r="U101" s="22">
        <v>13248</v>
      </c>
      <c r="V101" s="22">
        <v>0</v>
      </c>
      <c r="W101" s="22">
        <v>0</v>
      </c>
      <c r="X101" s="22">
        <v>367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50020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667532</v>
      </c>
    </row>
    <row r="102" spans="1:42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15566</v>
      </c>
      <c r="P102" s="22">
        <v>0</v>
      </c>
      <c r="Q102" s="22">
        <v>0</v>
      </c>
      <c r="R102" s="22">
        <v>0</v>
      </c>
      <c r="S102" s="22">
        <v>0</v>
      </c>
      <c r="T102" s="22">
        <v>15566</v>
      </c>
      <c r="U102" s="22">
        <v>26516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24945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82593</v>
      </c>
    </row>
    <row r="103" spans="1:42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2921</v>
      </c>
      <c r="O103" s="22">
        <v>18025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13012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33958</v>
      </c>
    </row>
    <row r="104" spans="1:42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19410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3123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22533</v>
      </c>
    </row>
    <row r="105" spans="1:42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379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15856</v>
      </c>
      <c r="P105" s="22">
        <v>0</v>
      </c>
      <c r="Q105" s="22">
        <v>0</v>
      </c>
      <c r="R105" s="22">
        <v>1962</v>
      </c>
      <c r="S105" s="22">
        <v>0</v>
      </c>
      <c r="T105" s="22">
        <v>17051</v>
      </c>
      <c r="U105" s="22">
        <v>25718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2148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63114</v>
      </c>
    </row>
    <row r="106" spans="1:42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311</v>
      </c>
      <c r="G106" s="22">
        <v>0</v>
      </c>
      <c r="H106" s="22">
        <v>0</v>
      </c>
      <c r="I106" s="22">
        <v>2471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41841</v>
      </c>
      <c r="P106" s="22">
        <v>0</v>
      </c>
      <c r="Q106" s="22">
        <v>0</v>
      </c>
      <c r="R106" s="22">
        <v>0</v>
      </c>
      <c r="S106" s="22">
        <v>0</v>
      </c>
      <c r="T106" s="22">
        <v>25816</v>
      </c>
      <c r="U106" s="22">
        <v>36911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107350</v>
      </c>
    </row>
    <row r="107" spans="1:42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0</v>
      </c>
      <c r="F107" s="22">
        <v>314949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  <c r="T107" s="22">
        <v>350512</v>
      </c>
      <c r="U107" s="22">
        <v>0</v>
      </c>
      <c r="V107" s="22">
        <v>168821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250848</v>
      </c>
      <c r="AF107" s="22">
        <v>0</v>
      </c>
      <c r="AG107" s="22">
        <v>0</v>
      </c>
      <c r="AH107" s="22">
        <v>0</v>
      </c>
      <c r="AI107" s="22">
        <v>0</v>
      </c>
      <c r="AJ107" s="22">
        <v>0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1085130</v>
      </c>
    </row>
    <row r="108" spans="1:42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24937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24937</v>
      </c>
    </row>
    <row r="109" spans="1:42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0</v>
      </c>
      <c r="F109" s="22">
        <v>2498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12648</v>
      </c>
      <c r="O109" s="22">
        <v>30875</v>
      </c>
      <c r="P109" s="22">
        <v>0</v>
      </c>
      <c r="Q109" s="22">
        <v>0</v>
      </c>
      <c r="R109" s="22">
        <v>1386</v>
      </c>
      <c r="S109" s="22">
        <v>0</v>
      </c>
      <c r="T109" s="22">
        <v>0</v>
      </c>
      <c r="U109" s="22">
        <v>22708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607</v>
      </c>
      <c r="AD109" s="22">
        <v>0</v>
      </c>
      <c r="AE109" s="22">
        <v>0</v>
      </c>
      <c r="AF109" s="22">
        <v>0</v>
      </c>
      <c r="AG109" s="22">
        <v>2009</v>
      </c>
      <c r="AH109" s="22">
        <v>0</v>
      </c>
      <c r="AI109" s="22">
        <v>10386</v>
      </c>
      <c r="AJ109" s="22">
        <v>7717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90834</v>
      </c>
    </row>
    <row r="110" spans="1:42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12536</v>
      </c>
      <c r="P110" s="22">
        <v>0</v>
      </c>
      <c r="Q110" s="22">
        <v>0</v>
      </c>
      <c r="R110" s="22">
        <v>0</v>
      </c>
      <c r="S110" s="22">
        <v>0</v>
      </c>
      <c r="T110" s="22">
        <v>21000</v>
      </c>
      <c r="U110" s="22">
        <v>22576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17228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73340</v>
      </c>
    </row>
    <row r="111" spans="1:42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179086</v>
      </c>
      <c r="U111" s="22">
        <v>33785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15557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228428</v>
      </c>
    </row>
    <row r="112" spans="1:42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738</v>
      </c>
      <c r="K112" s="22">
        <v>0</v>
      </c>
      <c r="L112" s="22">
        <v>0</v>
      </c>
      <c r="M112" s="22">
        <v>0</v>
      </c>
      <c r="N112" s="22">
        <v>24672</v>
      </c>
      <c r="O112" s="22">
        <v>59055</v>
      </c>
      <c r="P112" s="22">
        <v>0</v>
      </c>
      <c r="Q112" s="22">
        <v>0</v>
      </c>
      <c r="R112" s="22">
        <v>105202</v>
      </c>
      <c r="S112" s="22">
        <v>0</v>
      </c>
      <c r="T112" s="22">
        <v>40703</v>
      </c>
      <c r="U112" s="22">
        <v>20720</v>
      </c>
      <c r="V112" s="22">
        <v>5410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9857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266357</v>
      </c>
    </row>
    <row r="113" spans="1:42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9017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2">
        <v>3968</v>
      </c>
      <c r="U113" s="22">
        <v>66989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8255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88229</v>
      </c>
    </row>
    <row r="114" spans="1:42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558851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59178</v>
      </c>
      <c r="P114" s="22">
        <v>0</v>
      </c>
      <c r="Q114" s="22">
        <v>0</v>
      </c>
      <c r="R114" s="22">
        <v>19969</v>
      </c>
      <c r="S114" s="22">
        <v>0</v>
      </c>
      <c r="T114" s="22">
        <v>126622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330170</v>
      </c>
      <c r="AK114" s="22">
        <v>0</v>
      </c>
      <c r="AL114" s="22">
        <v>125654</v>
      </c>
      <c r="AM114" s="22">
        <v>0</v>
      </c>
      <c r="AN114" s="22">
        <v>0</v>
      </c>
      <c r="AO114" s="22">
        <v>0</v>
      </c>
      <c r="AP114" s="22">
        <v>1220444</v>
      </c>
    </row>
    <row r="115" spans="1:42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9363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3993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13356</v>
      </c>
    </row>
    <row r="116" spans="1:42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3460</v>
      </c>
      <c r="P116" s="22">
        <v>0</v>
      </c>
      <c r="Q116" s="22">
        <v>0</v>
      </c>
      <c r="R116" s="22">
        <v>0</v>
      </c>
      <c r="S116" s="22">
        <v>0</v>
      </c>
      <c r="T116" s="22">
        <v>151841</v>
      </c>
      <c r="U116" s="22">
        <v>4575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159876</v>
      </c>
    </row>
    <row r="117" spans="1:42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4368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32552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14977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51897</v>
      </c>
    </row>
    <row r="118" spans="1:42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4953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11442</v>
      </c>
      <c r="P118" s="22">
        <v>0</v>
      </c>
      <c r="Q118" s="22">
        <v>0</v>
      </c>
      <c r="R118" s="22">
        <v>0</v>
      </c>
      <c r="S118" s="22">
        <v>0</v>
      </c>
      <c r="T118" s="22">
        <v>38371</v>
      </c>
      <c r="U118" s="22">
        <v>1512</v>
      </c>
      <c r="V118" s="22">
        <v>1810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874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58962</v>
      </c>
    </row>
    <row r="119" spans="1:42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44428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102793</v>
      </c>
      <c r="P119" s="22">
        <v>0</v>
      </c>
      <c r="Q119" s="22">
        <v>0</v>
      </c>
      <c r="R119" s="22">
        <v>0</v>
      </c>
      <c r="S119" s="22">
        <v>0</v>
      </c>
      <c r="T119" s="22">
        <v>4537</v>
      </c>
      <c r="U119" s="22">
        <v>58319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125763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3814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339654</v>
      </c>
    </row>
    <row r="120" spans="1:42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3598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6332</v>
      </c>
      <c r="O120" s="22">
        <v>85629</v>
      </c>
      <c r="P120" s="22">
        <v>0</v>
      </c>
      <c r="Q120" s="22">
        <v>0</v>
      </c>
      <c r="R120" s="22">
        <v>0</v>
      </c>
      <c r="S120" s="22">
        <v>0</v>
      </c>
      <c r="T120" s="22">
        <v>143206</v>
      </c>
      <c r="U120" s="22">
        <v>73435</v>
      </c>
      <c r="V120" s="22">
        <v>0</v>
      </c>
      <c r="W120" s="22">
        <v>0</v>
      </c>
      <c r="X120" s="22">
        <v>0</v>
      </c>
      <c r="Y120" s="22">
        <v>39292</v>
      </c>
      <c r="Z120" s="22">
        <v>0</v>
      </c>
      <c r="AA120" s="22">
        <v>47258</v>
      </c>
      <c r="AB120" s="22">
        <v>0</v>
      </c>
      <c r="AC120" s="22">
        <v>0</v>
      </c>
      <c r="AD120" s="22">
        <v>41096</v>
      </c>
      <c r="AE120" s="22">
        <v>0</v>
      </c>
      <c r="AF120" s="22">
        <v>0</v>
      </c>
      <c r="AG120" s="22">
        <v>0</v>
      </c>
      <c r="AH120" s="22">
        <v>0</v>
      </c>
      <c r="AI120" s="22">
        <v>41946</v>
      </c>
      <c r="AJ120" s="22">
        <v>44537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526329</v>
      </c>
    </row>
    <row r="121" spans="1:42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2">
        <v>127598</v>
      </c>
      <c r="U121" s="22">
        <v>122844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10000</v>
      </c>
      <c r="AF121" s="22">
        <v>0</v>
      </c>
      <c r="AG121" s="22">
        <v>0</v>
      </c>
      <c r="AH121" s="22">
        <v>0</v>
      </c>
      <c r="AI121" s="22">
        <v>0</v>
      </c>
      <c r="AJ121" s="22">
        <v>211878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472320</v>
      </c>
    </row>
    <row r="122" spans="1:42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8388</v>
      </c>
      <c r="P122" s="22">
        <v>0</v>
      </c>
      <c r="Q122" s="22">
        <v>0</v>
      </c>
      <c r="R122" s="22">
        <v>2845</v>
      </c>
      <c r="S122" s="22">
        <v>0</v>
      </c>
      <c r="T122" s="22">
        <v>0</v>
      </c>
      <c r="U122" s="22">
        <v>13055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24288</v>
      </c>
    </row>
    <row r="123" spans="1:42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145854</v>
      </c>
      <c r="P123" s="22">
        <v>0</v>
      </c>
      <c r="Q123" s="22">
        <v>0</v>
      </c>
      <c r="R123" s="22">
        <v>0</v>
      </c>
      <c r="S123" s="22">
        <v>0</v>
      </c>
      <c r="T123" s="22">
        <v>96950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6923</v>
      </c>
      <c r="AB123" s="22">
        <v>0</v>
      </c>
      <c r="AC123" s="22">
        <v>0</v>
      </c>
      <c r="AD123" s="22">
        <v>79752</v>
      </c>
      <c r="AE123" s="22">
        <v>0</v>
      </c>
      <c r="AF123" s="22">
        <v>0</v>
      </c>
      <c r="AG123" s="22">
        <v>0</v>
      </c>
      <c r="AH123" s="22">
        <v>0</v>
      </c>
      <c r="AI123" s="22">
        <v>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329479</v>
      </c>
    </row>
    <row r="124" spans="1:42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38452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17026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11125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66603</v>
      </c>
    </row>
    <row r="125" spans="1:42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82397</v>
      </c>
      <c r="P125" s="22">
        <v>0</v>
      </c>
      <c r="Q125" s="22">
        <v>0</v>
      </c>
      <c r="R125" s="22">
        <v>0</v>
      </c>
      <c r="S125" s="22">
        <v>0</v>
      </c>
      <c r="T125" s="22">
        <v>66425</v>
      </c>
      <c r="U125" s="22">
        <v>29435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8713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186970</v>
      </c>
    </row>
    <row r="126" spans="1:42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4859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14725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19584</v>
      </c>
    </row>
    <row r="127" spans="1:42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  <c r="T127" s="22">
        <v>20024</v>
      </c>
      <c r="U127" s="22">
        <v>1550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33</v>
      </c>
      <c r="AO127" s="22">
        <v>0</v>
      </c>
      <c r="AP127" s="22">
        <v>21607</v>
      </c>
    </row>
    <row r="128" spans="1:42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25816</v>
      </c>
      <c r="P128" s="22">
        <v>0</v>
      </c>
      <c r="Q128" s="22">
        <v>0</v>
      </c>
      <c r="R128" s="22">
        <v>0</v>
      </c>
      <c r="S128" s="22">
        <v>0</v>
      </c>
      <c r="T128" s="22">
        <v>20143</v>
      </c>
      <c r="U128" s="22">
        <v>29740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75699</v>
      </c>
    </row>
    <row r="129" spans="1:42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20653</v>
      </c>
      <c r="U129" s="22">
        <v>87555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3104</v>
      </c>
      <c r="AJ129" s="22">
        <v>19835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131147</v>
      </c>
    </row>
    <row r="130" spans="1:42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</row>
    <row r="131" spans="1:42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30230</v>
      </c>
      <c r="U131" s="22">
        <v>0</v>
      </c>
      <c r="V131" s="22">
        <v>9821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211473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251524</v>
      </c>
    </row>
    <row r="132" spans="1:42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</row>
    <row r="133" spans="1:42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516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516</v>
      </c>
    </row>
    <row r="134" spans="1:42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42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6983</v>
      </c>
      <c r="U134" s="22">
        <v>1572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8597</v>
      </c>
    </row>
    <row r="135" spans="1:42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0</v>
      </c>
      <c r="F135" s="22">
        <v>6766</v>
      </c>
      <c r="G135" s="22">
        <v>0</v>
      </c>
      <c r="H135" s="22">
        <v>0</v>
      </c>
      <c r="I135" s="22">
        <v>10798</v>
      </c>
      <c r="J135" s="22">
        <v>0</v>
      </c>
      <c r="K135" s="22">
        <v>0</v>
      </c>
      <c r="L135" s="22">
        <v>0</v>
      </c>
      <c r="M135" s="22">
        <v>0</v>
      </c>
      <c r="N135" s="22">
        <v>20398</v>
      </c>
      <c r="O135" s="22">
        <v>5582</v>
      </c>
      <c r="P135" s="22">
        <v>0</v>
      </c>
      <c r="Q135" s="22">
        <v>0</v>
      </c>
      <c r="R135" s="22">
        <v>0</v>
      </c>
      <c r="S135" s="22">
        <v>0</v>
      </c>
      <c r="T135" s="22">
        <v>143607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0</v>
      </c>
      <c r="AJ135" s="22">
        <v>9315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196466</v>
      </c>
    </row>
    <row r="136" spans="1:42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  <c r="T136" s="22">
        <v>0</v>
      </c>
      <c r="U136" s="22">
        <v>39382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66527</v>
      </c>
      <c r="AE136" s="22">
        <v>0</v>
      </c>
      <c r="AF136" s="22">
        <v>14988</v>
      </c>
      <c r="AG136" s="22">
        <v>0</v>
      </c>
      <c r="AH136" s="22">
        <v>0</v>
      </c>
      <c r="AI136" s="22">
        <v>96664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217561</v>
      </c>
    </row>
    <row r="137" spans="1:42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0</v>
      </c>
      <c r="F137" s="22">
        <v>12074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89210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79122</v>
      </c>
      <c r="AF137" s="22">
        <v>0</v>
      </c>
      <c r="AG137" s="22">
        <v>0</v>
      </c>
      <c r="AH137" s="22">
        <v>0</v>
      </c>
      <c r="AI137" s="22">
        <v>179790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360196</v>
      </c>
    </row>
    <row r="138" spans="1:42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116439</v>
      </c>
      <c r="G138" s="22">
        <v>0</v>
      </c>
      <c r="H138" s="22">
        <v>75370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195994</v>
      </c>
      <c r="P138" s="22">
        <v>0</v>
      </c>
      <c r="Q138" s="22">
        <v>0</v>
      </c>
      <c r="R138" s="22">
        <v>0</v>
      </c>
      <c r="S138" s="22">
        <v>0</v>
      </c>
      <c r="T138" s="22">
        <v>49662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15241</v>
      </c>
      <c r="AF138" s="22">
        <v>34124</v>
      </c>
      <c r="AG138" s="22">
        <v>0</v>
      </c>
      <c r="AH138" s="22">
        <v>0</v>
      </c>
      <c r="AI138" s="22">
        <v>38151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524981</v>
      </c>
    </row>
    <row r="139" spans="1:42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0</v>
      </c>
    </row>
    <row r="140" spans="1:42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20112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15456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35568</v>
      </c>
    </row>
    <row r="141" spans="1:42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230</v>
      </c>
      <c r="O141" s="22">
        <v>25131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25361</v>
      </c>
    </row>
    <row r="142" spans="1:42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29350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35088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64438</v>
      </c>
    </row>
    <row r="143" spans="1:42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0</v>
      </c>
    </row>
    <row r="144" spans="1:42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12926</v>
      </c>
      <c r="S144" s="22">
        <v>0</v>
      </c>
      <c r="T144" s="22">
        <v>13205</v>
      </c>
      <c r="U144" s="22">
        <v>31661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57792</v>
      </c>
    </row>
    <row r="145" spans="1:42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4150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10073</v>
      </c>
      <c r="P145" s="22">
        <v>0</v>
      </c>
      <c r="Q145" s="22">
        <v>0</v>
      </c>
      <c r="R145" s="22">
        <v>0</v>
      </c>
      <c r="S145" s="22">
        <v>0</v>
      </c>
      <c r="T145" s="22">
        <v>82719</v>
      </c>
      <c r="U145" s="22">
        <v>384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3116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100442</v>
      </c>
    </row>
    <row r="146" spans="1:42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18408</v>
      </c>
      <c r="P146" s="22">
        <v>0</v>
      </c>
      <c r="Q146" s="22">
        <v>0</v>
      </c>
      <c r="R146" s="22">
        <v>0</v>
      </c>
      <c r="S146" s="22">
        <v>0</v>
      </c>
      <c r="T146" s="22">
        <v>31613</v>
      </c>
      <c r="U146" s="22">
        <v>34752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167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84940</v>
      </c>
    </row>
    <row r="147" spans="1:42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4264</v>
      </c>
      <c r="U147" s="22">
        <v>652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4916</v>
      </c>
    </row>
    <row r="148" spans="1:42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1900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1900</v>
      </c>
    </row>
    <row r="149" spans="1:42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4027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4038</v>
      </c>
      <c r="P149" s="22">
        <v>0</v>
      </c>
      <c r="Q149" s="22">
        <v>0</v>
      </c>
      <c r="R149" s="22">
        <v>0</v>
      </c>
      <c r="S149" s="22">
        <v>0</v>
      </c>
      <c r="T149" s="22">
        <v>12142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13620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33827</v>
      </c>
    </row>
    <row r="150" spans="1:42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62665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12123</v>
      </c>
      <c r="P150" s="22">
        <v>0</v>
      </c>
      <c r="Q150" s="22">
        <v>0</v>
      </c>
      <c r="R150" s="22">
        <v>0</v>
      </c>
      <c r="S150" s="22">
        <v>0</v>
      </c>
      <c r="T150" s="22">
        <v>0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24776</v>
      </c>
      <c r="AJ150" s="22">
        <v>17003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116567</v>
      </c>
    </row>
    <row r="151" spans="1:42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61611</v>
      </c>
      <c r="P151" s="22">
        <v>0</v>
      </c>
      <c r="Q151" s="22">
        <v>0</v>
      </c>
      <c r="R151" s="22">
        <v>0</v>
      </c>
      <c r="S151" s="22">
        <v>0</v>
      </c>
      <c r="T151" s="22">
        <v>4188</v>
      </c>
      <c r="U151" s="22">
        <v>2938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68737</v>
      </c>
    </row>
    <row r="152" spans="1:42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  <c r="T152" s="22">
        <v>0</v>
      </c>
      <c r="U152" s="22">
        <v>0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0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0</v>
      </c>
    </row>
    <row r="153" spans="1:42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44033</v>
      </c>
      <c r="G153" s="22">
        <v>0</v>
      </c>
      <c r="H153" s="22">
        <v>141819</v>
      </c>
      <c r="I153" s="22">
        <v>151492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48137</v>
      </c>
      <c r="P153" s="22">
        <v>0</v>
      </c>
      <c r="Q153" s="22">
        <v>0</v>
      </c>
      <c r="R153" s="22">
        <v>1132</v>
      </c>
      <c r="S153" s="22">
        <v>0</v>
      </c>
      <c r="T153" s="22">
        <v>95701</v>
      </c>
      <c r="U153" s="22">
        <v>82954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475188</v>
      </c>
      <c r="AJ153" s="22">
        <v>36339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1076795</v>
      </c>
    </row>
    <row r="154" spans="1:42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47713</v>
      </c>
      <c r="I154" s="22">
        <v>100117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12880</v>
      </c>
      <c r="U154" s="22">
        <v>102511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30531</v>
      </c>
      <c r="AJ154" s="22">
        <v>19338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313090</v>
      </c>
    </row>
    <row r="155" spans="1:42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44062</v>
      </c>
      <c r="U155" s="22">
        <v>44062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88124</v>
      </c>
    </row>
    <row r="156" spans="1:42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98</v>
      </c>
      <c r="P156" s="22">
        <v>0</v>
      </c>
      <c r="Q156" s="22">
        <v>0</v>
      </c>
      <c r="R156" s="22">
        <v>0</v>
      </c>
      <c r="S156" s="22">
        <v>0</v>
      </c>
      <c r="T156" s="22">
        <v>2669</v>
      </c>
      <c r="U156" s="22">
        <v>1691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49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4507</v>
      </c>
    </row>
    <row r="157" spans="1:42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90909</v>
      </c>
      <c r="P157" s="22">
        <v>0</v>
      </c>
      <c r="Q157" s="22">
        <v>0</v>
      </c>
      <c r="R157" s="22">
        <v>0</v>
      </c>
      <c r="S157" s="22">
        <v>0</v>
      </c>
      <c r="T157" s="22">
        <v>109415</v>
      </c>
      <c r="U157" s="22">
        <v>194789</v>
      </c>
      <c r="V157" s="22">
        <v>0</v>
      </c>
      <c r="W157" s="22">
        <v>0</v>
      </c>
      <c r="X157" s="22">
        <v>0</v>
      </c>
      <c r="Y157" s="22">
        <v>1862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13128</v>
      </c>
      <c r="AJ157" s="22">
        <v>57440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467543</v>
      </c>
    </row>
    <row r="158" spans="1:42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9639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0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68345</v>
      </c>
      <c r="AJ158" s="22">
        <v>9639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87623</v>
      </c>
    </row>
    <row r="159" spans="1:42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52314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52314</v>
      </c>
    </row>
    <row r="160" spans="1:42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121821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0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6654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128475</v>
      </c>
    </row>
    <row r="161" spans="1:42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2512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67408</v>
      </c>
      <c r="P161" s="22">
        <v>0</v>
      </c>
      <c r="Q161" s="22">
        <v>0</v>
      </c>
      <c r="R161" s="22">
        <v>4326</v>
      </c>
      <c r="S161" s="22">
        <v>0</v>
      </c>
      <c r="T161" s="22">
        <v>40470</v>
      </c>
      <c r="U161" s="22">
        <v>42401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0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157117</v>
      </c>
    </row>
    <row r="162" spans="1:42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12153</v>
      </c>
      <c r="P162" s="22">
        <v>0</v>
      </c>
      <c r="Q162" s="22">
        <v>0</v>
      </c>
      <c r="R162" s="22">
        <v>0</v>
      </c>
      <c r="S162" s="22">
        <v>0</v>
      </c>
      <c r="T162" s="22">
        <v>0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29754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41907</v>
      </c>
    </row>
    <row r="163" spans="1:42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51190</v>
      </c>
      <c r="U163" s="22">
        <v>29545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18174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98909</v>
      </c>
    </row>
    <row r="164" spans="1:42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  <c r="T164" s="22">
        <v>1237</v>
      </c>
      <c r="U164" s="22">
        <v>2343</v>
      </c>
      <c r="V164" s="22">
        <v>547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62654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66781</v>
      </c>
    </row>
    <row r="165" spans="1:42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33405</v>
      </c>
      <c r="I165" s="22">
        <v>2043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155346</v>
      </c>
      <c r="P165" s="22">
        <v>0</v>
      </c>
      <c r="Q165" s="22">
        <v>0</v>
      </c>
      <c r="R165" s="22">
        <v>47741</v>
      </c>
      <c r="S165" s="22">
        <v>0</v>
      </c>
      <c r="T165" s="22">
        <v>38230</v>
      </c>
      <c r="U165" s="22">
        <v>2724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0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279489</v>
      </c>
    </row>
    <row r="166" spans="1:42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8485</v>
      </c>
      <c r="P166" s="22">
        <v>0</v>
      </c>
      <c r="Q166" s="22">
        <v>0</v>
      </c>
      <c r="R166" s="22">
        <v>0</v>
      </c>
      <c r="S166" s="22">
        <v>0</v>
      </c>
      <c r="T166" s="22">
        <v>29151</v>
      </c>
      <c r="U166" s="22">
        <v>28425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100724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166785</v>
      </c>
    </row>
    <row r="167" spans="1:42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30594</v>
      </c>
      <c r="P167" s="22">
        <v>0</v>
      </c>
      <c r="Q167" s="22">
        <v>0</v>
      </c>
      <c r="R167" s="22">
        <v>0</v>
      </c>
      <c r="S167" s="22">
        <v>0</v>
      </c>
      <c r="T167" s="22">
        <v>47215</v>
      </c>
      <c r="U167" s="22">
        <v>28312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26147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132268</v>
      </c>
    </row>
    <row r="168" spans="1:42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8855</v>
      </c>
      <c r="P168" s="22">
        <v>0</v>
      </c>
      <c r="Q168" s="22">
        <v>0</v>
      </c>
      <c r="R168" s="22">
        <v>0</v>
      </c>
      <c r="S168" s="22">
        <v>0</v>
      </c>
      <c r="T168" s="22">
        <v>166512</v>
      </c>
      <c r="U168" s="22">
        <v>19409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18524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115390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328690</v>
      </c>
    </row>
    <row r="169" spans="1:42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745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745</v>
      </c>
    </row>
    <row r="170" spans="1:42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8545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11547</v>
      </c>
      <c r="P170" s="22">
        <v>0</v>
      </c>
      <c r="Q170" s="22">
        <v>0</v>
      </c>
      <c r="R170" s="22">
        <v>0</v>
      </c>
      <c r="S170" s="22">
        <v>0</v>
      </c>
      <c r="T170" s="22">
        <v>0</v>
      </c>
      <c r="U170" s="22">
        <v>0</v>
      </c>
      <c r="V170" s="22">
        <v>66170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767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87029</v>
      </c>
    </row>
    <row r="171" spans="1:42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13136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21944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74013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1160005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105653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1374751</v>
      </c>
    </row>
    <row r="172" spans="1:42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127677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8778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136455</v>
      </c>
    </row>
    <row r="173" spans="1:42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  <c r="T173" s="22">
        <v>4028</v>
      </c>
      <c r="U173" s="22">
        <v>4088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1946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10062</v>
      </c>
    </row>
    <row r="174" spans="1:42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62004</v>
      </c>
      <c r="P174" s="22">
        <v>0</v>
      </c>
      <c r="Q174" s="22">
        <v>0</v>
      </c>
      <c r="R174" s="22">
        <v>0</v>
      </c>
      <c r="S174" s="22">
        <v>0</v>
      </c>
      <c r="T174" s="22">
        <v>13287</v>
      </c>
      <c r="U174" s="22">
        <v>13287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88578</v>
      </c>
    </row>
    <row r="175" spans="1:42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17067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  <c r="T175" s="22">
        <v>0</v>
      </c>
      <c r="U175" s="22">
        <v>3684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3656</v>
      </c>
      <c r="AE175" s="22">
        <v>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24407</v>
      </c>
    </row>
    <row r="176" spans="1:42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0</v>
      </c>
      <c r="F176" s="22">
        <v>34949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25330</v>
      </c>
      <c r="P176" s="22">
        <v>0</v>
      </c>
      <c r="Q176" s="22">
        <v>0</v>
      </c>
      <c r="R176" s="22">
        <v>0</v>
      </c>
      <c r="S176" s="22">
        <v>0</v>
      </c>
      <c r="T176" s="22">
        <v>109241</v>
      </c>
      <c r="U176" s="22">
        <v>85530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42439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297489</v>
      </c>
    </row>
    <row r="177" spans="1:42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0</v>
      </c>
      <c r="F177" s="22">
        <v>98936</v>
      </c>
      <c r="G177" s="22">
        <v>0</v>
      </c>
      <c r="H177" s="22">
        <v>0</v>
      </c>
      <c r="I177" s="22">
        <v>93519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19945</v>
      </c>
      <c r="P177" s="22">
        <v>0</v>
      </c>
      <c r="Q177" s="22">
        <v>0</v>
      </c>
      <c r="R177" s="22">
        <v>0</v>
      </c>
      <c r="S177" s="22">
        <v>0</v>
      </c>
      <c r="T177" s="22">
        <v>3753</v>
      </c>
      <c r="U177" s="22">
        <v>4878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110785</v>
      </c>
      <c r="AJ177" s="22">
        <v>0</v>
      </c>
      <c r="AK177" s="22">
        <v>0</v>
      </c>
      <c r="AL177" s="22">
        <v>51998</v>
      </c>
      <c r="AM177" s="22">
        <v>0</v>
      </c>
      <c r="AN177" s="22">
        <v>0</v>
      </c>
      <c r="AO177" s="22">
        <v>0</v>
      </c>
      <c r="AP177" s="22">
        <v>383814</v>
      </c>
    </row>
    <row r="178" spans="1:42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  <c r="T178" s="22">
        <v>148317</v>
      </c>
      <c r="U178" s="22">
        <v>209562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30335</v>
      </c>
      <c r="AJ178" s="22">
        <v>27328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415542</v>
      </c>
    </row>
    <row r="179" spans="1:42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27925</v>
      </c>
      <c r="G179" s="22">
        <v>0</v>
      </c>
      <c r="H179" s="22">
        <v>0</v>
      </c>
      <c r="I179" s="22">
        <v>1281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64324</v>
      </c>
      <c r="P179" s="22">
        <v>0</v>
      </c>
      <c r="Q179" s="22">
        <v>0</v>
      </c>
      <c r="R179" s="22">
        <v>0</v>
      </c>
      <c r="S179" s="22">
        <v>0</v>
      </c>
      <c r="T179" s="22">
        <v>86408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8969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188907</v>
      </c>
    </row>
    <row r="180" spans="1:42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15443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15443</v>
      </c>
    </row>
    <row r="181" spans="1:42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222094</v>
      </c>
      <c r="I181" s="22">
        <v>109382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6190</v>
      </c>
      <c r="P181" s="22">
        <v>0</v>
      </c>
      <c r="Q181" s="22">
        <v>0</v>
      </c>
      <c r="R181" s="22">
        <v>0</v>
      </c>
      <c r="S181" s="22">
        <v>0</v>
      </c>
      <c r="T181" s="22">
        <v>26969</v>
      </c>
      <c r="U181" s="22">
        <v>43501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426903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835039</v>
      </c>
    </row>
    <row r="182" spans="1:42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19213</v>
      </c>
      <c r="S182" s="22">
        <v>0</v>
      </c>
      <c r="T182" s="22">
        <v>0</v>
      </c>
      <c r="U182" s="22">
        <v>377212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0</v>
      </c>
      <c r="AJ182" s="22">
        <v>47896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444321</v>
      </c>
    </row>
    <row r="183" spans="1:42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592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8715</v>
      </c>
      <c r="P183" s="22">
        <v>0</v>
      </c>
      <c r="Q183" s="22">
        <v>0</v>
      </c>
      <c r="R183" s="22">
        <v>0</v>
      </c>
      <c r="S183" s="22">
        <v>0</v>
      </c>
      <c r="T183" s="22">
        <v>2813</v>
      </c>
      <c r="U183" s="22">
        <v>39835</v>
      </c>
      <c r="V183" s="22">
        <v>6919</v>
      </c>
      <c r="W183" s="22">
        <v>0</v>
      </c>
      <c r="X183" s="22">
        <v>0</v>
      </c>
      <c r="Y183" s="22">
        <v>0</v>
      </c>
      <c r="Z183" s="22">
        <v>362</v>
      </c>
      <c r="AA183" s="22">
        <v>0</v>
      </c>
      <c r="AB183" s="22">
        <v>0</v>
      </c>
      <c r="AC183" s="22">
        <v>0</v>
      </c>
      <c r="AD183" s="22">
        <v>11400</v>
      </c>
      <c r="AE183" s="22">
        <v>0</v>
      </c>
      <c r="AF183" s="22">
        <v>0</v>
      </c>
      <c r="AG183" s="22">
        <v>0</v>
      </c>
      <c r="AH183" s="22">
        <v>0</v>
      </c>
      <c r="AI183" s="22">
        <v>56901</v>
      </c>
      <c r="AJ183" s="22">
        <v>493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128030</v>
      </c>
    </row>
    <row r="184" spans="1:42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117183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117183</v>
      </c>
    </row>
    <row r="185" spans="1:42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3640</v>
      </c>
      <c r="P185" s="22">
        <v>0</v>
      </c>
      <c r="Q185" s="22">
        <v>0</v>
      </c>
      <c r="R185" s="22">
        <v>0</v>
      </c>
      <c r="S185" s="22">
        <v>0</v>
      </c>
      <c r="T185" s="22">
        <v>1469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16230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21339</v>
      </c>
    </row>
    <row r="186" spans="1:42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2436</v>
      </c>
      <c r="P186" s="22">
        <v>0</v>
      </c>
      <c r="Q186" s="22">
        <v>0</v>
      </c>
      <c r="R186" s="22">
        <v>0</v>
      </c>
      <c r="S186" s="22">
        <v>0</v>
      </c>
      <c r="T186" s="22">
        <v>95026</v>
      </c>
      <c r="U186" s="22">
        <v>3286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0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100748</v>
      </c>
    </row>
    <row r="187" spans="1:42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35673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  <c r="T187" s="22">
        <v>19017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3933</v>
      </c>
      <c r="AJ187" s="22">
        <v>17776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76399</v>
      </c>
    </row>
    <row r="188" spans="1:42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9337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6890</v>
      </c>
      <c r="P188" s="22">
        <v>0</v>
      </c>
      <c r="Q188" s="22">
        <v>0</v>
      </c>
      <c r="R188" s="22">
        <v>0</v>
      </c>
      <c r="S188" s="22">
        <v>0</v>
      </c>
      <c r="T188" s="22">
        <v>77675</v>
      </c>
      <c r="U188" s="22">
        <v>1294</v>
      </c>
      <c r="V188" s="22">
        <v>2717</v>
      </c>
      <c r="W188" s="22">
        <v>0</v>
      </c>
      <c r="X188" s="22">
        <v>0</v>
      </c>
      <c r="Y188" s="22">
        <v>0</v>
      </c>
      <c r="Z188" s="22">
        <v>0</v>
      </c>
      <c r="AA188" s="22">
        <v>7880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  <c r="AM188" s="22">
        <v>8347</v>
      </c>
      <c r="AN188" s="22">
        <v>0</v>
      </c>
      <c r="AO188" s="22">
        <v>0</v>
      </c>
      <c r="AP188" s="22">
        <v>114140</v>
      </c>
    </row>
    <row r="189" spans="1:42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22385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22385</v>
      </c>
    </row>
    <row r="190" spans="1:42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45102</v>
      </c>
      <c r="P190" s="22">
        <v>3319</v>
      </c>
      <c r="Q190" s="22">
        <v>0</v>
      </c>
      <c r="R190" s="22">
        <v>5340</v>
      </c>
      <c r="S190" s="22">
        <v>0</v>
      </c>
      <c r="T190" s="22">
        <v>15554</v>
      </c>
      <c r="U190" s="22">
        <v>11752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24770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745</v>
      </c>
      <c r="AI190" s="22">
        <v>146463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253045</v>
      </c>
    </row>
    <row r="191" spans="1:42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18819</v>
      </c>
      <c r="N191" s="22">
        <v>0</v>
      </c>
      <c r="O191" s="22">
        <v>35406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16565</v>
      </c>
      <c r="AB191" s="22">
        <v>0</v>
      </c>
      <c r="AC191" s="22">
        <v>0</v>
      </c>
      <c r="AD191" s="22">
        <v>0</v>
      </c>
      <c r="AE191" s="22">
        <v>0</v>
      </c>
      <c r="AF191" s="22">
        <v>91360</v>
      </c>
      <c r="AG191" s="22">
        <v>0</v>
      </c>
      <c r="AH191" s="22">
        <v>0</v>
      </c>
      <c r="AI191" s="22">
        <v>0</v>
      </c>
      <c r="AJ191" s="22">
        <v>0</v>
      </c>
      <c r="AK191" s="22">
        <v>42622</v>
      </c>
      <c r="AL191" s="22">
        <v>0</v>
      </c>
      <c r="AM191" s="22">
        <v>0</v>
      </c>
      <c r="AN191" s="22">
        <v>0</v>
      </c>
      <c r="AO191" s="22">
        <v>0</v>
      </c>
      <c r="AP191" s="22">
        <v>204772</v>
      </c>
    </row>
    <row r="192" spans="1:42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42529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42529</v>
      </c>
    </row>
    <row r="193" spans="1:42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10861</v>
      </c>
      <c r="P193" s="22">
        <v>0</v>
      </c>
      <c r="Q193" s="22">
        <v>0</v>
      </c>
      <c r="R193" s="22">
        <v>435</v>
      </c>
      <c r="S193" s="22">
        <v>0</v>
      </c>
      <c r="T193" s="22">
        <v>18115</v>
      </c>
      <c r="U193" s="22">
        <v>98639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8345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136395</v>
      </c>
    </row>
    <row r="194" spans="1:42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0</v>
      </c>
    </row>
    <row r="195" spans="1:42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0</v>
      </c>
    </row>
    <row r="196" spans="1:42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832</v>
      </c>
      <c r="O196" s="22">
        <v>56862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5888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38849</v>
      </c>
      <c r="AF196" s="22">
        <v>0</v>
      </c>
      <c r="AG196" s="22">
        <v>0</v>
      </c>
      <c r="AH196" s="22">
        <v>0</v>
      </c>
      <c r="AI196" s="22">
        <v>215842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318273</v>
      </c>
    </row>
    <row r="197" spans="1:42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45652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34013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83874</v>
      </c>
      <c r="AE197" s="22">
        <v>0</v>
      </c>
      <c r="AF197" s="22">
        <v>0</v>
      </c>
      <c r="AG197" s="22">
        <v>0</v>
      </c>
      <c r="AH197" s="22">
        <v>0</v>
      </c>
      <c r="AI197" s="22">
        <v>276160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439699</v>
      </c>
    </row>
    <row r="198" spans="1:42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538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2758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746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4042</v>
      </c>
    </row>
    <row r="199" spans="1:42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</row>
    <row r="200" spans="1:42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30247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34941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65188</v>
      </c>
    </row>
    <row r="201" spans="1:42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2959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2959</v>
      </c>
    </row>
    <row r="202" spans="1:42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</row>
    <row r="203" spans="1:42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1111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1111</v>
      </c>
    </row>
    <row r="204" spans="1:42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</row>
    <row r="205" spans="1:42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20169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20169</v>
      </c>
    </row>
    <row r="206" spans="1:42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6986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6986</v>
      </c>
    </row>
    <row r="207" spans="1:42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0</v>
      </c>
    </row>
    <row r="208" spans="1:42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817</v>
      </c>
      <c r="O208" s="22">
        <v>5148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2196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1464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9625</v>
      </c>
    </row>
    <row r="209" spans="1:42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3974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3974</v>
      </c>
    </row>
    <row r="210" spans="1:42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</row>
    <row r="211" spans="1:42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680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680</v>
      </c>
    </row>
    <row r="212" spans="1:42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60977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60977</v>
      </c>
    </row>
    <row r="213" spans="1:42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</row>
    <row r="214" spans="1:42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153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153</v>
      </c>
    </row>
    <row r="215" spans="1:42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757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17588</v>
      </c>
      <c r="AE215" s="22">
        <v>0</v>
      </c>
      <c r="AF215" s="22">
        <v>0</v>
      </c>
      <c r="AG215" s="22">
        <v>0</v>
      </c>
      <c r="AH215" s="22">
        <v>0</v>
      </c>
      <c r="AI215" s="22">
        <v>1695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20040</v>
      </c>
    </row>
    <row r="216" spans="1:42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425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425</v>
      </c>
    </row>
    <row r="217" spans="1:42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</row>
    <row r="218" spans="1:42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</row>
    <row r="219" spans="1:42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1705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1705</v>
      </c>
    </row>
    <row r="220" spans="1:42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28576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28576</v>
      </c>
    </row>
    <row r="221" spans="1:42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3667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646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4313</v>
      </c>
    </row>
    <row r="222" spans="1:42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</row>
    <row r="223" spans="1:42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4320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14418</v>
      </c>
      <c r="U223" s="22">
        <v>673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32917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52328</v>
      </c>
    </row>
    <row r="224" spans="1:42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</row>
    <row r="225" spans="1:42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</row>
    <row r="226" spans="1:42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</row>
    <row r="227" spans="1:42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</row>
    <row r="228" spans="1:42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</row>
    <row r="229" spans="1:42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187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187</v>
      </c>
    </row>
    <row r="230" spans="1:42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7702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7702</v>
      </c>
    </row>
    <row r="231" spans="1:42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75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75</v>
      </c>
    </row>
    <row r="232" spans="1:42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</row>
    <row r="233" spans="1:42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</row>
    <row r="234" spans="1:42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</row>
    <row r="235" spans="1:42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</row>
    <row r="236" spans="1:42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2383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2383</v>
      </c>
    </row>
    <row r="237" spans="1:42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</row>
    <row r="238" spans="1:42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</row>
    <row r="239" spans="1:42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10102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10102</v>
      </c>
    </row>
    <row r="240" spans="1:42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3652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44967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48619</v>
      </c>
    </row>
    <row r="241" spans="1:42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</row>
    <row r="242" spans="1:42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3658</v>
      </c>
      <c r="P242" s="22">
        <v>0</v>
      </c>
      <c r="Q242" s="22">
        <v>0</v>
      </c>
      <c r="R242" s="22">
        <v>781</v>
      </c>
      <c r="S242" s="22">
        <v>0</v>
      </c>
      <c r="T242" s="22">
        <v>1714</v>
      </c>
      <c r="U242" s="22">
        <v>5283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10163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21599</v>
      </c>
    </row>
    <row r="243" spans="1:42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</row>
    <row r="244" spans="1:42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</row>
    <row r="245" spans="1:42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</row>
    <row r="246" spans="1:42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</row>
    <row r="247" spans="1:42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</row>
    <row r="248" spans="1:42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5068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5068</v>
      </c>
    </row>
    <row r="249" spans="1:42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</row>
    <row r="250" spans="1:42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</row>
    <row r="251" spans="1:42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</row>
    <row r="252" spans="1:42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42546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42546</v>
      </c>
    </row>
    <row r="253" spans="1:42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3969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3969</v>
      </c>
    </row>
    <row r="254" spans="1:42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3617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3617</v>
      </c>
    </row>
    <row r="255" spans="1:42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113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4526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13906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18545</v>
      </c>
    </row>
    <row r="256" spans="1:42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</row>
    <row r="257" spans="1:42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1714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1714</v>
      </c>
    </row>
    <row r="258" spans="1:42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2174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13362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4620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20156</v>
      </c>
    </row>
    <row r="259" spans="1:42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23701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3030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26731</v>
      </c>
    </row>
    <row r="260" spans="1:42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6037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6037</v>
      </c>
    </row>
    <row r="261" spans="1:42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27467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27467</v>
      </c>
    </row>
    <row r="262" spans="1:42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1551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1952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3503</v>
      </c>
    </row>
    <row r="263" spans="1:42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1009</v>
      </c>
      <c r="P263" s="22">
        <v>0</v>
      </c>
      <c r="Q263" s="22">
        <v>0</v>
      </c>
      <c r="R263" s="22">
        <v>0</v>
      </c>
      <c r="S263" s="22">
        <v>0</v>
      </c>
      <c r="T263" s="22">
        <v>4901</v>
      </c>
      <c r="U263" s="22">
        <v>20667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2421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28998</v>
      </c>
    </row>
    <row r="264" spans="1:42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22148</v>
      </c>
      <c r="P264" s="22">
        <v>0</v>
      </c>
      <c r="Q264" s="22">
        <v>0</v>
      </c>
      <c r="R264" s="22">
        <v>0</v>
      </c>
      <c r="S264" s="22">
        <v>0</v>
      </c>
      <c r="T264" s="22">
        <v>4415</v>
      </c>
      <c r="U264" s="22">
        <v>1188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11009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38760</v>
      </c>
    </row>
    <row r="265" spans="1:42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8834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8834</v>
      </c>
    </row>
    <row r="266" spans="1:42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</row>
    <row r="267" spans="1:42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5258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5258</v>
      </c>
    </row>
    <row r="268" spans="1:42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3330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3330</v>
      </c>
    </row>
    <row r="269" spans="1:42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18352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5064</v>
      </c>
      <c r="P269" s="22">
        <v>0</v>
      </c>
      <c r="Q269" s="22">
        <v>0</v>
      </c>
      <c r="R269" s="22">
        <v>0</v>
      </c>
      <c r="S269" s="22">
        <v>0</v>
      </c>
      <c r="T269" s="22">
        <v>38199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61615</v>
      </c>
    </row>
    <row r="270" spans="1:42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146</v>
      </c>
      <c r="P270" s="22">
        <v>0</v>
      </c>
      <c r="Q270" s="22">
        <v>0</v>
      </c>
      <c r="R270" s="22">
        <v>0</v>
      </c>
      <c r="S270" s="22">
        <v>0</v>
      </c>
      <c r="T270" s="22">
        <v>13245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13391</v>
      </c>
    </row>
    <row r="271" spans="1:42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</row>
    <row r="272" spans="1:42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12807</v>
      </c>
      <c r="P272" s="22">
        <v>0</v>
      </c>
      <c r="Q272" s="22">
        <v>0</v>
      </c>
      <c r="R272" s="22">
        <v>0</v>
      </c>
      <c r="S272" s="22">
        <v>0</v>
      </c>
      <c r="T272" s="22">
        <v>2920</v>
      </c>
      <c r="U272" s="22">
        <v>13482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29209</v>
      </c>
    </row>
    <row r="273" spans="1:42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</row>
    <row r="274" spans="1:42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4155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84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4239</v>
      </c>
    </row>
    <row r="275" spans="1:42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</row>
    <row r="276" spans="1:42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</row>
    <row r="277" spans="1:42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45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45</v>
      </c>
    </row>
    <row r="278" spans="1:42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8980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32509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41489</v>
      </c>
    </row>
    <row r="279" spans="1:42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10308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8706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19014</v>
      </c>
    </row>
    <row r="280" spans="1:42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</row>
    <row r="281" spans="1:42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0</v>
      </c>
      <c r="F281" s="22">
        <v>437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8</v>
      </c>
      <c r="S281" s="22">
        <v>0</v>
      </c>
      <c r="T281" s="22">
        <v>43911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3173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47529</v>
      </c>
    </row>
    <row r="282" spans="1:42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</row>
    <row r="283" spans="1:42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4258</v>
      </c>
      <c r="P283" s="22">
        <v>0</v>
      </c>
      <c r="Q283" s="22">
        <v>0</v>
      </c>
      <c r="R283" s="22">
        <v>0</v>
      </c>
      <c r="S283" s="22">
        <v>0</v>
      </c>
      <c r="T283" s="22">
        <v>4477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8735</v>
      </c>
    </row>
    <row r="284" spans="1:42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</row>
    <row r="285" spans="1:42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25444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25444</v>
      </c>
    </row>
    <row r="286" spans="1:42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</row>
    <row r="287" spans="1:42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</row>
    <row r="288" spans="1:42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</row>
    <row r="289" spans="1:42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177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177</v>
      </c>
    </row>
    <row r="290" spans="1:42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11357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11357</v>
      </c>
    </row>
    <row r="291" spans="1:42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</row>
    <row r="292" spans="1:42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</row>
    <row r="293" spans="1:42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</row>
    <row r="294" spans="1:42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</row>
    <row r="295" spans="1:42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</row>
    <row r="296" spans="1:42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</row>
    <row r="297" spans="1:42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</row>
    <row r="298" spans="1:42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</row>
    <row r="299" spans="1:42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</row>
    <row r="300" spans="1:42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</row>
    <row r="301" spans="1:42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</row>
    <row r="302" spans="1:42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</row>
    <row r="303" spans="1:42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</row>
    <row r="304" spans="1:42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</row>
    <row r="305" spans="1:42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</row>
    <row r="306" spans="1:42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</row>
    <row r="307" spans="1:42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</row>
    <row r="308" spans="1:42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</row>
    <row r="309" spans="1:42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</row>
    <row r="310" spans="1:42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</row>
    <row r="311" spans="1:42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</row>
    <row r="312" spans="1:42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</row>
    <row r="313" spans="1:42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</row>
    <row r="314" spans="1:42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</row>
    <row r="315" spans="1:42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</row>
    <row r="316" spans="1:42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</row>
    <row r="317" spans="1:42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</row>
    <row r="318" spans="1:42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</row>
    <row r="319" spans="1:42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</row>
    <row r="320" spans="1:42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</row>
    <row r="321" spans="1:42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</row>
    <row r="322" spans="1:42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806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806</v>
      </c>
    </row>
    <row r="323" spans="1:42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</row>
    <row r="324" spans="1:42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</row>
    <row r="325" spans="1:42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</row>
    <row r="326" spans="1:42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</row>
    <row r="327" spans="1:42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</row>
    <row r="328" spans="1:42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</row>
    <row r="329" spans="1:42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1:42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</row>
    <row r="331" spans="1:42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627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627</v>
      </c>
    </row>
    <row r="334" spans="1:42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</row>
    <row r="335" spans="1:42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</row>
    <row r="336" spans="1:42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</row>
    <row r="337" spans="1:42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</row>
    <row r="339" spans="1:42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</row>
    <row r="340" spans="1:42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0</v>
      </c>
    </row>
    <row r="341" spans="1:42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</row>
    <row r="342" spans="1:42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0</v>
      </c>
    </row>
    <row r="343" spans="1:42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</row>
    <row r="344" spans="1:42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</row>
    <row r="345" spans="1:42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</row>
    <row r="346" spans="1:42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0</v>
      </c>
    </row>
    <row r="347" spans="1:42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0</v>
      </c>
    </row>
    <row r="348" spans="1:42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  <c r="T348" s="22">
        <v>0</v>
      </c>
      <c r="U348" s="22">
        <v>0</v>
      </c>
      <c r="V348" s="22">
        <v>0</v>
      </c>
      <c r="W348" s="22">
        <v>0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  <c r="AM348" s="22">
        <v>0</v>
      </c>
      <c r="AN348" s="22">
        <v>0</v>
      </c>
      <c r="AO348" s="22">
        <v>0</v>
      </c>
      <c r="AP348" s="22">
        <v>0</v>
      </c>
    </row>
    <row r="349" spans="1:42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36</v>
      </c>
      <c r="P349" s="22">
        <v>0</v>
      </c>
      <c r="Q349" s="22">
        <v>0</v>
      </c>
      <c r="R349" s="22">
        <v>0</v>
      </c>
      <c r="S349" s="22">
        <v>0</v>
      </c>
      <c r="T349" s="22">
        <v>0</v>
      </c>
      <c r="U349" s="22">
        <v>0</v>
      </c>
      <c r="V349" s="22">
        <v>0</v>
      </c>
      <c r="W349" s="22">
        <v>0</v>
      </c>
      <c r="X349" s="22">
        <v>0</v>
      </c>
      <c r="Y349" s="22">
        <v>0</v>
      </c>
      <c r="Z349" s="22">
        <v>0</v>
      </c>
      <c r="AA349" s="22">
        <v>0</v>
      </c>
      <c r="AB349" s="22">
        <v>0</v>
      </c>
      <c r="AC349" s="22">
        <v>0</v>
      </c>
      <c r="AD349" s="22">
        <v>0</v>
      </c>
      <c r="AE349" s="22">
        <v>0</v>
      </c>
      <c r="AF349" s="22">
        <v>0</v>
      </c>
      <c r="AG349" s="22">
        <v>0</v>
      </c>
      <c r="AH349" s="22">
        <v>0</v>
      </c>
      <c r="AI349" s="22">
        <v>0</v>
      </c>
      <c r="AJ349" s="22">
        <v>0</v>
      </c>
      <c r="AK349" s="22">
        <v>0</v>
      </c>
      <c r="AL349" s="22">
        <v>0</v>
      </c>
      <c r="AM349" s="22">
        <v>0</v>
      </c>
      <c r="AN349" s="22">
        <v>0</v>
      </c>
      <c r="AO349" s="22">
        <v>0</v>
      </c>
      <c r="AP349" s="22">
        <v>36</v>
      </c>
    </row>
    <row r="350" spans="1:42" x14ac:dyDescent="0.25">
      <c r="A350" s="22" t="s">
        <v>122</v>
      </c>
      <c r="B350" s="22" t="s">
        <v>823</v>
      </c>
      <c r="C350" s="22" t="s">
        <v>824</v>
      </c>
      <c r="D350" s="22" t="s">
        <v>825</v>
      </c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  <c r="AO350" s="22"/>
      <c r="AP350" s="22"/>
    </row>
    <row r="351" spans="1:42" x14ac:dyDescent="0.25">
      <c r="A351" s="22"/>
      <c r="B351" s="22"/>
      <c r="C351" s="22"/>
      <c r="D351" s="22" t="s">
        <v>826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B2A11-B460-4459-9D11-8CFB7064229A}">
  <dimension ref="A1:L349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2" width="15.7109375" customWidth="1"/>
  </cols>
  <sheetData>
    <row r="1" spans="1:12" ht="24" customHeight="1" x14ac:dyDescent="0.3">
      <c r="A1" s="4" t="str">
        <f>HYPERLINK("#'Index'!A1", "&lt;&lt; Index")</f>
        <v>&lt;&lt; Index</v>
      </c>
      <c r="B1" s="20" t="s">
        <v>1120</v>
      </c>
      <c r="D1" s="20" t="s">
        <v>1121</v>
      </c>
    </row>
    <row r="2" spans="1:1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1122</v>
      </c>
      <c r="F2" s="21" t="s">
        <v>1123</v>
      </c>
      <c r="G2" s="21" t="s">
        <v>1124</v>
      </c>
      <c r="H2" s="21" t="s">
        <v>1125</v>
      </c>
      <c r="I2" s="21" t="s">
        <v>1126</v>
      </c>
      <c r="J2" s="21" t="s">
        <v>1127</v>
      </c>
      <c r="K2" s="21" t="s">
        <v>1128</v>
      </c>
      <c r="L2" s="21" t="s">
        <v>1129</v>
      </c>
    </row>
    <row r="3" spans="1:12" x14ac:dyDescent="0.25">
      <c r="A3" s="21"/>
      <c r="B3" s="21"/>
      <c r="C3" s="21"/>
      <c r="D3" s="21" t="s">
        <v>88</v>
      </c>
      <c r="E3" s="21" t="s">
        <v>1130</v>
      </c>
      <c r="F3" s="21" t="s">
        <v>1131</v>
      </c>
      <c r="G3" s="21" t="s">
        <v>1132</v>
      </c>
      <c r="H3" s="21" t="s">
        <v>1133</v>
      </c>
      <c r="I3" s="21" t="s">
        <v>1134</v>
      </c>
      <c r="J3" s="21" t="s">
        <v>1135</v>
      </c>
      <c r="K3" s="21" t="s">
        <v>1136</v>
      </c>
      <c r="L3" s="21" t="s">
        <v>1137</v>
      </c>
    </row>
    <row r="4" spans="1:1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8159221855</v>
      </c>
      <c r="F4" s="22">
        <v>64685710</v>
      </c>
      <c r="G4" s="22">
        <v>8964960</v>
      </c>
      <c r="H4" s="22">
        <v>1212544236</v>
      </c>
      <c r="I4" s="22">
        <v>6835034759</v>
      </c>
      <c r="J4" s="22">
        <v>36348390</v>
      </c>
      <c r="K4" s="22">
        <v>1643800</v>
      </c>
      <c r="L4" s="22"/>
    </row>
    <row r="5" spans="1:1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1390965107</v>
      </c>
      <c r="F5" s="22">
        <v>25659240</v>
      </c>
      <c r="G5" s="22">
        <v>1951260</v>
      </c>
      <c r="H5" s="22">
        <v>320552006</v>
      </c>
      <c r="I5" s="22">
        <v>1042042097</v>
      </c>
      <c r="J5" s="22">
        <v>197304</v>
      </c>
      <c r="K5" s="22">
        <v>563200</v>
      </c>
      <c r="L5" s="22"/>
    </row>
    <row r="6" spans="1:1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254552991603</v>
      </c>
      <c r="F6" s="22">
        <v>1877447890</v>
      </c>
      <c r="G6" s="22">
        <v>314244300</v>
      </c>
      <c r="H6" s="22">
        <v>66586938455</v>
      </c>
      <c r="I6" s="22">
        <v>185576801982</v>
      </c>
      <c r="J6" s="22">
        <v>10703303</v>
      </c>
      <c r="K6" s="22">
        <v>186855673</v>
      </c>
      <c r="L6" s="22"/>
    </row>
    <row r="7" spans="1:1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2556187770</v>
      </c>
      <c r="F7" s="22">
        <v>25719480</v>
      </c>
      <c r="G7" s="22">
        <v>65165430</v>
      </c>
      <c r="H7" s="22">
        <v>559967788</v>
      </c>
      <c r="I7" s="22">
        <v>1904007372</v>
      </c>
      <c r="J7" s="22">
        <v>964010</v>
      </c>
      <c r="K7" s="22">
        <v>363690</v>
      </c>
      <c r="L7" s="22"/>
    </row>
    <row r="8" spans="1:1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2969702823</v>
      </c>
      <c r="F8" s="22">
        <v>17508960</v>
      </c>
      <c r="G8" s="22">
        <v>274290</v>
      </c>
      <c r="H8" s="22">
        <v>110053554</v>
      </c>
      <c r="I8" s="22">
        <v>2840679209</v>
      </c>
      <c r="J8" s="22">
        <v>1186810</v>
      </c>
      <c r="K8" s="22"/>
      <c r="L8" s="22"/>
    </row>
    <row r="9" spans="1:1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2467382117</v>
      </c>
      <c r="F9" s="22">
        <v>22222300</v>
      </c>
      <c r="G9" s="22">
        <v>688900</v>
      </c>
      <c r="H9" s="22">
        <v>544936679</v>
      </c>
      <c r="I9" s="22">
        <v>1899339538</v>
      </c>
      <c r="J9" s="22">
        <v>194700</v>
      </c>
      <c r="K9" s="22"/>
      <c r="L9" s="22"/>
    </row>
    <row r="10" spans="1:1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152723763851</v>
      </c>
      <c r="F10" s="22">
        <v>1779572460</v>
      </c>
      <c r="G10" s="22">
        <v>930994127</v>
      </c>
      <c r="H10" s="22">
        <v>39306845107</v>
      </c>
      <c r="I10" s="22">
        <v>110666236098</v>
      </c>
      <c r="J10" s="22">
        <v>28496657</v>
      </c>
      <c r="K10" s="22">
        <v>11619402</v>
      </c>
      <c r="L10" s="22"/>
    </row>
    <row r="11" spans="1:1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5312666008</v>
      </c>
      <c r="F11" s="22">
        <v>103784380</v>
      </c>
      <c r="G11" s="22">
        <v>1214542340</v>
      </c>
      <c r="H11" s="22">
        <v>997804815</v>
      </c>
      <c r="I11" s="22">
        <v>2995242213</v>
      </c>
      <c r="J11" s="22">
        <v>1126600</v>
      </c>
      <c r="K11" s="22">
        <v>165660</v>
      </c>
      <c r="L11" s="22"/>
    </row>
    <row r="12" spans="1:1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8633414818</v>
      </c>
      <c r="F12" s="22">
        <v>122651270</v>
      </c>
      <c r="G12" s="22">
        <v>41123500</v>
      </c>
      <c r="H12" s="22">
        <v>2471604273</v>
      </c>
      <c r="I12" s="22">
        <v>5996457975</v>
      </c>
      <c r="J12" s="22">
        <v>1074500</v>
      </c>
      <c r="K12" s="22">
        <v>503300</v>
      </c>
      <c r="L12" s="22"/>
    </row>
    <row r="13" spans="1:1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1543528542</v>
      </c>
      <c r="F13" s="22">
        <v>15163080</v>
      </c>
      <c r="G13" s="22">
        <v>2077900</v>
      </c>
      <c r="H13" s="22">
        <v>225840174</v>
      </c>
      <c r="I13" s="22">
        <v>1299660788</v>
      </c>
      <c r="J13" s="22">
        <v>420180</v>
      </c>
      <c r="K13" s="22">
        <v>366420</v>
      </c>
      <c r="L13" s="22"/>
    </row>
    <row r="14" spans="1:1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4978329261</v>
      </c>
      <c r="F14" s="22">
        <v>48160760</v>
      </c>
      <c r="G14" s="22">
        <v>2451000</v>
      </c>
      <c r="H14" s="22">
        <v>1485423438</v>
      </c>
      <c r="I14" s="22">
        <v>3439028553</v>
      </c>
      <c r="J14" s="22">
        <v>2268800</v>
      </c>
      <c r="K14" s="22">
        <v>996710</v>
      </c>
      <c r="L14" s="22"/>
    </row>
    <row r="15" spans="1:1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11559984400</v>
      </c>
      <c r="F15" s="22">
        <v>198026660</v>
      </c>
      <c r="G15" s="22">
        <v>170035000</v>
      </c>
      <c r="H15" s="22">
        <v>2100826263</v>
      </c>
      <c r="I15" s="22">
        <v>9087336037</v>
      </c>
      <c r="J15" s="22">
        <v>2642440</v>
      </c>
      <c r="K15" s="22">
        <v>1118000</v>
      </c>
      <c r="L15" s="22"/>
    </row>
    <row r="16" spans="1:1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3030103007</v>
      </c>
      <c r="F16" s="22">
        <v>45295850</v>
      </c>
      <c r="G16" s="22">
        <v>98331840</v>
      </c>
      <c r="H16" s="22">
        <v>756438576</v>
      </c>
      <c r="I16" s="22">
        <v>2129802451</v>
      </c>
      <c r="J16" s="22">
        <v>121860</v>
      </c>
      <c r="K16" s="22">
        <v>112430</v>
      </c>
      <c r="L16" s="22"/>
    </row>
    <row r="17" spans="1:1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8171180380</v>
      </c>
      <c r="F17" s="22">
        <v>265728250</v>
      </c>
      <c r="G17" s="22">
        <v>278152570</v>
      </c>
      <c r="H17" s="22">
        <v>1419352508</v>
      </c>
      <c r="I17" s="22">
        <v>6188346842</v>
      </c>
      <c r="J17" s="22">
        <v>6924050</v>
      </c>
      <c r="K17" s="22">
        <v>2625950</v>
      </c>
      <c r="L17" s="22">
        <v>10050210</v>
      </c>
    </row>
    <row r="18" spans="1:1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15025652544</v>
      </c>
      <c r="F18" s="22">
        <v>127848360</v>
      </c>
      <c r="G18" s="22">
        <v>40350460</v>
      </c>
      <c r="H18" s="22">
        <v>3646140911</v>
      </c>
      <c r="I18" s="22">
        <v>11208486003</v>
      </c>
      <c r="J18" s="22">
        <v>1959700</v>
      </c>
      <c r="K18" s="22">
        <v>867110</v>
      </c>
      <c r="L18" s="22"/>
    </row>
    <row r="19" spans="1:1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4658872869</v>
      </c>
      <c r="F19" s="22">
        <v>33636350</v>
      </c>
      <c r="G19" s="22">
        <v>2105000</v>
      </c>
      <c r="H19" s="22">
        <v>729220516</v>
      </c>
      <c r="I19" s="22">
        <v>3892600203</v>
      </c>
      <c r="J19" s="22">
        <v>579000</v>
      </c>
      <c r="K19" s="22">
        <v>731800</v>
      </c>
      <c r="L19" s="22"/>
    </row>
    <row r="20" spans="1:1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10649203037</v>
      </c>
      <c r="F20" s="22">
        <v>77470310</v>
      </c>
      <c r="G20" s="22">
        <v>29631700</v>
      </c>
      <c r="H20" s="22">
        <v>1291941411</v>
      </c>
      <c r="I20" s="22">
        <v>9249271016</v>
      </c>
      <c r="J20" s="22">
        <v>725300</v>
      </c>
      <c r="K20" s="22">
        <v>163300</v>
      </c>
      <c r="L20" s="22"/>
    </row>
    <row r="21" spans="1:12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1267342128</v>
      </c>
      <c r="F21" s="22">
        <v>19433360</v>
      </c>
      <c r="G21" s="22">
        <v>23275920</v>
      </c>
      <c r="H21" s="22">
        <v>221917528</v>
      </c>
      <c r="I21" s="22">
        <v>998533050</v>
      </c>
      <c r="J21" s="22">
        <v>3511240</v>
      </c>
      <c r="K21" s="22">
        <v>671030</v>
      </c>
      <c r="L21" s="22"/>
    </row>
    <row r="22" spans="1:12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881871658</v>
      </c>
      <c r="F22" s="22">
        <v>59227150</v>
      </c>
      <c r="G22" s="22">
        <v>4720480</v>
      </c>
      <c r="H22" s="22">
        <v>85109939</v>
      </c>
      <c r="I22" s="22">
        <v>732131349</v>
      </c>
      <c r="J22" s="22">
        <v>682740</v>
      </c>
      <c r="K22" s="22"/>
      <c r="L22" s="22"/>
    </row>
    <row r="23" spans="1:12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1238072170</v>
      </c>
      <c r="F23" s="22">
        <v>54251880</v>
      </c>
      <c r="G23" s="22">
        <v>2559500</v>
      </c>
      <c r="H23" s="22">
        <v>429293895</v>
      </c>
      <c r="I23" s="22">
        <v>741974595</v>
      </c>
      <c r="J23" s="22"/>
      <c r="K23" s="22">
        <v>9992300</v>
      </c>
      <c r="L23" s="22"/>
    </row>
    <row r="24" spans="1:12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2493969820</v>
      </c>
      <c r="F24" s="22">
        <v>1182792130</v>
      </c>
      <c r="G24" s="22">
        <v>429507410</v>
      </c>
      <c r="H24" s="22">
        <v>244094755</v>
      </c>
      <c r="I24" s="22">
        <v>589412865</v>
      </c>
      <c r="J24" s="22">
        <v>44866980</v>
      </c>
      <c r="K24" s="22">
        <v>3295680</v>
      </c>
      <c r="L24" s="22"/>
    </row>
    <row r="25" spans="1:12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30142775965</v>
      </c>
      <c r="F25" s="22">
        <v>740619350</v>
      </c>
      <c r="G25" s="22">
        <v>9461656000</v>
      </c>
      <c r="H25" s="22">
        <v>4102034757</v>
      </c>
      <c r="I25" s="22">
        <v>15794964808</v>
      </c>
      <c r="J25" s="22">
        <v>33580050</v>
      </c>
      <c r="K25" s="22">
        <v>9921000</v>
      </c>
      <c r="L25" s="22"/>
    </row>
    <row r="26" spans="1:12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52794035685</v>
      </c>
      <c r="F26" s="22">
        <v>2804491930</v>
      </c>
      <c r="G26" s="22">
        <v>26588585873</v>
      </c>
      <c r="H26" s="22">
        <v>8235764544</v>
      </c>
      <c r="I26" s="22">
        <v>15165193338</v>
      </c>
      <c r="J26" s="22"/>
      <c r="K26" s="22"/>
      <c r="L26" s="22"/>
    </row>
    <row r="27" spans="1:12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95300740</v>
      </c>
      <c r="F27" s="22">
        <v>23438750</v>
      </c>
      <c r="G27" s="22">
        <v>8199380</v>
      </c>
      <c r="H27" s="22">
        <v>6046650</v>
      </c>
      <c r="I27" s="22">
        <v>22580060</v>
      </c>
      <c r="J27" s="22">
        <v>35035900</v>
      </c>
      <c r="K27" s="22"/>
      <c r="L27" s="22"/>
    </row>
    <row r="28" spans="1:12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2047469032</v>
      </c>
      <c r="F28" s="22">
        <v>605447750</v>
      </c>
      <c r="G28" s="22">
        <v>367570840</v>
      </c>
      <c r="H28" s="22">
        <v>152663755</v>
      </c>
      <c r="I28" s="22">
        <v>853724757</v>
      </c>
      <c r="J28" s="22">
        <v>66937690</v>
      </c>
      <c r="K28" s="22">
        <v>1124240</v>
      </c>
      <c r="L28" s="22"/>
    </row>
    <row r="29" spans="1:12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924670754</v>
      </c>
      <c r="F29" s="22">
        <v>165858920</v>
      </c>
      <c r="G29" s="22">
        <v>50207450</v>
      </c>
      <c r="H29" s="22">
        <v>35218020</v>
      </c>
      <c r="I29" s="22">
        <v>612705594</v>
      </c>
      <c r="J29" s="22">
        <v>60680770</v>
      </c>
      <c r="K29" s="22"/>
      <c r="L29" s="22"/>
    </row>
    <row r="30" spans="1:12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1176439305</v>
      </c>
      <c r="F30" s="22">
        <v>333083550</v>
      </c>
      <c r="G30" s="22">
        <v>97403800</v>
      </c>
      <c r="H30" s="22">
        <v>64552635</v>
      </c>
      <c r="I30" s="22">
        <v>543954660</v>
      </c>
      <c r="J30" s="22">
        <v>114182930</v>
      </c>
      <c r="K30" s="22">
        <v>23261730</v>
      </c>
      <c r="L30" s="22"/>
    </row>
    <row r="31" spans="1:12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2040213658</v>
      </c>
      <c r="F31" s="22">
        <v>1063111640</v>
      </c>
      <c r="G31" s="22">
        <v>391153660</v>
      </c>
      <c r="H31" s="22">
        <v>149654362</v>
      </c>
      <c r="I31" s="22">
        <v>398674426</v>
      </c>
      <c r="J31" s="22">
        <v>35811920</v>
      </c>
      <c r="K31" s="22">
        <v>1807650</v>
      </c>
      <c r="L31" s="22"/>
    </row>
    <row r="32" spans="1:12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901760406</v>
      </c>
      <c r="F32" s="22">
        <v>139726260</v>
      </c>
      <c r="G32" s="22">
        <v>247495610</v>
      </c>
      <c r="H32" s="22">
        <v>138432726</v>
      </c>
      <c r="I32" s="22">
        <v>364646580</v>
      </c>
      <c r="J32" s="22">
        <v>5407820</v>
      </c>
      <c r="K32" s="22">
        <v>6051410</v>
      </c>
      <c r="L32" s="22"/>
    </row>
    <row r="33" spans="1:12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351398883</v>
      </c>
      <c r="F33" s="22">
        <v>170285400</v>
      </c>
      <c r="G33" s="22">
        <v>64439730</v>
      </c>
      <c r="H33" s="22">
        <v>21826533</v>
      </c>
      <c r="I33" s="22">
        <v>45464980</v>
      </c>
      <c r="J33" s="22">
        <v>49208700</v>
      </c>
      <c r="K33" s="22">
        <v>173540</v>
      </c>
      <c r="L33" s="22"/>
    </row>
    <row r="34" spans="1:12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5307888661</v>
      </c>
      <c r="F34" s="22">
        <v>1794677830</v>
      </c>
      <c r="G34" s="22">
        <v>1237864980</v>
      </c>
      <c r="H34" s="22">
        <v>378997574</v>
      </c>
      <c r="I34" s="22">
        <v>1832692307</v>
      </c>
      <c r="J34" s="22">
        <v>63655970</v>
      </c>
      <c r="K34" s="22"/>
      <c r="L34" s="22"/>
    </row>
    <row r="35" spans="1:12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3825091887</v>
      </c>
      <c r="F35" s="22">
        <v>1914797220</v>
      </c>
      <c r="G35" s="22">
        <v>693980870</v>
      </c>
      <c r="H35" s="22">
        <v>259462677</v>
      </c>
      <c r="I35" s="22">
        <v>932982990</v>
      </c>
      <c r="J35" s="22">
        <v>23868130</v>
      </c>
      <c r="K35" s="22"/>
      <c r="L35" s="22"/>
    </row>
    <row r="36" spans="1:12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1724474766</v>
      </c>
      <c r="F36" s="22">
        <v>396663050</v>
      </c>
      <c r="G36" s="22">
        <v>111832840</v>
      </c>
      <c r="H36" s="22">
        <v>116031549</v>
      </c>
      <c r="I36" s="22">
        <v>955238237</v>
      </c>
      <c r="J36" s="22">
        <v>141172210</v>
      </c>
      <c r="K36" s="22">
        <v>3536880</v>
      </c>
      <c r="L36" s="22"/>
    </row>
    <row r="37" spans="1:12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589947855</v>
      </c>
      <c r="F37" s="22">
        <v>109751850</v>
      </c>
      <c r="G37" s="22">
        <v>19820070</v>
      </c>
      <c r="H37" s="22">
        <v>18368268</v>
      </c>
      <c r="I37" s="22">
        <v>341058507</v>
      </c>
      <c r="J37" s="22">
        <v>100949160</v>
      </c>
      <c r="K37" s="22"/>
      <c r="L37" s="22"/>
    </row>
    <row r="38" spans="1:12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1210375055</v>
      </c>
      <c r="F38" s="22">
        <v>714664700</v>
      </c>
      <c r="G38" s="22">
        <v>280944500</v>
      </c>
      <c r="H38" s="22">
        <v>73476364</v>
      </c>
      <c r="I38" s="22">
        <v>100562931</v>
      </c>
      <c r="J38" s="22">
        <v>40726560</v>
      </c>
      <c r="K38" s="22"/>
      <c r="L38" s="22"/>
    </row>
    <row r="39" spans="1:12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6727622993</v>
      </c>
      <c r="F39" s="22">
        <v>3091784650</v>
      </c>
      <c r="G39" s="22">
        <v>1519548680</v>
      </c>
      <c r="H39" s="22">
        <v>392091330</v>
      </c>
      <c r="I39" s="22">
        <v>1664415613</v>
      </c>
      <c r="J39" s="22">
        <v>58407520</v>
      </c>
      <c r="K39" s="22">
        <v>1375200</v>
      </c>
      <c r="L39" s="22"/>
    </row>
    <row r="40" spans="1:12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5263868233</v>
      </c>
      <c r="F40" s="22">
        <v>2608172690</v>
      </c>
      <c r="G40" s="22">
        <v>916048600</v>
      </c>
      <c r="H40" s="22">
        <v>525972190</v>
      </c>
      <c r="I40" s="22">
        <v>1036099483</v>
      </c>
      <c r="J40" s="22">
        <v>153647120</v>
      </c>
      <c r="K40" s="22">
        <v>23928150</v>
      </c>
      <c r="L40" s="22"/>
    </row>
    <row r="41" spans="1:12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371129397</v>
      </c>
      <c r="F41" s="22">
        <v>125582290</v>
      </c>
      <c r="G41" s="22">
        <v>67552370</v>
      </c>
      <c r="H41" s="22">
        <v>20802002</v>
      </c>
      <c r="I41" s="22">
        <v>122598305</v>
      </c>
      <c r="J41" s="22">
        <v>34594430</v>
      </c>
      <c r="K41" s="22"/>
      <c r="L41" s="22"/>
    </row>
    <row r="42" spans="1:12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1415088114</v>
      </c>
      <c r="F42" s="22">
        <v>657839580</v>
      </c>
      <c r="G42" s="22">
        <v>224126990</v>
      </c>
      <c r="H42" s="22">
        <v>93695142</v>
      </c>
      <c r="I42" s="22">
        <v>271462522</v>
      </c>
      <c r="J42" s="22">
        <v>165786550</v>
      </c>
      <c r="K42" s="22">
        <v>2177330</v>
      </c>
      <c r="L42" s="22"/>
    </row>
    <row r="43" spans="1:12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7378823262</v>
      </c>
      <c r="F43" s="22">
        <v>481340730</v>
      </c>
      <c r="G43" s="22">
        <v>212600900</v>
      </c>
      <c r="H43" s="22">
        <v>463315465</v>
      </c>
      <c r="I43" s="22">
        <v>6079209717</v>
      </c>
      <c r="J43" s="22">
        <v>139307620</v>
      </c>
      <c r="K43" s="22">
        <v>3048830</v>
      </c>
      <c r="L43" s="22"/>
    </row>
    <row r="44" spans="1:12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736344455</v>
      </c>
      <c r="F44" s="22">
        <v>302443790</v>
      </c>
      <c r="G44" s="22">
        <v>33820680</v>
      </c>
      <c r="H44" s="22">
        <v>31410410</v>
      </c>
      <c r="I44" s="22">
        <v>168262215</v>
      </c>
      <c r="J44" s="22">
        <v>195999600</v>
      </c>
      <c r="K44" s="22">
        <v>4407760</v>
      </c>
      <c r="L44" s="22"/>
    </row>
    <row r="45" spans="1:12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7632998115</v>
      </c>
      <c r="F45" s="22">
        <v>1606614550</v>
      </c>
      <c r="G45" s="22">
        <v>1095493170</v>
      </c>
      <c r="H45" s="22">
        <v>1778667343</v>
      </c>
      <c r="I45" s="22">
        <v>3030934082</v>
      </c>
      <c r="J45" s="22">
        <v>119253250</v>
      </c>
      <c r="K45" s="22">
        <v>2035720</v>
      </c>
      <c r="L45" s="22"/>
    </row>
    <row r="46" spans="1:12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8522191078</v>
      </c>
      <c r="F46" s="22">
        <v>4938877800</v>
      </c>
      <c r="G46" s="22">
        <v>2439922630</v>
      </c>
      <c r="H46" s="22">
        <v>533650542</v>
      </c>
      <c r="I46" s="22">
        <v>548786786</v>
      </c>
      <c r="J46" s="22">
        <v>55843470</v>
      </c>
      <c r="K46" s="22">
        <v>5109850</v>
      </c>
      <c r="L46" s="22"/>
    </row>
    <row r="47" spans="1:12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2490609346</v>
      </c>
      <c r="F47" s="22">
        <v>1268133010</v>
      </c>
      <c r="G47" s="22">
        <v>420148430</v>
      </c>
      <c r="H47" s="22">
        <v>136031630</v>
      </c>
      <c r="I47" s="22">
        <v>513241026</v>
      </c>
      <c r="J47" s="22">
        <v>151802740</v>
      </c>
      <c r="K47" s="22">
        <v>1252510</v>
      </c>
      <c r="L47" s="22"/>
    </row>
    <row r="48" spans="1:12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3553853820</v>
      </c>
      <c r="F48" s="22">
        <v>1074284810</v>
      </c>
      <c r="G48" s="22">
        <v>918949840</v>
      </c>
      <c r="H48" s="22">
        <v>406509696</v>
      </c>
      <c r="I48" s="22">
        <v>1129450484</v>
      </c>
      <c r="J48" s="22">
        <v>22045090</v>
      </c>
      <c r="K48" s="22">
        <v>2613900</v>
      </c>
      <c r="L48" s="22"/>
    </row>
    <row r="49" spans="1:12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1833268414</v>
      </c>
      <c r="F49" s="22">
        <v>295787690</v>
      </c>
      <c r="G49" s="22">
        <v>77597880</v>
      </c>
      <c r="H49" s="22">
        <v>46932000</v>
      </c>
      <c r="I49" s="22">
        <v>1352485674</v>
      </c>
      <c r="J49" s="22">
        <v>58914850</v>
      </c>
      <c r="K49" s="22">
        <v>1550320</v>
      </c>
      <c r="L49" s="22"/>
    </row>
    <row r="50" spans="1:12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6241524797</v>
      </c>
      <c r="F50" s="22">
        <v>997782420</v>
      </c>
      <c r="G50" s="22">
        <v>2677128170</v>
      </c>
      <c r="H50" s="22">
        <v>883371628</v>
      </c>
      <c r="I50" s="22">
        <v>1552665459</v>
      </c>
      <c r="J50" s="22">
        <v>125425250</v>
      </c>
      <c r="K50" s="22">
        <v>5151870</v>
      </c>
      <c r="L50" s="22"/>
    </row>
    <row r="51" spans="1:12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1029684653</v>
      </c>
      <c r="F51" s="22">
        <v>336586690</v>
      </c>
      <c r="G51" s="22">
        <v>121258580</v>
      </c>
      <c r="H51" s="22">
        <v>89823199</v>
      </c>
      <c r="I51" s="22">
        <v>384935824</v>
      </c>
      <c r="J51" s="22">
        <v>95700310</v>
      </c>
      <c r="K51" s="22">
        <v>1380050</v>
      </c>
      <c r="L51" s="22"/>
    </row>
    <row r="52" spans="1:12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7300357750</v>
      </c>
      <c r="F52" s="22">
        <v>1274049300</v>
      </c>
      <c r="G52" s="22">
        <v>138026630</v>
      </c>
      <c r="H52" s="22">
        <v>3355904177</v>
      </c>
      <c r="I52" s="22">
        <v>2437634303</v>
      </c>
      <c r="J52" s="22">
        <v>91770540</v>
      </c>
      <c r="K52" s="22">
        <v>2972800</v>
      </c>
      <c r="L52" s="22"/>
    </row>
    <row r="53" spans="1:12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1664192491</v>
      </c>
      <c r="F53" s="22">
        <v>614531290</v>
      </c>
      <c r="G53" s="22">
        <v>363573460</v>
      </c>
      <c r="H53" s="22">
        <v>161291231</v>
      </c>
      <c r="I53" s="22">
        <v>515464020</v>
      </c>
      <c r="J53" s="22">
        <v>6739370</v>
      </c>
      <c r="K53" s="22">
        <v>2593120</v>
      </c>
      <c r="L53" s="22"/>
    </row>
    <row r="54" spans="1:12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1801109525</v>
      </c>
      <c r="F54" s="22">
        <v>239109040</v>
      </c>
      <c r="G54" s="22">
        <v>133009410</v>
      </c>
      <c r="H54" s="22">
        <v>379308827</v>
      </c>
      <c r="I54" s="22">
        <v>887340738</v>
      </c>
      <c r="J54" s="22">
        <v>156595230</v>
      </c>
      <c r="K54" s="22">
        <v>5746280</v>
      </c>
      <c r="L54" s="22"/>
    </row>
    <row r="55" spans="1:12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818453686</v>
      </c>
      <c r="F55" s="22">
        <v>345944760</v>
      </c>
      <c r="G55" s="22">
        <v>102509350</v>
      </c>
      <c r="H55" s="22">
        <v>38949165</v>
      </c>
      <c r="I55" s="22">
        <v>221950101</v>
      </c>
      <c r="J55" s="22">
        <v>107210700</v>
      </c>
      <c r="K55" s="22">
        <v>1889610</v>
      </c>
      <c r="L55" s="22"/>
    </row>
    <row r="56" spans="1:12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4384936177</v>
      </c>
      <c r="F56" s="22">
        <v>1425505970</v>
      </c>
      <c r="G56" s="22">
        <v>517153170</v>
      </c>
      <c r="H56" s="22">
        <v>273590080</v>
      </c>
      <c r="I56" s="22">
        <v>2005893247</v>
      </c>
      <c r="J56" s="22">
        <v>159102980</v>
      </c>
      <c r="K56" s="22">
        <v>3690730</v>
      </c>
      <c r="L56" s="22"/>
    </row>
    <row r="57" spans="1:12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4325986208</v>
      </c>
      <c r="F57" s="22">
        <v>2458077450</v>
      </c>
      <c r="G57" s="22">
        <v>627586320</v>
      </c>
      <c r="H57" s="22">
        <v>348381134</v>
      </c>
      <c r="I57" s="22">
        <v>730325734</v>
      </c>
      <c r="J57" s="22">
        <v>132816020</v>
      </c>
      <c r="K57" s="22">
        <v>24237200</v>
      </c>
      <c r="L57" s="22">
        <v>4562350</v>
      </c>
    </row>
    <row r="58" spans="1:12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1498424020</v>
      </c>
      <c r="F58" s="22">
        <v>605832880</v>
      </c>
      <c r="G58" s="22">
        <v>350270460</v>
      </c>
      <c r="H58" s="22">
        <v>148850692</v>
      </c>
      <c r="I58" s="22">
        <v>340347438</v>
      </c>
      <c r="J58" s="22">
        <v>49631160</v>
      </c>
      <c r="K58" s="22">
        <v>3491390</v>
      </c>
      <c r="L58" s="22"/>
    </row>
    <row r="59" spans="1:12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2404780589</v>
      </c>
      <c r="F59" s="22">
        <v>1464892960</v>
      </c>
      <c r="G59" s="22">
        <v>573095580</v>
      </c>
      <c r="H59" s="22">
        <v>166141693</v>
      </c>
      <c r="I59" s="22">
        <v>171009166</v>
      </c>
      <c r="J59" s="22">
        <v>28803170</v>
      </c>
      <c r="K59" s="22">
        <v>838020</v>
      </c>
      <c r="L59" s="22"/>
    </row>
    <row r="60" spans="1:12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3572739974</v>
      </c>
      <c r="F60" s="22">
        <v>2213266310</v>
      </c>
      <c r="G60" s="22">
        <v>737172510</v>
      </c>
      <c r="H60" s="22">
        <v>344231705</v>
      </c>
      <c r="I60" s="22">
        <v>277708469</v>
      </c>
      <c r="J60" s="22">
        <v>360980</v>
      </c>
      <c r="K60" s="22"/>
      <c r="L60" s="22"/>
    </row>
    <row r="61" spans="1:12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1176404979</v>
      </c>
      <c r="F61" s="22">
        <v>701672090</v>
      </c>
      <c r="G61" s="22">
        <v>199822860</v>
      </c>
      <c r="H61" s="22">
        <v>96287390</v>
      </c>
      <c r="I61" s="22">
        <v>86987269</v>
      </c>
      <c r="J61" s="22">
        <v>91635370</v>
      </c>
      <c r="K61" s="22"/>
      <c r="L61" s="22"/>
    </row>
    <row r="62" spans="1:12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8932368449</v>
      </c>
      <c r="F62" s="22">
        <v>1719606360</v>
      </c>
      <c r="G62" s="22">
        <v>237316540</v>
      </c>
      <c r="H62" s="22">
        <v>1433877283</v>
      </c>
      <c r="I62" s="22">
        <v>5482475256</v>
      </c>
      <c r="J62" s="22">
        <v>42887180</v>
      </c>
      <c r="K62" s="22">
        <v>16205830</v>
      </c>
      <c r="L62" s="22"/>
    </row>
    <row r="63" spans="1:12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285685785</v>
      </c>
      <c r="F63" s="22">
        <v>54200330</v>
      </c>
      <c r="G63" s="22">
        <v>8425130</v>
      </c>
      <c r="H63" s="22">
        <v>57124724</v>
      </c>
      <c r="I63" s="22">
        <v>145310071</v>
      </c>
      <c r="J63" s="22">
        <v>20273500</v>
      </c>
      <c r="K63" s="22">
        <v>352030</v>
      </c>
      <c r="L63" s="22"/>
    </row>
    <row r="64" spans="1:12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1495874944</v>
      </c>
      <c r="F64" s="22">
        <v>669546490</v>
      </c>
      <c r="G64" s="22">
        <v>215171100</v>
      </c>
      <c r="H64" s="22">
        <v>64346323</v>
      </c>
      <c r="I64" s="22">
        <v>481292931</v>
      </c>
      <c r="J64" s="22">
        <v>59096800</v>
      </c>
      <c r="K64" s="22">
        <v>6421300</v>
      </c>
      <c r="L64" s="22"/>
    </row>
    <row r="65" spans="1:12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2765463211</v>
      </c>
      <c r="F65" s="22">
        <v>887614450</v>
      </c>
      <c r="G65" s="22">
        <v>411816500</v>
      </c>
      <c r="H65" s="22">
        <v>121757764</v>
      </c>
      <c r="I65" s="22">
        <v>1255970927</v>
      </c>
      <c r="J65" s="22">
        <v>85486020</v>
      </c>
      <c r="K65" s="22">
        <v>2817550</v>
      </c>
      <c r="L65" s="22"/>
    </row>
    <row r="66" spans="1:12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2298395485</v>
      </c>
      <c r="F66" s="22">
        <v>1113717210</v>
      </c>
      <c r="G66" s="22">
        <v>787524710</v>
      </c>
      <c r="H66" s="22">
        <v>147865735</v>
      </c>
      <c r="I66" s="22">
        <v>160140020</v>
      </c>
      <c r="J66" s="22">
        <v>87498690</v>
      </c>
      <c r="K66" s="22">
        <v>1649120</v>
      </c>
      <c r="L66" s="22"/>
    </row>
    <row r="67" spans="1:12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203008210</v>
      </c>
      <c r="F67" s="22">
        <v>156190620</v>
      </c>
      <c r="G67" s="22">
        <v>13740400</v>
      </c>
      <c r="H67" s="22">
        <v>10440600</v>
      </c>
      <c r="I67" s="22">
        <v>13551890</v>
      </c>
      <c r="J67" s="22">
        <v>9084700</v>
      </c>
      <c r="K67" s="22"/>
      <c r="L67" s="22"/>
    </row>
    <row r="68" spans="1:12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6080742230</v>
      </c>
      <c r="F68" s="22">
        <v>1081754170</v>
      </c>
      <c r="G68" s="22">
        <v>345463650</v>
      </c>
      <c r="H68" s="22">
        <v>1246491296</v>
      </c>
      <c r="I68" s="22">
        <v>3232713364</v>
      </c>
      <c r="J68" s="22">
        <v>164202210</v>
      </c>
      <c r="K68" s="22">
        <v>10117540</v>
      </c>
      <c r="L68" s="22"/>
    </row>
    <row r="69" spans="1:12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15169767886</v>
      </c>
      <c r="F69" s="22">
        <v>1127078880</v>
      </c>
      <c r="G69" s="22">
        <v>521053900</v>
      </c>
      <c r="H69" s="22">
        <v>1991147856</v>
      </c>
      <c r="I69" s="22">
        <v>11366286030</v>
      </c>
      <c r="J69" s="22">
        <v>152984640</v>
      </c>
      <c r="K69" s="22">
        <v>11216580</v>
      </c>
      <c r="L69" s="22"/>
    </row>
    <row r="70" spans="1:12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2298296528</v>
      </c>
      <c r="F70" s="22">
        <v>1318396270</v>
      </c>
      <c r="G70" s="22">
        <v>723986590</v>
      </c>
      <c r="H70" s="22">
        <v>108675121</v>
      </c>
      <c r="I70" s="22">
        <v>96879747</v>
      </c>
      <c r="J70" s="22">
        <v>49963160</v>
      </c>
      <c r="K70" s="22">
        <v>395640</v>
      </c>
      <c r="L70" s="22"/>
    </row>
    <row r="71" spans="1:12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710511789</v>
      </c>
      <c r="F71" s="22">
        <v>271262610</v>
      </c>
      <c r="G71" s="22">
        <v>76470920</v>
      </c>
      <c r="H71" s="22">
        <v>33707419</v>
      </c>
      <c r="I71" s="22">
        <v>271248480</v>
      </c>
      <c r="J71" s="22">
        <v>57752930</v>
      </c>
      <c r="K71" s="22">
        <v>69430</v>
      </c>
      <c r="L71" s="22"/>
    </row>
    <row r="72" spans="1:12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525856892</v>
      </c>
      <c r="F72" s="22">
        <v>178588430</v>
      </c>
      <c r="G72" s="22">
        <v>98478640</v>
      </c>
      <c r="H72" s="22">
        <v>67729479</v>
      </c>
      <c r="I72" s="22">
        <v>115695163</v>
      </c>
      <c r="J72" s="22">
        <v>64652270</v>
      </c>
      <c r="K72" s="22">
        <v>712910</v>
      </c>
      <c r="L72" s="22"/>
    </row>
    <row r="73" spans="1:12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200140946</v>
      </c>
      <c r="F73" s="22">
        <v>52003220</v>
      </c>
      <c r="G73" s="22">
        <v>26861640</v>
      </c>
      <c r="H73" s="22">
        <v>60241466</v>
      </c>
      <c r="I73" s="22">
        <v>40272160</v>
      </c>
      <c r="J73" s="22">
        <v>20138250</v>
      </c>
      <c r="K73" s="22">
        <v>624210</v>
      </c>
      <c r="L73" s="22"/>
    </row>
    <row r="74" spans="1:12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1511505698</v>
      </c>
      <c r="F74" s="22">
        <v>429945420</v>
      </c>
      <c r="G74" s="22">
        <v>217909680</v>
      </c>
      <c r="H74" s="22">
        <v>72929960</v>
      </c>
      <c r="I74" s="22">
        <v>714317028</v>
      </c>
      <c r="J74" s="22">
        <v>75229850</v>
      </c>
      <c r="K74" s="22"/>
      <c r="L74" s="22">
        <v>1173760</v>
      </c>
    </row>
    <row r="75" spans="1:12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810619557</v>
      </c>
      <c r="F75" s="22">
        <v>449256340</v>
      </c>
      <c r="G75" s="22">
        <v>156407330</v>
      </c>
      <c r="H75" s="22">
        <v>20655970</v>
      </c>
      <c r="I75" s="22">
        <v>81450007</v>
      </c>
      <c r="J75" s="22">
        <v>101911960</v>
      </c>
      <c r="K75" s="22">
        <v>937950</v>
      </c>
      <c r="L75" s="22"/>
    </row>
    <row r="76" spans="1:12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1619913967</v>
      </c>
      <c r="F76" s="22">
        <v>637296640</v>
      </c>
      <c r="G76" s="22">
        <v>203799140</v>
      </c>
      <c r="H76" s="22">
        <v>77830722</v>
      </c>
      <c r="I76" s="22">
        <v>574735655</v>
      </c>
      <c r="J76" s="22">
        <v>125558500</v>
      </c>
      <c r="K76" s="22">
        <v>693310</v>
      </c>
      <c r="L76" s="22"/>
    </row>
    <row r="77" spans="1:12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5688002669</v>
      </c>
      <c r="F77" s="22">
        <v>456224690</v>
      </c>
      <c r="G77" s="22">
        <v>934987900</v>
      </c>
      <c r="H77" s="22">
        <v>801967260</v>
      </c>
      <c r="I77" s="22">
        <v>3411050529</v>
      </c>
      <c r="J77" s="22">
        <v>79151930</v>
      </c>
      <c r="K77" s="22">
        <v>4620360</v>
      </c>
      <c r="L77" s="22"/>
    </row>
    <row r="78" spans="1:12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2131012215</v>
      </c>
      <c r="F78" s="22">
        <v>917180600</v>
      </c>
      <c r="G78" s="22">
        <v>338769540</v>
      </c>
      <c r="H78" s="22">
        <v>181409455</v>
      </c>
      <c r="I78" s="22">
        <v>515042820</v>
      </c>
      <c r="J78" s="22">
        <v>173416230</v>
      </c>
      <c r="K78" s="22">
        <v>5193570</v>
      </c>
      <c r="L78" s="22"/>
    </row>
    <row r="79" spans="1:12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709099580</v>
      </c>
      <c r="F79" s="22">
        <v>266942190</v>
      </c>
      <c r="G79" s="22">
        <v>35014330</v>
      </c>
      <c r="H79" s="22">
        <v>28807279</v>
      </c>
      <c r="I79" s="22">
        <v>329338671</v>
      </c>
      <c r="J79" s="22">
        <v>47688730</v>
      </c>
      <c r="K79" s="22">
        <v>1308380</v>
      </c>
      <c r="L79" s="22"/>
    </row>
    <row r="80" spans="1:12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677928993</v>
      </c>
      <c r="F80" s="22">
        <v>231015050</v>
      </c>
      <c r="G80" s="22">
        <v>91576170</v>
      </c>
      <c r="H80" s="22">
        <v>24233420</v>
      </c>
      <c r="I80" s="22">
        <v>240099333</v>
      </c>
      <c r="J80" s="22">
        <v>91005020</v>
      </c>
      <c r="K80" s="22"/>
      <c r="L80" s="22"/>
    </row>
    <row r="81" spans="1:12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2753738462</v>
      </c>
      <c r="F81" s="22">
        <v>936735650</v>
      </c>
      <c r="G81" s="22">
        <v>401759150</v>
      </c>
      <c r="H81" s="22">
        <v>286019555</v>
      </c>
      <c r="I81" s="22">
        <v>943281127</v>
      </c>
      <c r="J81" s="22">
        <v>184807010</v>
      </c>
      <c r="K81" s="22">
        <v>1135970</v>
      </c>
      <c r="L81" s="22"/>
    </row>
    <row r="82" spans="1:12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1344486713</v>
      </c>
      <c r="F82" s="22">
        <v>541274580</v>
      </c>
      <c r="G82" s="22">
        <v>143991200</v>
      </c>
      <c r="H82" s="22">
        <v>67150860</v>
      </c>
      <c r="I82" s="22">
        <v>383161803</v>
      </c>
      <c r="J82" s="22">
        <v>204154590</v>
      </c>
      <c r="K82" s="22">
        <v>4753680</v>
      </c>
      <c r="L82" s="22"/>
    </row>
    <row r="83" spans="1:12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2049552732</v>
      </c>
      <c r="F83" s="22">
        <v>999579720</v>
      </c>
      <c r="G83" s="22">
        <v>256126160</v>
      </c>
      <c r="H83" s="22">
        <v>224710590</v>
      </c>
      <c r="I83" s="22">
        <v>456362532</v>
      </c>
      <c r="J83" s="22">
        <v>91002440</v>
      </c>
      <c r="K83" s="22">
        <v>21771290</v>
      </c>
      <c r="L83" s="22"/>
    </row>
    <row r="84" spans="1:12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637528520</v>
      </c>
      <c r="F84" s="22">
        <v>218514230</v>
      </c>
      <c r="G84" s="22">
        <v>53942850</v>
      </c>
      <c r="H84" s="22">
        <v>28240281</v>
      </c>
      <c r="I84" s="22">
        <v>180474879</v>
      </c>
      <c r="J84" s="22">
        <v>154711900</v>
      </c>
      <c r="K84" s="22">
        <v>1644380</v>
      </c>
      <c r="L84" s="22"/>
    </row>
    <row r="85" spans="1:12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966315581</v>
      </c>
      <c r="F85" s="22">
        <v>148797640</v>
      </c>
      <c r="G85" s="22">
        <v>27960520</v>
      </c>
      <c r="H85" s="22">
        <v>33807946</v>
      </c>
      <c r="I85" s="22">
        <v>654015865</v>
      </c>
      <c r="J85" s="22">
        <v>100344640</v>
      </c>
      <c r="K85" s="22">
        <v>1388970</v>
      </c>
      <c r="L85" s="22"/>
    </row>
    <row r="86" spans="1:12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2775626767</v>
      </c>
      <c r="F86" s="22">
        <v>643484380</v>
      </c>
      <c r="G86" s="22">
        <v>203743690</v>
      </c>
      <c r="H86" s="22">
        <v>111737351</v>
      </c>
      <c r="I86" s="22">
        <v>1718836806</v>
      </c>
      <c r="J86" s="22">
        <v>94834950</v>
      </c>
      <c r="K86" s="22">
        <v>2989590</v>
      </c>
      <c r="L86" s="22"/>
    </row>
    <row r="87" spans="1:12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4114908124</v>
      </c>
      <c r="F87" s="22">
        <v>1746010850</v>
      </c>
      <c r="G87" s="22">
        <v>815573350</v>
      </c>
      <c r="H87" s="22">
        <v>403375216</v>
      </c>
      <c r="I87" s="22">
        <v>935763978</v>
      </c>
      <c r="J87" s="22">
        <v>200355730</v>
      </c>
      <c r="K87" s="22">
        <v>13829000</v>
      </c>
      <c r="L87" s="22"/>
    </row>
    <row r="88" spans="1:12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1434394431</v>
      </c>
      <c r="F88" s="22">
        <v>617238880</v>
      </c>
      <c r="G88" s="22">
        <v>79938110</v>
      </c>
      <c r="H88" s="22">
        <v>48253680</v>
      </c>
      <c r="I88" s="22">
        <v>544934626</v>
      </c>
      <c r="J88" s="22">
        <v>142078505</v>
      </c>
      <c r="K88" s="22">
        <v>1950630</v>
      </c>
      <c r="L88" s="22"/>
    </row>
    <row r="89" spans="1:12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2480503630</v>
      </c>
      <c r="F89" s="22">
        <v>925762830</v>
      </c>
      <c r="G89" s="22">
        <v>715496690</v>
      </c>
      <c r="H89" s="22">
        <v>187121640</v>
      </c>
      <c r="I89" s="22">
        <v>634794910</v>
      </c>
      <c r="J89" s="22">
        <v>15395360</v>
      </c>
      <c r="K89" s="22">
        <v>1932200</v>
      </c>
      <c r="L89" s="22"/>
    </row>
    <row r="90" spans="1:12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9051302406</v>
      </c>
      <c r="F90" s="22">
        <v>4582302220</v>
      </c>
      <c r="G90" s="22">
        <v>2465296230</v>
      </c>
      <c r="H90" s="22">
        <v>603953070</v>
      </c>
      <c r="I90" s="22">
        <v>1309525656</v>
      </c>
      <c r="J90" s="22">
        <v>39999070</v>
      </c>
      <c r="K90" s="22">
        <v>50226160</v>
      </c>
      <c r="L90" s="22"/>
    </row>
    <row r="91" spans="1:12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364649396</v>
      </c>
      <c r="F91" s="22">
        <v>6156060</v>
      </c>
      <c r="G91" s="22">
        <v>82400</v>
      </c>
      <c r="H91" s="22">
        <v>77489826</v>
      </c>
      <c r="I91" s="22">
        <v>280897110</v>
      </c>
      <c r="J91" s="22">
        <v>24000</v>
      </c>
      <c r="K91" s="22"/>
      <c r="L91" s="22"/>
    </row>
    <row r="92" spans="1:12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2062458697</v>
      </c>
      <c r="F92" s="22">
        <v>10569430</v>
      </c>
      <c r="G92" s="22"/>
      <c r="H92" s="22">
        <v>800929216</v>
      </c>
      <c r="I92" s="22">
        <v>1250960051</v>
      </c>
      <c r="J92" s="22"/>
      <c r="K92" s="22"/>
      <c r="L92" s="22"/>
    </row>
    <row r="93" spans="1:12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464232022</v>
      </c>
      <c r="F93" s="22">
        <v>6672620</v>
      </c>
      <c r="G93" s="22">
        <v>2481700</v>
      </c>
      <c r="H93" s="22">
        <v>94553084</v>
      </c>
      <c r="I93" s="22">
        <v>360406118</v>
      </c>
      <c r="J93" s="22">
        <v>118500</v>
      </c>
      <c r="K93" s="22"/>
      <c r="L93" s="22"/>
    </row>
    <row r="94" spans="1:12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73648715</v>
      </c>
      <c r="F94" s="22">
        <v>1784000</v>
      </c>
      <c r="G94" s="22">
        <v>367800</v>
      </c>
      <c r="H94" s="22">
        <v>12960237</v>
      </c>
      <c r="I94" s="22">
        <v>58432428</v>
      </c>
      <c r="J94" s="22">
        <v>50770</v>
      </c>
      <c r="K94" s="22">
        <v>53480</v>
      </c>
      <c r="L94" s="22"/>
    </row>
    <row r="95" spans="1:12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117848831</v>
      </c>
      <c r="F95" s="22">
        <v>2098200</v>
      </c>
      <c r="G95" s="22">
        <v>3727570</v>
      </c>
      <c r="H95" s="22">
        <v>23923673</v>
      </c>
      <c r="I95" s="22">
        <v>87505558</v>
      </c>
      <c r="J95" s="22">
        <v>98860</v>
      </c>
      <c r="K95" s="22">
        <v>494970</v>
      </c>
      <c r="L95" s="22"/>
    </row>
    <row r="96" spans="1:12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2369704953</v>
      </c>
      <c r="F96" s="22">
        <v>15129290</v>
      </c>
      <c r="G96" s="22">
        <v>79900</v>
      </c>
      <c r="H96" s="22">
        <v>122071875</v>
      </c>
      <c r="I96" s="22">
        <v>2232348788</v>
      </c>
      <c r="J96" s="22">
        <v>75100</v>
      </c>
      <c r="K96" s="22"/>
      <c r="L96" s="22"/>
    </row>
    <row r="97" spans="1:12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260645415</v>
      </c>
      <c r="F97" s="22">
        <v>4133800</v>
      </c>
      <c r="G97" s="22">
        <v>839460</v>
      </c>
      <c r="H97" s="22">
        <v>51353653</v>
      </c>
      <c r="I97" s="22">
        <v>204228922</v>
      </c>
      <c r="J97" s="22">
        <v>62450</v>
      </c>
      <c r="K97" s="22">
        <v>27130</v>
      </c>
      <c r="L97" s="22"/>
    </row>
    <row r="98" spans="1:12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99416424</v>
      </c>
      <c r="F98" s="22">
        <v>1459020</v>
      </c>
      <c r="G98" s="22">
        <v>452860</v>
      </c>
      <c r="H98" s="22">
        <v>12000174</v>
      </c>
      <c r="I98" s="22">
        <v>85426010</v>
      </c>
      <c r="J98" s="22">
        <v>61300</v>
      </c>
      <c r="K98" s="22">
        <v>17060</v>
      </c>
      <c r="L98" s="22"/>
    </row>
    <row r="99" spans="1:12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1006837108</v>
      </c>
      <c r="F99" s="22">
        <v>9633710</v>
      </c>
      <c r="G99" s="22">
        <v>6527680</v>
      </c>
      <c r="H99" s="22">
        <v>105383516</v>
      </c>
      <c r="I99" s="22">
        <v>884948652</v>
      </c>
      <c r="J99" s="22">
        <v>78120</v>
      </c>
      <c r="K99" s="22">
        <v>265430</v>
      </c>
      <c r="L99" s="22"/>
    </row>
    <row r="100" spans="1:12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144018980</v>
      </c>
      <c r="F100" s="22">
        <v>1702970</v>
      </c>
      <c r="G100" s="22">
        <v>47420</v>
      </c>
      <c r="H100" s="22">
        <v>4330300</v>
      </c>
      <c r="I100" s="22">
        <v>137875290</v>
      </c>
      <c r="J100" s="22">
        <v>63000</v>
      </c>
      <c r="K100" s="22"/>
      <c r="L100" s="22"/>
    </row>
    <row r="101" spans="1:12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1108927617</v>
      </c>
      <c r="F101" s="22">
        <v>11678860</v>
      </c>
      <c r="G101" s="22">
        <v>185650</v>
      </c>
      <c r="H101" s="22">
        <v>420435061</v>
      </c>
      <c r="I101" s="22">
        <v>676423986</v>
      </c>
      <c r="J101" s="22">
        <v>204060</v>
      </c>
      <c r="K101" s="22"/>
      <c r="L101" s="22"/>
    </row>
    <row r="102" spans="1:12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153013282</v>
      </c>
      <c r="F102" s="22">
        <v>2706070</v>
      </c>
      <c r="G102" s="22">
        <v>2507340</v>
      </c>
      <c r="H102" s="22">
        <v>29161253</v>
      </c>
      <c r="I102" s="22">
        <v>118250649</v>
      </c>
      <c r="J102" s="22">
        <v>129280</v>
      </c>
      <c r="K102" s="22">
        <v>258690</v>
      </c>
      <c r="L102" s="22"/>
    </row>
    <row r="103" spans="1:12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104913076</v>
      </c>
      <c r="F103" s="22">
        <v>2118730</v>
      </c>
      <c r="G103" s="22">
        <v>22150</v>
      </c>
      <c r="H103" s="22">
        <v>6851338</v>
      </c>
      <c r="I103" s="22">
        <v>95476548</v>
      </c>
      <c r="J103" s="22">
        <v>16580</v>
      </c>
      <c r="K103" s="22">
        <v>427730</v>
      </c>
      <c r="L103" s="22"/>
    </row>
    <row r="104" spans="1:12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134391657</v>
      </c>
      <c r="F104" s="22">
        <v>4155280</v>
      </c>
      <c r="G104" s="22">
        <v>574150</v>
      </c>
      <c r="H104" s="22">
        <v>6661986</v>
      </c>
      <c r="I104" s="22">
        <v>122680141</v>
      </c>
      <c r="J104" s="22">
        <v>274200</v>
      </c>
      <c r="K104" s="22">
        <v>45900</v>
      </c>
      <c r="L104" s="22"/>
    </row>
    <row r="105" spans="1:12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319422745</v>
      </c>
      <c r="F105" s="22">
        <v>2850590</v>
      </c>
      <c r="G105" s="22"/>
      <c r="H105" s="22">
        <v>32460874</v>
      </c>
      <c r="I105" s="22">
        <v>284103781</v>
      </c>
      <c r="J105" s="22">
        <v>7500</v>
      </c>
      <c r="K105" s="22"/>
      <c r="L105" s="22"/>
    </row>
    <row r="106" spans="1:12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250047760</v>
      </c>
      <c r="F106" s="22">
        <v>3464780</v>
      </c>
      <c r="G106" s="22">
        <v>97000</v>
      </c>
      <c r="H106" s="22">
        <v>32838133</v>
      </c>
      <c r="I106" s="22">
        <v>213480847</v>
      </c>
      <c r="J106" s="22">
        <v>153000</v>
      </c>
      <c r="K106" s="22">
        <v>14000</v>
      </c>
      <c r="L106" s="22"/>
    </row>
    <row r="107" spans="1:12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5488987068</v>
      </c>
      <c r="F107" s="22">
        <v>44974530</v>
      </c>
      <c r="G107" s="22">
        <v>340450</v>
      </c>
      <c r="H107" s="22">
        <v>738769679</v>
      </c>
      <c r="I107" s="22">
        <v>4703268779</v>
      </c>
      <c r="J107" s="22"/>
      <c r="K107" s="22">
        <v>1633630</v>
      </c>
      <c r="L107" s="22"/>
    </row>
    <row r="108" spans="1:12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313082093</v>
      </c>
      <c r="F108" s="22">
        <v>4870290</v>
      </c>
      <c r="G108" s="22">
        <v>269520</v>
      </c>
      <c r="H108" s="22">
        <v>38289169</v>
      </c>
      <c r="I108" s="22">
        <v>269577064</v>
      </c>
      <c r="J108" s="22">
        <v>71640</v>
      </c>
      <c r="K108" s="22">
        <v>4410</v>
      </c>
      <c r="L108" s="22"/>
    </row>
    <row r="109" spans="1:12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472293363</v>
      </c>
      <c r="F109" s="22">
        <v>10593220</v>
      </c>
      <c r="G109" s="22">
        <v>33540</v>
      </c>
      <c r="H109" s="22">
        <v>45091766</v>
      </c>
      <c r="I109" s="22">
        <v>416267467</v>
      </c>
      <c r="J109" s="22">
        <v>35640</v>
      </c>
      <c r="K109" s="22">
        <v>271730</v>
      </c>
      <c r="L109" s="22"/>
    </row>
    <row r="110" spans="1:12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75439618</v>
      </c>
      <c r="F110" s="22">
        <v>1713820</v>
      </c>
      <c r="G110" s="22"/>
      <c r="H110" s="22">
        <v>11967771</v>
      </c>
      <c r="I110" s="22">
        <v>61731127</v>
      </c>
      <c r="J110" s="22">
        <v>26900</v>
      </c>
      <c r="K110" s="22"/>
      <c r="L110" s="22"/>
    </row>
    <row r="111" spans="1:12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402986183</v>
      </c>
      <c r="F111" s="22">
        <v>7065400</v>
      </c>
      <c r="G111" s="22">
        <v>691540</v>
      </c>
      <c r="H111" s="22">
        <v>62314592</v>
      </c>
      <c r="I111" s="22">
        <v>332835511</v>
      </c>
      <c r="J111" s="22">
        <v>79140</v>
      </c>
      <c r="K111" s="22"/>
      <c r="L111" s="22"/>
    </row>
    <row r="112" spans="1:12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762118443</v>
      </c>
      <c r="F112" s="22">
        <v>7965760</v>
      </c>
      <c r="G112" s="22">
        <v>1911630</v>
      </c>
      <c r="H112" s="22">
        <v>59002277</v>
      </c>
      <c r="I112" s="22">
        <v>692907076</v>
      </c>
      <c r="J112" s="22">
        <v>101480</v>
      </c>
      <c r="K112" s="22">
        <v>230220</v>
      </c>
      <c r="L112" s="22"/>
    </row>
    <row r="113" spans="1:12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210444128</v>
      </c>
      <c r="F113" s="22">
        <v>2083210</v>
      </c>
      <c r="G113" s="22">
        <v>17200</v>
      </c>
      <c r="H113" s="22">
        <v>7404440</v>
      </c>
      <c r="I113" s="22">
        <v>200524398</v>
      </c>
      <c r="J113" s="22">
        <v>7880</v>
      </c>
      <c r="K113" s="22">
        <v>407000</v>
      </c>
      <c r="L113" s="22"/>
    </row>
    <row r="114" spans="1:12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3970033520</v>
      </c>
      <c r="F114" s="22">
        <v>36423110</v>
      </c>
      <c r="G114" s="22">
        <v>4842400</v>
      </c>
      <c r="H114" s="22">
        <v>452908036</v>
      </c>
      <c r="I114" s="22">
        <v>3474080264</v>
      </c>
      <c r="J114" s="22">
        <v>331710</v>
      </c>
      <c r="K114" s="22">
        <v>1448000</v>
      </c>
      <c r="L114" s="22"/>
    </row>
    <row r="115" spans="1:12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76218585</v>
      </c>
      <c r="F115" s="22">
        <v>2195980</v>
      </c>
      <c r="G115" s="22"/>
      <c r="H115" s="22">
        <v>21000731</v>
      </c>
      <c r="I115" s="22">
        <v>53009224</v>
      </c>
      <c r="J115" s="22">
        <v>12650</v>
      </c>
      <c r="K115" s="22"/>
      <c r="L115" s="22"/>
    </row>
    <row r="116" spans="1:12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483724280</v>
      </c>
      <c r="F116" s="22">
        <v>6931580</v>
      </c>
      <c r="G116" s="22">
        <v>5853670</v>
      </c>
      <c r="H116" s="22">
        <v>153895371</v>
      </c>
      <c r="I116" s="22">
        <v>315861459</v>
      </c>
      <c r="J116" s="22">
        <v>384520</v>
      </c>
      <c r="K116" s="22">
        <v>797680</v>
      </c>
      <c r="L116" s="22"/>
    </row>
    <row r="117" spans="1:12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64658141</v>
      </c>
      <c r="F117" s="22">
        <v>1235460</v>
      </c>
      <c r="G117" s="22">
        <v>88620</v>
      </c>
      <c r="H117" s="22">
        <v>6110874</v>
      </c>
      <c r="I117" s="22">
        <v>57173547</v>
      </c>
      <c r="J117" s="22">
        <v>4620</v>
      </c>
      <c r="K117" s="22">
        <v>45020</v>
      </c>
      <c r="L117" s="22"/>
    </row>
    <row r="118" spans="1:12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837269422</v>
      </c>
      <c r="F118" s="22">
        <v>12471590</v>
      </c>
      <c r="G118" s="22">
        <v>254380</v>
      </c>
      <c r="H118" s="22">
        <v>95442888</v>
      </c>
      <c r="I118" s="22">
        <v>728877184</v>
      </c>
      <c r="J118" s="22">
        <v>223380</v>
      </c>
      <c r="K118" s="22"/>
      <c r="L118" s="22"/>
    </row>
    <row r="119" spans="1:12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523035763</v>
      </c>
      <c r="F119" s="22">
        <v>6583060</v>
      </c>
      <c r="G119" s="22">
        <v>144380</v>
      </c>
      <c r="H119" s="22">
        <v>51840797</v>
      </c>
      <c r="I119" s="22">
        <v>463059866</v>
      </c>
      <c r="J119" s="22">
        <v>525700</v>
      </c>
      <c r="K119" s="22">
        <v>881960</v>
      </c>
      <c r="L119" s="22"/>
    </row>
    <row r="120" spans="1:12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1294518079</v>
      </c>
      <c r="F120" s="22">
        <v>53155970</v>
      </c>
      <c r="G120" s="22">
        <v>31278370</v>
      </c>
      <c r="H120" s="22">
        <v>429756261</v>
      </c>
      <c r="I120" s="22">
        <v>779922718</v>
      </c>
      <c r="J120" s="22">
        <v>404760</v>
      </c>
      <c r="K120" s="22"/>
      <c r="L120" s="22"/>
    </row>
    <row r="121" spans="1:12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971932463</v>
      </c>
      <c r="F121" s="22">
        <v>38544820</v>
      </c>
      <c r="G121" s="22">
        <v>6060610</v>
      </c>
      <c r="H121" s="22">
        <v>222923230</v>
      </c>
      <c r="I121" s="22">
        <v>702626353</v>
      </c>
      <c r="J121" s="22">
        <v>1397570</v>
      </c>
      <c r="K121" s="22">
        <v>379880</v>
      </c>
      <c r="L121" s="22"/>
    </row>
    <row r="122" spans="1:12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111183724</v>
      </c>
      <c r="F122" s="22">
        <v>2490180</v>
      </c>
      <c r="G122" s="22"/>
      <c r="H122" s="22">
        <v>16541233</v>
      </c>
      <c r="I122" s="22">
        <v>92129231</v>
      </c>
      <c r="J122" s="22">
        <v>5370</v>
      </c>
      <c r="K122" s="22">
        <v>17710</v>
      </c>
      <c r="L122" s="22"/>
    </row>
    <row r="123" spans="1:12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1162183574</v>
      </c>
      <c r="F123" s="22">
        <v>26011270</v>
      </c>
      <c r="G123" s="22">
        <v>21286980</v>
      </c>
      <c r="H123" s="22">
        <v>296312032</v>
      </c>
      <c r="I123" s="22">
        <v>816852592</v>
      </c>
      <c r="J123" s="22">
        <v>84390</v>
      </c>
      <c r="K123" s="22">
        <v>1636310</v>
      </c>
      <c r="L123" s="22"/>
    </row>
    <row r="124" spans="1:12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156824941</v>
      </c>
      <c r="F124" s="22">
        <v>3113850</v>
      </c>
      <c r="G124" s="22">
        <v>104990</v>
      </c>
      <c r="H124" s="22">
        <v>44279108</v>
      </c>
      <c r="I124" s="22">
        <v>109239703</v>
      </c>
      <c r="J124" s="22">
        <v>87290</v>
      </c>
      <c r="K124" s="22"/>
      <c r="L124" s="22"/>
    </row>
    <row r="125" spans="1:12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315838656</v>
      </c>
      <c r="F125" s="22">
        <v>6154490</v>
      </c>
      <c r="G125" s="22">
        <v>1582000</v>
      </c>
      <c r="H125" s="22">
        <v>70519569</v>
      </c>
      <c r="I125" s="22">
        <v>237433367</v>
      </c>
      <c r="J125" s="22">
        <v>149230</v>
      </c>
      <c r="K125" s="22"/>
      <c r="L125" s="22"/>
    </row>
    <row r="126" spans="1:12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80257305</v>
      </c>
      <c r="F126" s="22">
        <v>2381270</v>
      </c>
      <c r="G126" s="22">
        <v>743870</v>
      </c>
      <c r="H126" s="22">
        <v>24526649</v>
      </c>
      <c r="I126" s="22">
        <v>52565326</v>
      </c>
      <c r="J126" s="22">
        <v>16860</v>
      </c>
      <c r="K126" s="22">
        <v>23330</v>
      </c>
      <c r="L126" s="22"/>
    </row>
    <row r="127" spans="1:12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322580340</v>
      </c>
      <c r="F127" s="22">
        <v>9282350</v>
      </c>
      <c r="G127" s="22">
        <v>1372730</v>
      </c>
      <c r="H127" s="22">
        <v>66283465</v>
      </c>
      <c r="I127" s="22">
        <v>245024955</v>
      </c>
      <c r="J127" s="22">
        <v>171530</v>
      </c>
      <c r="K127" s="22">
        <v>445310</v>
      </c>
      <c r="L127" s="22"/>
    </row>
    <row r="128" spans="1:12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339327787</v>
      </c>
      <c r="F128" s="22">
        <v>7469860</v>
      </c>
      <c r="G128" s="22">
        <v>432300</v>
      </c>
      <c r="H128" s="22">
        <v>137112780</v>
      </c>
      <c r="I128" s="22">
        <v>194312847</v>
      </c>
      <c r="J128" s="22"/>
      <c r="K128" s="22"/>
      <c r="L128" s="22"/>
    </row>
    <row r="129" spans="1:12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352415764</v>
      </c>
      <c r="F129" s="22">
        <v>3823790</v>
      </c>
      <c r="G129" s="22">
        <v>61730</v>
      </c>
      <c r="H129" s="22">
        <v>18942126</v>
      </c>
      <c r="I129" s="22">
        <v>329317898</v>
      </c>
      <c r="J129" s="22">
        <v>201610</v>
      </c>
      <c r="K129" s="22">
        <v>68610</v>
      </c>
      <c r="L129" s="22"/>
    </row>
    <row r="130" spans="1:12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257163979</v>
      </c>
      <c r="F130" s="22">
        <v>4262260</v>
      </c>
      <c r="G130" s="22">
        <v>463440</v>
      </c>
      <c r="H130" s="22">
        <v>50371464</v>
      </c>
      <c r="I130" s="22">
        <v>201902995</v>
      </c>
      <c r="J130" s="22">
        <v>103720</v>
      </c>
      <c r="K130" s="22">
        <v>60100</v>
      </c>
      <c r="L130" s="22"/>
    </row>
    <row r="131" spans="1:12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537801274</v>
      </c>
      <c r="F131" s="22">
        <v>6815190</v>
      </c>
      <c r="G131" s="22"/>
      <c r="H131" s="22">
        <v>122929231</v>
      </c>
      <c r="I131" s="22">
        <v>408056853</v>
      </c>
      <c r="J131" s="22"/>
      <c r="K131" s="22"/>
      <c r="L131" s="22"/>
    </row>
    <row r="132" spans="1:12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32542660</v>
      </c>
      <c r="F132" s="22">
        <v>723000</v>
      </c>
      <c r="G132" s="22">
        <v>1090670</v>
      </c>
      <c r="H132" s="22">
        <v>1994985</v>
      </c>
      <c r="I132" s="22">
        <v>28718795</v>
      </c>
      <c r="J132" s="22">
        <v>15210</v>
      </c>
      <c r="K132" s="22"/>
      <c r="L132" s="22"/>
    </row>
    <row r="133" spans="1:12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241634015</v>
      </c>
      <c r="F133" s="22">
        <v>8645750</v>
      </c>
      <c r="G133" s="22">
        <v>139050</v>
      </c>
      <c r="H133" s="22">
        <v>46414066</v>
      </c>
      <c r="I133" s="22">
        <v>186173559</v>
      </c>
      <c r="J133" s="22">
        <v>108850</v>
      </c>
      <c r="K133" s="22">
        <v>152740</v>
      </c>
      <c r="L133" s="22"/>
    </row>
    <row r="134" spans="1:12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79612470</v>
      </c>
      <c r="F134" s="22">
        <v>1562010</v>
      </c>
      <c r="G134" s="22"/>
      <c r="H134" s="22">
        <v>21166522</v>
      </c>
      <c r="I134" s="22">
        <v>56796808</v>
      </c>
      <c r="J134" s="22">
        <v>22700</v>
      </c>
      <c r="K134" s="22">
        <v>64430</v>
      </c>
      <c r="L134" s="22"/>
    </row>
    <row r="135" spans="1:12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457668695</v>
      </c>
      <c r="F135" s="22">
        <v>22696380</v>
      </c>
      <c r="G135" s="22">
        <v>38782060</v>
      </c>
      <c r="H135" s="22">
        <v>164417831</v>
      </c>
      <c r="I135" s="22">
        <v>231631964</v>
      </c>
      <c r="J135" s="22">
        <v>8620</v>
      </c>
      <c r="K135" s="22">
        <v>131840</v>
      </c>
      <c r="L135" s="22"/>
    </row>
    <row r="136" spans="1:12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267446352</v>
      </c>
      <c r="F136" s="22">
        <v>5209950</v>
      </c>
      <c r="G136" s="22">
        <v>4777000</v>
      </c>
      <c r="H136" s="22">
        <v>90822155</v>
      </c>
      <c r="I136" s="22">
        <v>166498627</v>
      </c>
      <c r="J136" s="22">
        <v>102460</v>
      </c>
      <c r="K136" s="22">
        <v>36160</v>
      </c>
      <c r="L136" s="22"/>
    </row>
    <row r="137" spans="1:12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1756086220</v>
      </c>
      <c r="F137" s="22">
        <v>16856250</v>
      </c>
      <c r="G137" s="22"/>
      <c r="H137" s="22">
        <v>258483000</v>
      </c>
      <c r="I137" s="22">
        <v>1479778970</v>
      </c>
      <c r="J137" s="22">
        <v>949000</v>
      </c>
      <c r="K137" s="22">
        <v>19000</v>
      </c>
      <c r="L137" s="22"/>
    </row>
    <row r="138" spans="1:12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1829223778</v>
      </c>
      <c r="F138" s="22">
        <v>25452320</v>
      </c>
      <c r="G138" s="22">
        <v>259167660</v>
      </c>
      <c r="H138" s="22">
        <v>390448301</v>
      </c>
      <c r="I138" s="22">
        <v>1152041777</v>
      </c>
      <c r="J138" s="22">
        <v>6960</v>
      </c>
      <c r="K138" s="22">
        <v>2106760</v>
      </c>
      <c r="L138" s="22"/>
    </row>
    <row r="139" spans="1:12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1046272100</v>
      </c>
      <c r="F139" s="22">
        <v>11256850</v>
      </c>
      <c r="G139" s="22">
        <v>60044900</v>
      </c>
      <c r="H139" s="22">
        <v>190869439</v>
      </c>
      <c r="I139" s="22">
        <v>783228131</v>
      </c>
      <c r="J139" s="22">
        <v>451640</v>
      </c>
      <c r="K139" s="22">
        <v>421140</v>
      </c>
      <c r="L139" s="22"/>
    </row>
    <row r="140" spans="1:12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116282235</v>
      </c>
      <c r="F140" s="22">
        <v>1465320</v>
      </c>
      <c r="G140" s="22"/>
      <c r="H140" s="22">
        <v>5420902</v>
      </c>
      <c r="I140" s="22">
        <v>109327583</v>
      </c>
      <c r="J140" s="22">
        <v>68430</v>
      </c>
      <c r="K140" s="22"/>
      <c r="L140" s="22"/>
    </row>
    <row r="141" spans="1:12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93305333</v>
      </c>
      <c r="F141" s="22">
        <v>1808460</v>
      </c>
      <c r="G141" s="22"/>
      <c r="H141" s="22">
        <v>20407612</v>
      </c>
      <c r="I141" s="22">
        <v>70763021</v>
      </c>
      <c r="J141" s="22">
        <v>145380</v>
      </c>
      <c r="K141" s="22">
        <v>180860</v>
      </c>
      <c r="L141" s="22"/>
    </row>
    <row r="142" spans="1:12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179118727</v>
      </c>
      <c r="F142" s="22">
        <v>4046490</v>
      </c>
      <c r="G142" s="22">
        <v>640210</v>
      </c>
      <c r="H142" s="22">
        <v>25105465</v>
      </c>
      <c r="I142" s="22">
        <v>149115062</v>
      </c>
      <c r="J142" s="22">
        <v>161300</v>
      </c>
      <c r="K142" s="22">
        <v>50200</v>
      </c>
      <c r="L142" s="22"/>
    </row>
    <row r="143" spans="1:12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122521819</v>
      </c>
      <c r="F143" s="22">
        <v>1624350</v>
      </c>
      <c r="G143" s="22">
        <v>64290</v>
      </c>
      <c r="H143" s="22">
        <v>6494010</v>
      </c>
      <c r="I143" s="22">
        <v>114199159</v>
      </c>
      <c r="J143" s="22">
        <v>140010</v>
      </c>
      <c r="K143" s="22"/>
      <c r="L143" s="22"/>
    </row>
    <row r="144" spans="1:12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186131312</v>
      </c>
      <c r="F144" s="22">
        <v>2473530</v>
      </c>
      <c r="G144" s="22">
        <v>1525110</v>
      </c>
      <c r="H144" s="22">
        <v>9010411</v>
      </c>
      <c r="I144" s="22">
        <v>173059001</v>
      </c>
      <c r="J144" s="22">
        <v>63260</v>
      </c>
      <c r="K144" s="22"/>
      <c r="L144" s="22"/>
    </row>
    <row r="145" spans="1:12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119338485</v>
      </c>
      <c r="F145" s="22">
        <v>2393330</v>
      </c>
      <c r="G145" s="22">
        <v>52470</v>
      </c>
      <c r="H145" s="22">
        <v>28397136</v>
      </c>
      <c r="I145" s="22">
        <v>88481679</v>
      </c>
      <c r="J145" s="22">
        <v>13870</v>
      </c>
      <c r="K145" s="22"/>
      <c r="L145" s="22"/>
    </row>
    <row r="146" spans="1:12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99383472</v>
      </c>
      <c r="F146" s="22">
        <v>2359150</v>
      </c>
      <c r="G146" s="22">
        <v>134990</v>
      </c>
      <c r="H146" s="22">
        <v>20402201</v>
      </c>
      <c r="I146" s="22">
        <v>76455931</v>
      </c>
      <c r="J146" s="22"/>
      <c r="K146" s="22">
        <v>31200</v>
      </c>
      <c r="L146" s="22"/>
    </row>
    <row r="147" spans="1:12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41563173</v>
      </c>
      <c r="F147" s="22">
        <v>1443180</v>
      </c>
      <c r="G147" s="22">
        <v>15960</v>
      </c>
      <c r="H147" s="22">
        <v>8624227</v>
      </c>
      <c r="I147" s="22">
        <v>31440376</v>
      </c>
      <c r="J147" s="22"/>
      <c r="K147" s="22">
        <v>39430</v>
      </c>
      <c r="L147" s="22"/>
    </row>
    <row r="148" spans="1:12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65641930</v>
      </c>
      <c r="F148" s="22">
        <v>1467270</v>
      </c>
      <c r="G148" s="22">
        <v>11790</v>
      </c>
      <c r="H148" s="22">
        <v>9872939</v>
      </c>
      <c r="I148" s="22">
        <v>54235191</v>
      </c>
      <c r="J148" s="22">
        <v>35090</v>
      </c>
      <c r="K148" s="22">
        <v>19650</v>
      </c>
      <c r="L148" s="22"/>
    </row>
    <row r="149" spans="1:12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207429581</v>
      </c>
      <c r="F149" s="22">
        <v>3280550</v>
      </c>
      <c r="G149" s="22">
        <v>74710</v>
      </c>
      <c r="H149" s="22">
        <v>15706917</v>
      </c>
      <c r="I149" s="22">
        <v>188273904</v>
      </c>
      <c r="J149" s="22">
        <v>21300</v>
      </c>
      <c r="K149" s="22">
        <v>72200</v>
      </c>
      <c r="L149" s="22"/>
    </row>
    <row r="150" spans="1:12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1173610679</v>
      </c>
      <c r="F150" s="22">
        <v>11084220</v>
      </c>
      <c r="G150" s="22">
        <v>2395020</v>
      </c>
      <c r="H150" s="22">
        <v>128620676</v>
      </c>
      <c r="I150" s="22">
        <v>1031143793</v>
      </c>
      <c r="J150" s="22">
        <v>282550</v>
      </c>
      <c r="K150" s="22">
        <v>84420</v>
      </c>
      <c r="L150" s="22"/>
    </row>
    <row r="151" spans="1:12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97554250</v>
      </c>
      <c r="F151" s="22">
        <v>1887760</v>
      </c>
      <c r="G151" s="22">
        <v>453600</v>
      </c>
      <c r="H151" s="22">
        <v>7849301</v>
      </c>
      <c r="I151" s="22">
        <v>87221649</v>
      </c>
      <c r="J151" s="22">
        <v>112350</v>
      </c>
      <c r="K151" s="22">
        <v>29590</v>
      </c>
      <c r="L151" s="22"/>
    </row>
    <row r="152" spans="1:12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261259412</v>
      </c>
      <c r="F152" s="22">
        <v>3526200</v>
      </c>
      <c r="G152" s="22">
        <v>2948810</v>
      </c>
      <c r="H152" s="22">
        <v>43495690</v>
      </c>
      <c r="I152" s="22">
        <v>211244512</v>
      </c>
      <c r="J152" s="22">
        <v>44200</v>
      </c>
      <c r="K152" s="22"/>
      <c r="L152" s="22"/>
    </row>
    <row r="153" spans="1:12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4372219642</v>
      </c>
      <c r="F153" s="22">
        <v>25341160</v>
      </c>
      <c r="G153" s="22">
        <v>117100</v>
      </c>
      <c r="H153" s="22">
        <v>616993571</v>
      </c>
      <c r="I153" s="22">
        <v>3729401611</v>
      </c>
      <c r="J153" s="22">
        <v>164200</v>
      </c>
      <c r="K153" s="22">
        <v>202000</v>
      </c>
      <c r="L153" s="22"/>
    </row>
    <row r="154" spans="1:12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1259970406</v>
      </c>
      <c r="F154" s="22">
        <v>12689790</v>
      </c>
      <c r="G154" s="22"/>
      <c r="H154" s="22">
        <v>267711873</v>
      </c>
      <c r="I154" s="22">
        <v>978371823</v>
      </c>
      <c r="J154" s="22">
        <v>508620</v>
      </c>
      <c r="K154" s="22">
        <v>688300</v>
      </c>
      <c r="L154" s="22"/>
    </row>
    <row r="155" spans="1:12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107138429</v>
      </c>
      <c r="F155" s="22">
        <v>2456130</v>
      </c>
      <c r="G155" s="22">
        <v>1112190</v>
      </c>
      <c r="H155" s="22">
        <v>26697226</v>
      </c>
      <c r="I155" s="22">
        <v>76766243</v>
      </c>
      <c r="J155" s="22">
        <v>67040</v>
      </c>
      <c r="K155" s="22">
        <v>39600</v>
      </c>
      <c r="L155" s="22"/>
    </row>
    <row r="156" spans="1:12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79015378</v>
      </c>
      <c r="F156" s="22">
        <v>2138150</v>
      </c>
      <c r="G156" s="22">
        <v>10360</v>
      </c>
      <c r="H156" s="22">
        <v>14986913</v>
      </c>
      <c r="I156" s="22">
        <v>61836585</v>
      </c>
      <c r="J156" s="22">
        <v>28710</v>
      </c>
      <c r="K156" s="22">
        <v>14660</v>
      </c>
      <c r="L156" s="22"/>
    </row>
    <row r="157" spans="1:12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978830401</v>
      </c>
      <c r="F157" s="22">
        <v>14353500</v>
      </c>
      <c r="G157" s="22">
        <v>334310</v>
      </c>
      <c r="H157" s="22">
        <v>275835071</v>
      </c>
      <c r="I157" s="22">
        <v>688022330</v>
      </c>
      <c r="J157" s="22">
        <v>64700</v>
      </c>
      <c r="K157" s="22">
        <v>220490</v>
      </c>
      <c r="L157" s="22"/>
    </row>
    <row r="158" spans="1:12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300915512</v>
      </c>
      <c r="F158" s="22">
        <v>3456400</v>
      </c>
      <c r="G158" s="22">
        <v>59830</v>
      </c>
      <c r="H158" s="22">
        <v>9597818</v>
      </c>
      <c r="I158" s="22">
        <v>287104074</v>
      </c>
      <c r="J158" s="22">
        <v>167130</v>
      </c>
      <c r="K158" s="22">
        <v>530260</v>
      </c>
      <c r="L158" s="22"/>
    </row>
    <row r="159" spans="1:12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151960137</v>
      </c>
      <c r="F159" s="22">
        <v>2207100</v>
      </c>
      <c r="G159" s="22">
        <v>1028810</v>
      </c>
      <c r="H159" s="22">
        <v>21238050</v>
      </c>
      <c r="I159" s="22">
        <v>127431727</v>
      </c>
      <c r="J159" s="22">
        <v>54450</v>
      </c>
      <c r="K159" s="22"/>
      <c r="L159" s="22"/>
    </row>
    <row r="160" spans="1:12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402145409</v>
      </c>
      <c r="F160" s="22">
        <v>6362040</v>
      </c>
      <c r="G160" s="22">
        <v>200920</v>
      </c>
      <c r="H160" s="22">
        <v>97707871</v>
      </c>
      <c r="I160" s="22">
        <v>297670608</v>
      </c>
      <c r="J160" s="22">
        <v>203970</v>
      </c>
      <c r="K160" s="22"/>
      <c r="L160" s="22"/>
    </row>
    <row r="161" spans="1:12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778555343</v>
      </c>
      <c r="F161" s="22">
        <v>9812430</v>
      </c>
      <c r="G161" s="22"/>
      <c r="H161" s="22">
        <v>144121199</v>
      </c>
      <c r="I161" s="22">
        <v>624094934</v>
      </c>
      <c r="J161" s="22">
        <v>290530</v>
      </c>
      <c r="K161" s="22">
        <v>236250</v>
      </c>
      <c r="L161" s="22"/>
    </row>
    <row r="162" spans="1:12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220583046</v>
      </c>
      <c r="F162" s="22">
        <v>3805980</v>
      </c>
      <c r="G162" s="22">
        <v>184820</v>
      </c>
      <c r="H162" s="22">
        <v>71042526</v>
      </c>
      <c r="I162" s="22">
        <v>145419990</v>
      </c>
      <c r="J162" s="22">
        <v>57660</v>
      </c>
      <c r="K162" s="22">
        <v>72070</v>
      </c>
      <c r="L162" s="22"/>
    </row>
    <row r="163" spans="1:12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91675328</v>
      </c>
      <c r="F163" s="22">
        <v>1726320</v>
      </c>
      <c r="G163" s="22"/>
      <c r="H163" s="22">
        <v>32318856</v>
      </c>
      <c r="I163" s="22">
        <v>57630152</v>
      </c>
      <c r="J163" s="22"/>
      <c r="K163" s="22"/>
      <c r="L163" s="22"/>
    </row>
    <row r="164" spans="1:12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283376508</v>
      </c>
      <c r="F164" s="22">
        <v>3680530</v>
      </c>
      <c r="G164" s="22">
        <v>795170</v>
      </c>
      <c r="H164" s="22">
        <v>11564838</v>
      </c>
      <c r="I164" s="22">
        <v>267243180</v>
      </c>
      <c r="J164" s="22">
        <v>81230</v>
      </c>
      <c r="K164" s="22">
        <v>11560</v>
      </c>
      <c r="L164" s="22"/>
    </row>
    <row r="165" spans="1:12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683331788</v>
      </c>
      <c r="F165" s="22">
        <v>10218050</v>
      </c>
      <c r="G165" s="22">
        <v>13943760</v>
      </c>
      <c r="H165" s="22">
        <v>196319422</v>
      </c>
      <c r="I165" s="22">
        <v>462058146</v>
      </c>
      <c r="J165" s="22">
        <v>96770</v>
      </c>
      <c r="K165" s="22">
        <v>695640</v>
      </c>
      <c r="L165" s="22"/>
    </row>
    <row r="166" spans="1:12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325835070</v>
      </c>
      <c r="F166" s="22">
        <v>13634550</v>
      </c>
      <c r="G166" s="22">
        <v>15859220</v>
      </c>
      <c r="H166" s="22">
        <v>70211663</v>
      </c>
      <c r="I166" s="22">
        <v>225427637</v>
      </c>
      <c r="J166" s="22">
        <v>611500</v>
      </c>
      <c r="K166" s="22">
        <v>90500</v>
      </c>
      <c r="L166" s="22"/>
    </row>
    <row r="167" spans="1:12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295197276</v>
      </c>
      <c r="F167" s="22">
        <v>4626530</v>
      </c>
      <c r="G167" s="22">
        <v>1315420</v>
      </c>
      <c r="H167" s="22">
        <v>71727356</v>
      </c>
      <c r="I167" s="22">
        <v>217150230</v>
      </c>
      <c r="J167" s="22">
        <v>342320</v>
      </c>
      <c r="K167" s="22">
        <v>35420</v>
      </c>
      <c r="L167" s="22"/>
    </row>
    <row r="168" spans="1:12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870122814</v>
      </c>
      <c r="F168" s="22">
        <v>13040030</v>
      </c>
      <c r="G168" s="22">
        <v>123290</v>
      </c>
      <c r="H168" s="22">
        <v>208460356</v>
      </c>
      <c r="I168" s="22">
        <v>648006858</v>
      </c>
      <c r="J168" s="22">
        <v>58390</v>
      </c>
      <c r="K168" s="22">
        <v>433890</v>
      </c>
      <c r="L168" s="22"/>
    </row>
    <row r="169" spans="1:12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79975430</v>
      </c>
      <c r="F169" s="22">
        <v>1451800</v>
      </c>
      <c r="G169" s="22"/>
      <c r="H169" s="22">
        <v>12911190</v>
      </c>
      <c r="I169" s="22">
        <v>65562840</v>
      </c>
      <c r="J169" s="22">
        <v>11990</v>
      </c>
      <c r="K169" s="22">
        <v>37610</v>
      </c>
      <c r="L169" s="22"/>
    </row>
    <row r="170" spans="1:12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272608655</v>
      </c>
      <c r="F170" s="22">
        <v>7789920</v>
      </c>
      <c r="G170" s="22">
        <v>5212490</v>
      </c>
      <c r="H170" s="22">
        <v>38057473</v>
      </c>
      <c r="I170" s="22">
        <v>220803752</v>
      </c>
      <c r="J170" s="22">
        <v>424180</v>
      </c>
      <c r="K170" s="22">
        <v>320840</v>
      </c>
      <c r="L170" s="22"/>
    </row>
    <row r="171" spans="1:12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972597906</v>
      </c>
      <c r="F171" s="22">
        <v>12457470</v>
      </c>
      <c r="G171" s="22">
        <v>60640</v>
      </c>
      <c r="H171" s="22">
        <v>276414807</v>
      </c>
      <c r="I171" s="22">
        <v>683605129</v>
      </c>
      <c r="J171" s="22">
        <v>3890</v>
      </c>
      <c r="K171" s="22">
        <v>55970</v>
      </c>
      <c r="L171" s="22"/>
    </row>
    <row r="172" spans="1:12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92346409</v>
      </c>
      <c r="F172" s="22">
        <v>2800870</v>
      </c>
      <c r="G172" s="22">
        <v>65700</v>
      </c>
      <c r="H172" s="22">
        <v>15116073</v>
      </c>
      <c r="I172" s="22">
        <v>74265566</v>
      </c>
      <c r="J172" s="22">
        <v>98200</v>
      </c>
      <c r="K172" s="22"/>
      <c r="L172" s="22"/>
    </row>
    <row r="173" spans="1:12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81443209</v>
      </c>
      <c r="F173" s="22">
        <v>3671680</v>
      </c>
      <c r="G173" s="22">
        <v>112960</v>
      </c>
      <c r="H173" s="22">
        <v>15881972</v>
      </c>
      <c r="I173" s="22">
        <v>61717807</v>
      </c>
      <c r="J173" s="22">
        <v>58790</v>
      </c>
      <c r="K173" s="22"/>
      <c r="L173" s="22"/>
    </row>
    <row r="174" spans="1:12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657667199</v>
      </c>
      <c r="F174" s="22">
        <v>8822170</v>
      </c>
      <c r="G174" s="22">
        <v>292260</v>
      </c>
      <c r="H174" s="22">
        <v>170841793</v>
      </c>
      <c r="I174" s="22">
        <v>477653186</v>
      </c>
      <c r="J174" s="22">
        <v>57790</v>
      </c>
      <c r="K174" s="22"/>
      <c r="L174" s="22"/>
    </row>
    <row r="175" spans="1:12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49653469</v>
      </c>
      <c r="F175" s="22">
        <v>863940</v>
      </c>
      <c r="G175" s="22">
        <v>334120</v>
      </c>
      <c r="H175" s="22">
        <v>4496367</v>
      </c>
      <c r="I175" s="22">
        <v>43926172</v>
      </c>
      <c r="J175" s="22">
        <v>32870</v>
      </c>
      <c r="K175" s="22"/>
      <c r="L175" s="22"/>
    </row>
    <row r="176" spans="1:12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756146240</v>
      </c>
      <c r="F176" s="22">
        <v>11791000</v>
      </c>
      <c r="G176" s="22">
        <v>2167060</v>
      </c>
      <c r="H176" s="22">
        <v>217243410</v>
      </c>
      <c r="I176" s="22">
        <v>524489710</v>
      </c>
      <c r="J176" s="22">
        <v>338900</v>
      </c>
      <c r="K176" s="22">
        <v>116160</v>
      </c>
      <c r="L176" s="22"/>
    </row>
    <row r="177" spans="1:12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2387688539</v>
      </c>
      <c r="F177" s="22">
        <v>23141180</v>
      </c>
      <c r="G177" s="22">
        <v>624270</v>
      </c>
      <c r="H177" s="22">
        <v>305440318</v>
      </c>
      <c r="I177" s="22">
        <v>2055338041</v>
      </c>
      <c r="J177" s="22">
        <v>1042060</v>
      </c>
      <c r="K177" s="22">
        <v>2102670</v>
      </c>
      <c r="L177" s="22"/>
    </row>
    <row r="178" spans="1:12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1710324278</v>
      </c>
      <c r="F178" s="22">
        <v>20252670</v>
      </c>
      <c r="G178" s="22">
        <v>1154500</v>
      </c>
      <c r="H178" s="22">
        <v>293307711</v>
      </c>
      <c r="I178" s="22">
        <v>1395152477</v>
      </c>
      <c r="J178" s="22">
        <v>456920</v>
      </c>
      <c r="K178" s="22"/>
      <c r="L178" s="22"/>
    </row>
    <row r="179" spans="1:12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349785968</v>
      </c>
      <c r="F179" s="22">
        <v>14095730</v>
      </c>
      <c r="G179" s="22">
        <v>156740</v>
      </c>
      <c r="H179" s="22">
        <v>61774803</v>
      </c>
      <c r="I179" s="22">
        <v>273588445</v>
      </c>
      <c r="J179" s="22">
        <v>170250</v>
      </c>
      <c r="K179" s="22"/>
      <c r="L179" s="22"/>
    </row>
    <row r="180" spans="1:12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153513407</v>
      </c>
      <c r="F180" s="22">
        <v>12004740</v>
      </c>
      <c r="G180" s="22">
        <v>1832900</v>
      </c>
      <c r="H180" s="22">
        <v>37591963</v>
      </c>
      <c r="I180" s="22">
        <v>102083804</v>
      </c>
      <c r="J180" s="22"/>
      <c r="K180" s="22"/>
      <c r="L180" s="22"/>
    </row>
    <row r="181" spans="1:12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2171340212</v>
      </c>
      <c r="F181" s="22">
        <v>19325570</v>
      </c>
      <c r="G181" s="22">
        <v>1334050</v>
      </c>
      <c r="H181" s="22">
        <v>277557132</v>
      </c>
      <c r="I181" s="22">
        <v>1872913960</v>
      </c>
      <c r="J181" s="22">
        <v>153890</v>
      </c>
      <c r="K181" s="22">
        <v>55610</v>
      </c>
      <c r="L181" s="22"/>
    </row>
    <row r="182" spans="1:12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938853657</v>
      </c>
      <c r="F182" s="22">
        <v>15428590</v>
      </c>
      <c r="G182" s="22">
        <v>66580480</v>
      </c>
      <c r="H182" s="22">
        <v>200414790</v>
      </c>
      <c r="I182" s="22">
        <v>655261167</v>
      </c>
      <c r="J182" s="22">
        <v>197300</v>
      </c>
      <c r="K182" s="22">
        <v>379000</v>
      </c>
      <c r="L182" s="22">
        <v>592330</v>
      </c>
    </row>
    <row r="183" spans="1:12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296008487</v>
      </c>
      <c r="F183" s="22">
        <v>5046550</v>
      </c>
      <c r="G183" s="22">
        <v>271190</v>
      </c>
      <c r="H183" s="22">
        <v>48569949</v>
      </c>
      <c r="I183" s="22">
        <v>241860538</v>
      </c>
      <c r="J183" s="22">
        <v>217480</v>
      </c>
      <c r="K183" s="22">
        <v>42780</v>
      </c>
      <c r="L183" s="22"/>
    </row>
    <row r="184" spans="1:12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237502849</v>
      </c>
      <c r="F184" s="22">
        <v>4388140</v>
      </c>
      <c r="G184" s="22">
        <v>3340000</v>
      </c>
      <c r="H184" s="22">
        <v>39764315</v>
      </c>
      <c r="I184" s="22">
        <v>188970594</v>
      </c>
      <c r="J184" s="22">
        <v>264200</v>
      </c>
      <c r="K184" s="22">
        <v>775600</v>
      </c>
      <c r="L184" s="22"/>
    </row>
    <row r="185" spans="1:12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86742299</v>
      </c>
      <c r="F185" s="22">
        <v>1767200</v>
      </c>
      <c r="G185" s="22">
        <v>268460</v>
      </c>
      <c r="H185" s="22">
        <v>12930907</v>
      </c>
      <c r="I185" s="22">
        <v>71711642</v>
      </c>
      <c r="J185" s="22">
        <v>33770</v>
      </c>
      <c r="K185" s="22">
        <v>30320</v>
      </c>
      <c r="L185" s="22"/>
    </row>
    <row r="186" spans="1:12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78161768</v>
      </c>
      <c r="F186" s="22">
        <v>2428520</v>
      </c>
      <c r="G186" s="22">
        <v>29510</v>
      </c>
      <c r="H186" s="22">
        <v>9886205</v>
      </c>
      <c r="I186" s="22">
        <v>65810373</v>
      </c>
      <c r="J186" s="22">
        <v>7160</v>
      </c>
      <c r="K186" s="22"/>
      <c r="L186" s="22"/>
    </row>
    <row r="187" spans="1:12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309342200</v>
      </c>
      <c r="F187" s="22">
        <v>6664920</v>
      </c>
      <c r="G187" s="22">
        <v>1879400</v>
      </c>
      <c r="H187" s="22">
        <v>19749313</v>
      </c>
      <c r="I187" s="22">
        <v>280977367</v>
      </c>
      <c r="J187" s="22">
        <v>71200</v>
      </c>
      <c r="K187" s="22"/>
      <c r="L187" s="22"/>
    </row>
    <row r="188" spans="1:12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196599510</v>
      </c>
      <c r="F188" s="22">
        <v>4754090</v>
      </c>
      <c r="G188" s="22">
        <v>123900</v>
      </c>
      <c r="H188" s="22">
        <v>71585843</v>
      </c>
      <c r="I188" s="22">
        <v>120062977</v>
      </c>
      <c r="J188" s="22">
        <v>72700</v>
      </c>
      <c r="K188" s="22"/>
      <c r="L188" s="22"/>
    </row>
    <row r="189" spans="1:12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85448009</v>
      </c>
      <c r="F189" s="22">
        <v>1995100</v>
      </c>
      <c r="G189" s="22">
        <v>1345590</v>
      </c>
      <c r="H189" s="22">
        <v>11048288</v>
      </c>
      <c r="I189" s="22">
        <v>70987691</v>
      </c>
      <c r="J189" s="22">
        <v>71340</v>
      </c>
      <c r="K189" s="22"/>
      <c r="L189" s="22"/>
    </row>
    <row r="190" spans="1:12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743583087</v>
      </c>
      <c r="F190" s="22">
        <v>20188770</v>
      </c>
      <c r="G190" s="22">
        <v>1972940</v>
      </c>
      <c r="H190" s="22">
        <v>202437610</v>
      </c>
      <c r="I190" s="22">
        <v>518799567</v>
      </c>
      <c r="J190" s="22">
        <v>60410</v>
      </c>
      <c r="K190" s="22">
        <v>123790</v>
      </c>
      <c r="L190" s="22"/>
    </row>
    <row r="191" spans="1:12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499435831</v>
      </c>
      <c r="F191" s="22">
        <v>19949460</v>
      </c>
      <c r="G191" s="22">
        <v>1894770</v>
      </c>
      <c r="H191" s="22">
        <v>110540294</v>
      </c>
      <c r="I191" s="22">
        <v>366847457</v>
      </c>
      <c r="J191" s="22">
        <v>75110</v>
      </c>
      <c r="K191" s="22">
        <v>128740</v>
      </c>
      <c r="L191" s="22"/>
    </row>
    <row r="192" spans="1:12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93321316</v>
      </c>
      <c r="F192" s="22">
        <v>1843150</v>
      </c>
      <c r="G192" s="22">
        <v>658870</v>
      </c>
      <c r="H192" s="22">
        <v>17694511</v>
      </c>
      <c r="I192" s="22">
        <v>72788635</v>
      </c>
      <c r="J192" s="22">
        <v>710</v>
      </c>
      <c r="K192" s="22">
        <v>335440</v>
      </c>
      <c r="L192" s="22"/>
    </row>
    <row r="193" spans="1:12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198242199</v>
      </c>
      <c r="F193" s="22">
        <v>3148980</v>
      </c>
      <c r="G193" s="22">
        <v>653510</v>
      </c>
      <c r="H193" s="22">
        <v>35374524</v>
      </c>
      <c r="I193" s="22">
        <v>158872465</v>
      </c>
      <c r="J193" s="22">
        <v>112730</v>
      </c>
      <c r="K193" s="22">
        <v>79990</v>
      </c>
      <c r="L193" s="22"/>
    </row>
    <row r="194" spans="1:12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754696728</v>
      </c>
      <c r="F194" s="22">
        <v>10763150</v>
      </c>
      <c r="G194" s="22">
        <v>9199530</v>
      </c>
      <c r="H194" s="22">
        <v>171070061</v>
      </c>
      <c r="I194" s="22">
        <v>562710637</v>
      </c>
      <c r="J194" s="22">
        <v>19690</v>
      </c>
      <c r="K194" s="22">
        <v>933660</v>
      </c>
      <c r="L194" s="22"/>
    </row>
    <row r="195" spans="1:12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136191020</v>
      </c>
      <c r="F195" s="22">
        <v>2329110</v>
      </c>
      <c r="G195" s="22">
        <v>167460</v>
      </c>
      <c r="H195" s="22">
        <v>10723638</v>
      </c>
      <c r="I195" s="22">
        <v>122623722</v>
      </c>
      <c r="J195" s="22">
        <v>118070</v>
      </c>
      <c r="K195" s="22">
        <v>229020</v>
      </c>
      <c r="L195" s="22"/>
    </row>
    <row r="196" spans="1:12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533638518</v>
      </c>
      <c r="F196" s="22">
        <v>7703810</v>
      </c>
      <c r="G196" s="22">
        <v>1793310</v>
      </c>
      <c r="H196" s="22">
        <v>125075068</v>
      </c>
      <c r="I196" s="22">
        <v>398509960</v>
      </c>
      <c r="J196" s="22">
        <v>497440</v>
      </c>
      <c r="K196" s="22">
        <v>58930</v>
      </c>
      <c r="L196" s="22"/>
    </row>
    <row r="197" spans="1:12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1737679252</v>
      </c>
      <c r="F197" s="22">
        <v>20608330</v>
      </c>
      <c r="G197" s="22">
        <v>123803260</v>
      </c>
      <c r="H197" s="22">
        <v>584049014</v>
      </c>
      <c r="I197" s="22">
        <v>1009007048</v>
      </c>
      <c r="J197" s="22">
        <v>46100</v>
      </c>
      <c r="K197" s="22">
        <v>165500</v>
      </c>
      <c r="L197" s="22"/>
    </row>
    <row r="198" spans="1:12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53331460</v>
      </c>
      <c r="F198" s="22">
        <v>1132790</v>
      </c>
      <c r="G198" s="22"/>
      <c r="H198" s="22">
        <v>6071887</v>
      </c>
      <c r="I198" s="22">
        <v>46076613</v>
      </c>
      <c r="J198" s="22">
        <v>50170</v>
      </c>
      <c r="K198" s="22"/>
      <c r="L198" s="22"/>
    </row>
    <row r="199" spans="1:12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169137319</v>
      </c>
      <c r="F199" s="22">
        <v>1882190</v>
      </c>
      <c r="G199" s="22">
        <v>107390</v>
      </c>
      <c r="H199" s="22">
        <v>7805890</v>
      </c>
      <c r="I199" s="22">
        <v>159324959</v>
      </c>
      <c r="J199" s="22">
        <v>16890</v>
      </c>
      <c r="K199" s="22"/>
      <c r="L199" s="22"/>
    </row>
    <row r="200" spans="1:12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106998509</v>
      </c>
      <c r="F200" s="22">
        <v>1286800</v>
      </c>
      <c r="G200" s="22">
        <v>27284420</v>
      </c>
      <c r="H200" s="22">
        <v>12621988</v>
      </c>
      <c r="I200" s="22">
        <v>65699721</v>
      </c>
      <c r="J200" s="22">
        <v>42080</v>
      </c>
      <c r="K200" s="22">
        <v>63500</v>
      </c>
      <c r="L200" s="22"/>
    </row>
    <row r="201" spans="1:12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8071817</v>
      </c>
      <c r="F201" s="22">
        <v>245060</v>
      </c>
      <c r="G201" s="22">
        <v>37670</v>
      </c>
      <c r="H201" s="22">
        <v>1983267</v>
      </c>
      <c r="I201" s="22">
        <v>5781530</v>
      </c>
      <c r="J201" s="22"/>
      <c r="K201" s="22">
        <v>24290</v>
      </c>
      <c r="L201" s="22"/>
    </row>
    <row r="202" spans="1:12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11498030</v>
      </c>
      <c r="F202" s="22">
        <v>342620</v>
      </c>
      <c r="G202" s="22"/>
      <c r="H202" s="22">
        <v>437710</v>
      </c>
      <c r="I202" s="22">
        <v>10689560</v>
      </c>
      <c r="J202" s="22"/>
      <c r="K202" s="22">
        <v>28140</v>
      </c>
      <c r="L202" s="22"/>
    </row>
    <row r="203" spans="1:12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30483006</v>
      </c>
      <c r="F203" s="22">
        <v>1018570</v>
      </c>
      <c r="G203" s="22"/>
      <c r="H203" s="22">
        <v>3814160</v>
      </c>
      <c r="I203" s="22">
        <v>25650276</v>
      </c>
      <c r="J203" s="22"/>
      <c r="K203" s="22"/>
      <c r="L203" s="22"/>
    </row>
    <row r="204" spans="1:12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14238241</v>
      </c>
      <c r="F204" s="22">
        <v>146570</v>
      </c>
      <c r="G204" s="22">
        <v>55760</v>
      </c>
      <c r="H204" s="22">
        <v>2525450</v>
      </c>
      <c r="I204" s="22">
        <v>11510461</v>
      </c>
      <c r="J204" s="22"/>
      <c r="K204" s="22"/>
      <c r="L204" s="22"/>
    </row>
    <row r="205" spans="1:12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72800880</v>
      </c>
      <c r="F205" s="22">
        <v>541710</v>
      </c>
      <c r="G205" s="22"/>
      <c r="H205" s="22">
        <v>1962000</v>
      </c>
      <c r="I205" s="22">
        <v>70136280</v>
      </c>
      <c r="J205" s="22">
        <v>15680</v>
      </c>
      <c r="K205" s="22">
        <v>145210</v>
      </c>
      <c r="L205" s="22"/>
    </row>
    <row r="206" spans="1:12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19024850</v>
      </c>
      <c r="F206" s="22">
        <v>383800</v>
      </c>
      <c r="G206" s="22">
        <v>259280</v>
      </c>
      <c r="H206" s="22">
        <v>1736035</v>
      </c>
      <c r="I206" s="22">
        <v>16462465</v>
      </c>
      <c r="J206" s="22"/>
      <c r="K206" s="22">
        <v>183270</v>
      </c>
      <c r="L206" s="22"/>
    </row>
    <row r="207" spans="1:12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29718804</v>
      </c>
      <c r="F207" s="22">
        <v>308430</v>
      </c>
      <c r="G207" s="22"/>
      <c r="H207" s="22">
        <v>2378960</v>
      </c>
      <c r="I207" s="22">
        <v>26991444</v>
      </c>
      <c r="J207" s="22">
        <v>26980</v>
      </c>
      <c r="K207" s="22">
        <v>12990</v>
      </c>
      <c r="L207" s="22"/>
    </row>
    <row r="208" spans="1:12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87407609</v>
      </c>
      <c r="F208" s="22">
        <v>4417020</v>
      </c>
      <c r="G208" s="22">
        <v>54730</v>
      </c>
      <c r="H208" s="22">
        <v>20659200</v>
      </c>
      <c r="I208" s="22">
        <v>62183289</v>
      </c>
      <c r="J208" s="22">
        <v>93370</v>
      </c>
      <c r="K208" s="22"/>
      <c r="L208" s="22"/>
    </row>
    <row r="209" spans="1:12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33509069</v>
      </c>
      <c r="F209" s="22">
        <v>1022940</v>
      </c>
      <c r="G209" s="22">
        <v>28640</v>
      </c>
      <c r="H209" s="22">
        <v>3058698</v>
      </c>
      <c r="I209" s="22">
        <v>29386571</v>
      </c>
      <c r="J209" s="22">
        <v>12220</v>
      </c>
      <c r="K209" s="22"/>
      <c r="L209" s="22"/>
    </row>
    <row r="210" spans="1:12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25336797</v>
      </c>
      <c r="F210" s="22">
        <v>2408240</v>
      </c>
      <c r="G210" s="22">
        <v>83080</v>
      </c>
      <c r="H210" s="22">
        <v>1977815</v>
      </c>
      <c r="I210" s="22">
        <v>20830882</v>
      </c>
      <c r="J210" s="22">
        <v>36780</v>
      </c>
      <c r="K210" s="22"/>
      <c r="L210" s="22"/>
    </row>
    <row r="211" spans="1:12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21358802</v>
      </c>
      <c r="F211" s="22">
        <v>930430</v>
      </c>
      <c r="G211" s="22">
        <v>159770</v>
      </c>
      <c r="H211" s="22">
        <v>946046</v>
      </c>
      <c r="I211" s="22">
        <v>19043996</v>
      </c>
      <c r="J211" s="22">
        <v>135020</v>
      </c>
      <c r="K211" s="22">
        <v>143540</v>
      </c>
      <c r="L211" s="22"/>
    </row>
    <row r="212" spans="1:12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102093901</v>
      </c>
      <c r="F212" s="22">
        <v>4202600</v>
      </c>
      <c r="G212" s="22">
        <v>12665110</v>
      </c>
      <c r="H212" s="22">
        <v>17471833</v>
      </c>
      <c r="I212" s="22">
        <v>67654568</v>
      </c>
      <c r="J212" s="22">
        <v>46630</v>
      </c>
      <c r="K212" s="22">
        <v>53160</v>
      </c>
      <c r="L212" s="22"/>
    </row>
    <row r="213" spans="1:12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45605477</v>
      </c>
      <c r="F213" s="22">
        <v>1185380</v>
      </c>
      <c r="G213" s="22">
        <v>134050</v>
      </c>
      <c r="H213" s="22">
        <v>7581519</v>
      </c>
      <c r="I213" s="22">
        <v>36691588</v>
      </c>
      <c r="J213" s="22">
        <v>8140</v>
      </c>
      <c r="K213" s="22">
        <v>4800</v>
      </c>
      <c r="L213" s="22"/>
    </row>
    <row r="214" spans="1:12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13938555</v>
      </c>
      <c r="F214" s="22">
        <v>257850</v>
      </c>
      <c r="G214" s="22"/>
      <c r="H214" s="22">
        <v>343080</v>
      </c>
      <c r="I214" s="22">
        <v>13324665</v>
      </c>
      <c r="J214" s="22">
        <v>12960</v>
      </c>
      <c r="K214" s="22"/>
      <c r="L214" s="22"/>
    </row>
    <row r="215" spans="1:12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40766393</v>
      </c>
      <c r="F215" s="22">
        <v>762580</v>
      </c>
      <c r="G215" s="22"/>
      <c r="H215" s="22">
        <v>1941611</v>
      </c>
      <c r="I215" s="22">
        <v>38053512</v>
      </c>
      <c r="J215" s="22">
        <v>8690</v>
      </c>
      <c r="K215" s="22"/>
      <c r="L215" s="22"/>
    </row>
    <row r="216" spans="1:12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19539909</v>
      </c>
      <c r="F216" s="22">
        <v>411490</v>
      </c>
      <c r="G216" s="22"/>
      <c r="H216" s="22">
        <v>1664060</v>
      </c>
      <c r="I216" s="22">
        <v>17458679</v>
      </c>
      <c r="J216" s="22">
        <v>5680</v>
      </c>
      <c r="K216" s="22"/>
      <c r="L216" s="22"/>
    </row>
    <row r="217" spans="1:12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35279006</v>
      </c>
      <c r="F217" s="22">
        <v>1059160</v>
      </c>
      <c r="G217" s="22">
        <v>39850</v>
      </c>
      <c r="H217" s="22">
        <v>6919033</v>
      </c>
      <c r="I217" s="22">
        <v>27245463</v>
      </c>
      <c r="J217" s="22">
        <v>15500</v>
      </c>
      <c r="K217" s="22"/>
      <c r="L217" s="22"/>
    </row>
    <row r="218" spans="1:12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20038163</v>
      </c>
      <c r="F218" s="22">
        <v>492630</v>
      </c>
      <c r="G218" s="22"/>
      <c r="H218" s="22">
        <v>1109503</v>
      </c>
      <c r="I218" s="22">
        <v>18436030</v>
      </c>
      <c r="J218" s="22"/>
      <c r="K218" s="22"/>
      <c r="L218" s="22"/>
    </row>
    <row r="219" spans="1:12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24294623</v>
      </c>
      <c r="F219" s="22">
        <v>3972760</v>
      </c>
      <c r="G219" s="22">
        <v>250970</v>
      </c>
      <c r="H219" s="22">
        <v>2547058</v>
      </c>
      <c r="I219" s="22">
        <v>17143975</v>
      </c>
      <c r="J219" s="22">
        <v>17550</v>
      </c>
      <c r="K219" s="22">
        <v>362310</v>
      </c>
      <c r="L219" s="22"/>
    </row>
    <row r="220" spans="1:12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26681484</v>
      </c>
      <c r="F220" s="22">
        <v>3082270</v>
      </c>
      <c r="G220" s="22">
        <v>231410</v>
      </c>
      <c r="H220" s="22">
        <v>1225373</v>
      </c>
      <c r="I220" s="22">
        <v>21869681</v>
      </c>
      <c r="J220" s="22">
        <v>203320</v>
      </c>
      <c r="K220" s="22">
        <v>69430</v>
      </c>
      <c r="L220" s="22"/>
    </row>
    <row r="221" spans="1:12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69724402</v>
      </c>
      <c r="F221" s="22">
        <v>941430</v>
      </c>
      <c r="G221" s="22"/>
      <c r="H221" s="22">
        <v>2221310</v>
      </c>
      <c r="I221" s="22">
        <v>66479282</v>
      </c>
      <c r="J221" s="22">
        <v>56880</v>
      </c>
      <c r="K221" s="22">
        <v>25500</v>
      </c>
      <c r="L221" s="22"/>
    </row>
    <row r="222" spans="1:12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29103142</v>
      </c>
      <c r="F222" s="22">
        <v>753710</v>
      </c>
      <c r="G222" s="22"/>
      <c r="H222" s="22">
        <v>1015452</v>
      </c>
      <c r="I222" s="22">
        <v>27330180</v>
      </c>
      <c r="J222" s="22">
        <v>3800</v>
      </c>
      <c r="K222" s="22"/>
      <c r="L222" s="22"/>
    </row>
    <row r="223" spans="1:12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53072096</v>
      </c>
      <c r="F223" s="22">
        <v>1804760</v>
      </c>
      <c r="G223" s="22">
        <v>112380</v>
      </c>
      <c r="H223" s="22">
        <v>12479655</v>
      </c>
      <c r="I223" s="22">
        <v>38675301</v>
      </c>
      <c r="J223" s="22"/>
      <c r="K223" s="22"/>
      <c r="L223" s="22"/>
    </row>
    <row r="224" spans="1:12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21969593</v>
      </c>
      <c r="F224" s="22">
        <v>572950</v>
      </c>
      <c r="G224" s="22"/>
      <c r="H224" s="22">
        <v>8105191</v>
      </c>
      <c r="I224" s="22">
        <v>13251372</v>
      </c>
      <c r="J224" s="22">
        <v>7610</v>
      </c>
      <c r="K224" s="22">
        <v>32470</v>
      </c>
      <c r="L224" s="22"/>
    </row>
    <row r="225" spans="1:12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17864506</v>
      </c>
      <c r="F225" s="22">
        <v>358470</v>
      </c>
      <c r="G225" s="22"/>
      <c r="H225" s="22">
        <v>2912600</v>
      </c>
      <c r="I225" s="22">
        <v>14564936</v>
      </c>
      <c r="J225" s="22">
        <v>28500</v>
      </c>
      <c r="K225" s="22"/>
      <c r="L225" s="22"/>
    </row>
    <row r="226" spans="1:12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43245218</v>
      </c>
      <c r="F226" s="22">
        <v>920290</v>
      </c>
      <c r="G226" s="22"/>
      <c r="H226" s="22">
        <v>4706436</v>
      </c>
      <c r="I226" s="22">
        <v>37577902</v>
      </c>
      <c r="J226" s="22">
        <v>40590</v>
      </c>
      <c r="K226" s="22"/>
      <c r="L226" s="22"/>
    </row>
    <row r="227" spans="1:12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11910549</v>
      </c>
      <c r="F227" s="22">
        <v>399850</v>
      </c>
      <c r="G227" s="22">
        <v>68570</v>
      </c>
      <c r="H227" s="22">
        <v>1850010</v>
      </c>
      <c r="I227" s="22">
        <v>9569699</v>
      </c>
      <c r="J227" s="22"/>
      <c r="K227" s="22">
        <v>22420</v>
      </c>
      <c r="L227" s="22"/>
    </row>
    <row r="228" spans="1:12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4060059</v>
      </c>
      <c r="F228" s="22">
        <v>176620</v>
      </c>
      <c r="G228" s="22"/>
      <c r="H228" s="22">
        <v>708240</v>
      </c>
      <c r="I228" s="22">
        <v>3175199</v>
      </c>
      <c r="J228" s="22"/>
      <c r="K228" s="22"/>
      <c r="L228" s="22"/>
    </row>
    <row r="229" spans="1:12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79258075</v>
      </c>
      <c r="F229" s="22">
        <v>1511830</v>
      </c>
      <c r="G229" s="22"/>
      <c r="H229" s="22">
        <v>8388802</v>
      </c>
      <c r="I229" s="22">
        <v>69260113</v>
      </c>
      <c r="J229" s="22">
        <v>78050</v>
      </c>
      <c r="K229" s="22">
        <v>19280</v>
      </c>
      <c r="L229" s="22"/>
    </row>
    <row r="230" spans="1:12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15119096</v>
      </c>
      <c r="F230" s="22">
        <v>454860</v>
      </c>
      <c r="G230" s="22"/>
      <c r="H230" s="22">
        <v>2498786</v>
      </c>
      <c r="I230" s="22">
        <v>12151560</v>
      </c>
      <c r="J230" s="22"/>
      <c r="K230" s="22">
        <v>13890</v>
      </c>
      <c r="L230" s="22"/>
    </row>
    <row r="231" spans="1:12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13152307</v>
      </c>
      <c r="F231" s="22">
        <v>554970</v>
      </c>
      <c r="G231" s="22"/>
      <c r="H231" s="22">
        <v>1122630</v>
      </c>
      <c r="I231" s="22">
        <v>11461437</v>
      </c>
      <c r="J231" s="22">
        <v>13270</v>
      </c>
      <c r="K231" s="22"/>
      <c r="L231" s="22"/>
    </row>
    <row r="232" spans="1:12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19376680</v>
      </c>
      <c r="F232" s="22">
        <v>596980</v>
      </c>
      <c r="G232" s="22">
        <v>21860</v>
      </c>
      <c r="H232" s="22">
        <v>1498020</v>
      </c>
      <c r="I232" s="22">
        <v>17228350</v>
      </c>
      <c r="J232" s="22">
        <v>14870</v>
      </c>
      <c r="K232" s="22">
        <v>16600</v>
      </c>
      <c r="L232" s="22"/>
    </row>
    <row r="233" spans="1:12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94992599</v>
      </c>
      <c r="F233" s="22">
        <v>1655930</v>
      </c>
      <c r="G233" s="22"/>
      <c r="H233" s="22">
        <v>8823437</v>
      </c>
      <c r="I233" s="22">
        <v>84476992</v>
      </c>
      <c r="J233" s="22">
        <v>36240</v>
      </c>
      <c r="K233" s="22"/>
      <c r="L233" s="22"/>
    </row>
    <row r="234" spans="1:12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11394021</v>
      </c>
      <c r="F234" s="22">
        <v>221550</v>
      </c>
      <c r="G234" s="22"/>
      <c r="H234" s="22">
        <v>2342839</v>
      </c>
      <c r="I234" s="22">
        <v>8822172</v>
      </c>
      <c r="J234" s="22">
        <v>7460</v>
      </c>
      <c r="K234" s="22"/>
      <c r="L234" s="22"/>
    </row>
    <row r="235" spans="1:12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7634000</v>
      </c>
      <c r="F235" s="22">
        <v>98740</v>
      </c>
      <c r="G235" s="22"/>
      <c r="H235" s="22">
        <v>250100</v>
      </c>
      <c r="I235" s="22">
        <v>7283910</v>
      </c>
      <c r="J235" s="22">
        <v>1250</v>
      </c>
      <c r="K235" s="22"/>
      <c r="L235" s="22"/>
    </row>
    <row r="236" spans="1:12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29317462</v>
      </c>
      <c r="F236" s="22">
        <v>658850</v>
      </c>
      <c r="G236" s="22">
        <v>174850</v>
      </c>
      <c r="H236" s="22">
        <v>2715218</v>
      </c>
      <c r="I236" s="22">
        <v>25553364</v>
      </c>
      <c r="J236" s="22"/>
      <c r="K236" s="22">
        <v>215180</v>
      </c>
      <c r="L236" s="22"/>
    </row>
    <row r="237" spans="1:12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23246998</v>
      </c>
      <c r="F237" s="22">
        <v>555360</v>
      </c>
      <c r="G237" s="22">
        <v>66160</v>
      </c>
      <c r="H237" s="22">
        <v>2256566</v>
      </c>
      <c r="I237" s="22">
        <v>20333292</v>
      </c>
      <c r="J237" s="22">
        <v>17340</v>
      </c>
      <c r="K237" s="22">
        <v>18280</v>
      </c>
      <c r="L237" s="22"/>
    </row>
    <row r="238" spans="1:12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7952082</v>
      </c>
      <c r="F238" s="22">
        <v>240370</v>
      </c>
      <c r="G238" s="22"/>
      <c r="H238" s="22">
        <v>1272633</v>
      </c>
      <c r="I238" s="22">
        <v>6423929</v>
      </c>
      <c r="J238" s="22">
        <v>15150</v>
      </c>
      <c r="K238" s="22"/>
      <c r="L238" s="22"/>
    </row>
    <row r="239" spans="1:12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42245952</v>
      </c>
      <c r="F239" s="22">
        <v>887310</v>
      </c>
      <c r="G239" s="22">
        <v>110130</v>
      </c>
      <c r="H239" s="22">
        <v>8254777</v>
      </c>
      <c r="I239" s="22">
        <v>32972615</v>
      </c>
      <c r="J239" s="22"/>
      <c r="K239" s="22">
        <v>21120</v>
      </c>
      <c r="L239" s="22"/>
    </row>
    <row r="240" spans="1:12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66972347</v>
      </c>
      <c r="F240" s="22">
        <v>1757870</v>
      </c>
      <c r="G240" s="22">
        <v>35080</v>
      </c>
      <c r="H240" s="22">
        <v>7853990</v>
      </c>
      <c r="I240" s="22">
        <v>57280597</v>
      </c>
      <c r="J240" s="22">
        <v>32700</v>
      </c>
      <c r="K240" s="22">
        <v>12110</v>
      </c>
      <c r="L240" s="22"/>
    </row>
    <row r="241" spans="1:12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13779596</v>
      </c>
      <c r="F241" s="22">
        <v>270430</v>
      </c>
      <c r="G241" s="22"/>
      <c r="H241" s="22">
        <v>602207</v>
      </c>
      <c r="I241" s="22">
        <v>12868919</v>
      </c>
      <c r="J241" s="22"/>
      <c r="K241" s="22">
        <v>38040</v>
      </c>
      <c r="L241" s="22"/>
    </row>
    <row r="242" spans="1:12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13262430</v>
      </c>
      <c r="F242" s="22">
        <v>547840</v>
      </c>
      <c r="G242" s="22">
        <v>28290</v>
      </c>
      <c r="H242" s="22">
        <v>1835740</v>
      </c>
      <c r="I242" s="22">
        <v>10834850</v>
      </c>
      <c r="J242" s="22">
        <v>7990</v>
      </c>
      <c r="K242" s="22">
        <v>7720</v>
      </c>
      <c r="L242" s="22"/>
    </row>
    <row r="243" spans="1:12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46017922</v>
      </c>
      <c r="F243" s="22">
        <v>1333020</v>
      </c>
      <c r="G243" s="22">
        <v>23970</v>
      </c>
      <c r="H243" s="22">
        <v>3441828</v>
      </c>
      <c r="I243" s="22">
        <v>41180564</v>
      </c>
      <c r="J243" s="22">
        <v>25590</v>
      </c>
      <c r="K243" s="22">
        <v>12950</v>
      </c>
      <c r="L243" s="22"/>
    </row>
    <row r="244" spans="1:12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27112188</v>
      </c>
      <c r="F244" s="22">
        <v>543840</v>
      </c>
      <c r="G244" s="22">
        <v>1260550</v>
      </c>
      <c r="H244" s="22">
        <v>2367020</v>
      </c>
      <c r="I244" s="22">
        <v>22938388</v>
      </c>
      <c r="J244" s="22">
        <v>2390</v>
      </c>
      <c r="K244" s="22"/>
      <c r="L244" s="22"/>
    </row>
    <row r="245" spans="1:12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946566</v>
      </c>
      <c r="F245" s="22">
        <v>89510</v>
      </c>
      <c r="G245" s="22"/>
      <c r="H245" s="22">
        <v>63560</v>
      </c>
      <c r="I245" s="22">
        <v>793496</v>
      </c>
      <c r="J245" s="22"/>
      <c r="K245" s="22"/>
      <c r="L245" s="22"/>
    </row>
    <row r="246" spans="1:12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5167581</v>
      </c>
      <c r="F246" s="22">
        <v>246550</v>
      </c>
      <c r="G246" s="22"/>
      <c r="H246" s="22">
        <v>506360</v>
      </c>
      <c r="I246" s="22">
        <v>4399651</v>
      </c>
      <c r="J246" s="22"/>
      <c r="K246" s="22">
        <v>15020</v>
      </c>
      <c r="L246" s="22"/>
    </row>
    <row r="247" spans="1:12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7359338</v>
      </c>
      <c r="F247" s="22">
        <v>157750</v>
      </c>
      <c r="G247" s="22">
        <v>63100</v>
      </c>
      <c r="H247" s="22">
        <v>1765263</v>
      </c>
      <c r="I247" s="22">
        <v>5368945</v>
      </c>
      <c r="J247" s="22">
        <v>4280</v>
      </c>
      <c r="K247" s="22"/>
      <c r="L247" s="22"/>
    </row>
    <row r="248" spans="1:12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40330930</v>
      </c>
      <c r="F248" s="22">
        <v>544990</v>
      </c>
      <c r="G248" s="22"/>
      <c r="H248" s="22">
        <v>1265160</v>
      </c>
      <c r="I248" s="22">
        <v>38334360</v>
      </c>
      <c r="J248" s="22">
        <v>115800</v>
      </c>
      <c r="K248" s="22">
        <v>70620</v>
      </c>
      <c r="L248" s="22"/>
    </row>
    <row r="249" spans="1:12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7298493</v>
      </c>
      <c r="F249" s="22">
        <v>262800</v>
      </c>
      <c r="G249" s="22"/>
      <c r="H249" s="22">
        <v>759297</v>
      </c>
      <c r="I249" s="22">
        <v>6261816</v>
      </c>
      <c r="J249" s="22"/>
      <c r="K249" s="22">
        <v>14580</v>
      </c>
      <c r="L249" s="22"/>
    </row>
    <row r="250" spans="1:12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15088544</v>
      </c>
      <c r="F250" s="22">
        <v>438470</v>
      </c>
      <c r="G250" s="22"/>
      <c r="H250" s="22">
        <v>377590</v>
      </c>
      <c r="I250" s="22">
        <v>14271234</v>
      </c>
      <c r="J250" s="22">
        <v>1250</v>
      </c>
      <c r="K250" s="22"/>
      <c r="L250" s="22"/>
    </row>
    <row r="251" spans="1:12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16671065</v>
      </c>
      <c r="F251" s="22">
        <v>938870</v>
      </c>
      <c r="G251" s="22">
        <v>809600</v>
      </c>
      <c r="H251" s="22">
        <v>3583663</v>
      </c>
      <c r="I251" s="22">
        <v>11309502</v>
      </c>
      <c r="J251" s="22">
        <v>29430</v>
      </c>
      <c r="K251" s="22"/>
      <c r="L251" s="22"/>
    </row>
    <row r="252" spans="1:12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23608573</v>
      </c>
      <c r="F252" s="22">
        <v>2074960</v>
      </c>
      <c r="G252" s="22">
        <v>94750</v>
      </c>
      <c r="H252" s="22">
        <v>2271375</v>
      </c>
      <c r="I252" s="22">
        <v>18738498</v>
      </c>
      <c r="J252" s="22">
        <v>18560</v>
      </c>
      <c r="K252" s="22">
        <v>410430</v>
      </c>
      <c r="L252" s="22"/>
    </row>
    <row r="253" spans="1:12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11744022</v>
      </c>
      <c r="F253" s="22">
        <v>419670</v>
      </c>
      <c r="G253" s="22"/>
      <c r="H253" s="22">
        <v>1146010</v>
      </c>
      <c r="I253" s="22">
        <v>10147332</v>
      </c>
      <c r="J253" s="22">
        <v>2670</v>
      </c>
      <c r="K253" s="22">
        <v>28340</v>
      </c>
      <c r="L253" s="22"/>
    </row>
    <row r="254" spans="1:12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13343937</v>
      </c>
      <c r="F254" s="22">
        <v>331240</v>
      </c>
      <c r="G254" s="22">
        <v>612950</v>
      </c>
      <c r="H254" s="22">
        <v>2178022</v>
      </c>
      <c r="I254" s="22">
        <v>10221125</v>
      </c>
      <c r="J254" s="22">
        <v>600</v>
      </c>
      <c r="K254" s="22"/>
      <c r="L254" s="22"/>
    </row>
    <row r="255" spans="1:12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60736447</v>
      </c>
      <c r="F255" s="22">
        <v>1936420</v>
      </c>
      <c r="G255" s="22">
        <v>1102300</v>
      </c>
      <c r="H255" s="22">
        <v>16426303</v>
      </c>
      <c r="I255" s="22">
        <v>41128934</v>
      </c>
      <c r="J255" s="22">
        <v>53580</v>
      </c>
      <c r="K255" s="22">
        <v>88910</v>
      </c>
      <c r="L255" s="22"/>
    </row>
    <row r="256" spans="1:12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11337190</v>
      </c>
      <c r="F256" s="22">
        <v>1011390</v>
      </c>
      <c r="G256" s="22">
        <v>48390</v>
      </c>
      <c r="H256" s="22">
        <v>1516872</v>
      </c>
      <c r="I256" s="22">
        <v>8734698</v>
      </c>
      <c r="J256" s="22"/>
      <c r="K256" s="22">
        <v>25840</v>
      </c>
      <c r="L256" s="22"/>
    </row>
    <row r="257" spans="1:12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42179556</v>
      </c>
      <c r="F257" s="22">
        <v>933890</v>
      </c>
      <c r="G257" s="22">
        <v>561510</v>
      </c>
      <c r="H257" s="22">
        <v>6366191</v>
      </c>
      <c r="I257" s="22">
        <v>34124215</v>
      </c>
      <c r="J257" s="22"/>
      <c r="K257" s="22">
        <v>193750</v>
      </c>
      <c r="L257" s="22"/>
    </row>
    <row r="258" spans="1:12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94018163</v>
      </c>
      <c r="F258" s="22">
        <v>1647860</v>
      </c>
      <c r="G258" s="22">
        <v>513190</v>
      </c>
      <c r="H258" s="22">
        <v>6300438</v>
      </c>
      <c r="I258" s="22">
        <v>85528915</v>
      </c>
      <c r="J258" s="22"/>
      <c r="K258" s="22">
        <v>27760</v>
      </c>
      <c r="L258" s="22"/>
    </row>
    <row r="259" spans="1:12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74304092</v>
      </c>
      <c r="F259" s="22">
        <v>1123160</v>
      </c>
      <c r="G259" s="22">
        <v>1978040</v>
      </c>
      <c r="H259" s="22">
        <v>14400710</v>
      </c>
      <c r="I259" s="22">
        <v>56725332</v>
      </c>
      <c r="J259" s="22">
        <v>76850</v>
      </c>
      <c r="K259" s="22"/>
      <c r="L259" s="22"/>
    </row>
    <row r="260" spans="1:12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11341271</v>
      </c>
      <c r="F260" s="22">
        <v>262980</v>
      </c>
      <c r="G260" s="22"/>
      <c r="H260" s="22">
        <v>2067050</v>
      </c>
      <c r="I260" s="22">
        <v>9005851</v>
      </c>
      <c r="J260" s="22">
        <v>5390</v>
      </c>
      <c r="K260" s="22"/>
      <c r="L260" s="22"/>
    </row>
    <row r="261" spans="1:12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48566217</v>
      </c>
      <c r="F261" s="22">
        <v>2433850</v>
      </c>
      <c r="G261" s="22">
        <v>937710</v>
      </c>
      <c r="H261" s="22">
        <v>7668099</v>
      </c>
      <c r="I261" s="22">
        <v>37511278</v>
      </c>
      <c r="J261" s="22">
        <v>15280</v>
      </c>
      <c r="K261" s="22"/>
      <c r="L261" s="22"/>
    </row>
    <row r="262" spans="1:12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16497194</v>
      </c>
      <c r="F262" s="22">
        <v>507960</v>
      </c>
      <c r="G262" s="22">
        <v>68150</v>
      </c>
      <c r="H262" s="22">
        <v>3232690</v>
      </c>
      <c r="I262" s="22">
        <v>12649874</v>
      </c>
      <c r="J262" s="22">
        <v>720</v>
      </c>
      <c r="K262" s="22">
        <v>37800</v>
      </c>
      <c r="L262" s="22"/>
    </row>
    <row r="263" spans="1:12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52738602</v>
      </c>
      <c r="F263" s="22">
        <v>1618690</v>
      </c>
      <c r="G263" s="22">
        <v>45310</v>
      </c>
      <c r="H263" s="22">
        <v>6175226</v>
      </c>
      <c r="I263" s="22">
        <v>44874246</v>
      </c>
      <c r="J263" s="22"/>
      <c r="K263" s="22">
        <v>25130</v>
      </c>
      <c r="L263" s="22"/>
    </row>
    <row r="264" spans="1:12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42130448</v>
      </c>
      <c r="F264" s="22">
        <v>669490</v>
      </c>
      <c r="G264" s="22">
        <v>127500</v>
      </c>
      <c r="H264" s="22">
        <v>3344480</v>
      </c>
      <c r="I264" s="22">
        <v>37961068</v>
      </c>
      <c r="J264" s="22">
        <v>27910</v>
      </c>
      <c r="K264" s="22"/>
      <c r="L264" s="22"/>
    </row>
    <row r="265" spans="1:12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10004226</v>
      </c>
      <c r="F265" s="22">
        <v>129280</v>
      </c>
      <c r="G265" s="22">
        <v>17940</v>
      </c>
      <c r="H265" s="22">
        <v>1582971</v>
      </c>
      <c r="I265" s="22">
        <v>8257595</v>
      </c>
      <c r="J265" s="22">
        <v>16440</v>
      </c>
      <c r="K265" s="22"/>
      <c r="L265" s="22"/>
    </row>
    <row r="266" spans="1:12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17139058</v>
      </c>
      <c r="F266" s="22">
        <v>499450</v>
      </c>
      <c r="G266" s="22"/>
      <c r="H266" s="22">
        <v>689160</v>
      </c>
      <c r="I266" s="22">
        <v>15927188</v>
      </c>
      <c r="J266" s="22">
        <v>10</v>
      </c>
      <c r="K266" s="22">
        <v>23250</v>
      </c>
      <c r="L266" s="22"/>
    </row>
    <row r="267" spans="1:12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18809244</v>
      </c>
      <c r="F267" s="22">
        <v>619500</v>
      </c>
      <c r="G267" s="22">
        <v>335300</v>
      </c>
      <c r="H267" s="22">
        <v>909370</v>
      </c>
      <c r="I267" s="22">
        <v>16816684</v>
      </c>
      <c r="J267" s="22">
        <v>95030</v>
      </c>
      <c r="K267" s="22">
        <v>33360</v>
      </c>
      <c r="L267" s="22"/>
    </row>
    <row r="268" spans="1:12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14754250</v>
      </c>
      <c r="F268" s="22">
        <v>556340</v>
      </c>
      <c r="G268" s="22">
        <v>42590</v>
      </c>
      <c r="H268" s="22">
        <v>1052774</v>
      </c>
      <c r="I268" s="22">
        <v>13059536</v>
      </c>
      <c r="J268" s="22">
        <v>43010</v>
      </c>
      <c r="K268" s="22"/>
      <c r="L268" s="22"/>
    </row>
    <row r="269" spans="1:12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42502150</v>
      </c>
      <c r="F269" s="22">
        <v>946850</v>
      </c>
      <c r="G269" s="22">
        <v>2908560</v>
      </c>
      <c r="H269" s="22">
        <v>16094334</v>
      </c>
      <c r="I269" s="22">
        <v>22500976</v>
      </c>
      <c r="J269" s="22">
        <v>11000</v>
      </c>
      <c r="K269" s="22">
        <v>40430</v>
      </c>
      <c r="L269" s="22"/>
    </row>
    <row r="270" spans="1:12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115529035</v>
      </c>
      <c r="F270" s="22">
        <v>961380</v>
      </c>
      <c r="G270" s="22">
        <v>6500380</v>
      </c>
      <c r="H270" s="22">
        <v>20189321</v>
      </c>
      <c r="I270" s="22">
        <v>87508604</v>
      </c>
      <c r="J270" s="22">
        <v>30940</v>
      </c>
      <c r="K270" s="22">
        <v>338410</v>
      </c>
      <c r="L270" s="22"/>
    </row>
    <row r="271" spans="1:12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9153584</v>
      </c>
      <c r="F271" s="22">
        <v>248310</v>
      </c>
      <c r="G271" s="22">
        <v>38070</v>
      </c>
      <c r="H271" s="22">
        <v>1028660</v>
      </c>
      <c r="I271" s="22">
        <v>7837604</v>
      </c>
      <c r="J271" s="22">
        <v>940</v>
      </c>
      <c r="K271" s="22"/>
      <c r="L271" s="22"/>
    </row>
    <row r="272" spans="1:12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29444195</v>
      </c>
      <c r="F272" s="22">
        <v>503440</v>
      </c>
      <c r="G272" s="22">
        <v>110870</v>
      </c>
      <c r="H272" s="22">
        <v>5195015</v>
      </c>
      <c r="I272" s="22">
        <v>23600200</v>
      </c>
      <c r="J272" s="22">
        <v>20320</v>
      </c>
      <c r="K272" s="22">
        <v>14350</v>
      </c>
      <c r="L272" s="22"/>
    </row>
    <row r="273" spans="1:12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12443317</v>
      </c>
      <c r="F273" s="22">
        <v>228930</v>
      </c>
      <c r="G273" s="22">
        <v>256190</v>
      </c>
      <c r="H273" s="22">
        <v>1160540</v>
      </c>
      <c r="I273" s="22">
        <v>10773657</v>
      </c>
      <c r="J273" s="22"/>
      <c r="K273" s="22">
        <v>24000</v>
      </c>
      <c r="L273" s="22"/>
    </row>
    <row r="274" spans="1:12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24503646</v>
      </c>
      <c r="F274" s="22">
        <v>397910</v>
      </c>
      <c r="G274" s="22">
        <v>7740</v>
      </c>
      <c r="H274" s="22">
        <v>1181333</v>
      </c>
      <c r="I274" s="22">
        <v>22916663</v>
      </c>
      <c r="J274" s="22"/>
      <c r="K274" s="22"/>
      <c r="L274" s="22"/>
    </row>
    <row r="275" spans="1:12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45144791</v>
      </c>
      <c r="F275" s="22">
        <v>1242320</v>
      </c>
      <c r="G275" s="22">
        <v>11830</v>
      </c>
      <c r="H275" s="22">
        <v>11318729</v>
      </c>
      <c r="I275" s="22">
        <v>32524162</v>
      </c>
      <c r="J275" s="22">
        <v>9810</v>
      </c>
      <c r="K275" s="22">
        <v>37940</v>
      </c>
      <c r="L275" s="22"/>
    </row>
    <row r="276" spans="1:12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38110545</v>
      </c>
      <c r="F276" s="22">
        <v>1764030</v>
      </c>
      <c r="G276" s="22">
        <v>839820</v>
      </c>
      <c r="H276" s="22">
        <v>8567407</v>
      </c>
      <c r="I276" s="22">
        <v>26619478</v>
      </c>
      <c r="J276" s="22">
        <v>24470</v>
      </c>
      <c r="K276" s="22">
        <v>295340</v>
      </c>
      <c r="L276" s="22"/>
    </row>
    <row r="277" spans="1:12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105744219</v>
      </c>
      <c r="F277" s="22">
        <v>274420</v>
      </c>
      <c r="G277" s="22"/>
      <c r="H277" s="22">
        <v>1253900</v>
      </c>
      <c r="I277" s="22">
        <v>104215899</v>
      </c>
      <c r="J277" s="22"/>
      <c r="K277" s="22"/>
      <c r="L277" s="22"/>
    </row>
    <row r="278" spans="1:12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40666700</v>
      </c>
      <c r="F278" s="22">
        <v>681550</v>
      </c>
      <c r="G278" s="22">
        <v>549240</v>
      </c>
      <c r="H278" s="22">
        <v>12519671</v>
      </c>
      <c r="I278" s="22">
        <v>26881669</v>
      </c>
      <c r="J278" s="22">
        <v>34570</v>
      </c>
      <c r="K278" s="22"/>
      <c r="L278" s="22"/>
    </row>
    <row r="279" spans="1:12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81475315</v>
      </c>
      <c r="F279" s="22">
        <v>1015450</v>
      </c>
      <c r="G279" s="22"/>
      <c r="H279" s="22">
        <v>1056260</v>
      </c>
      <c r="I279" s="22">
        <v>79390615</v>
      </c>
      <c r="J279" s="22">
        <v>12990</v>
      </c>
      <c r="K279" s="22"/>
      <c r="L279" s="22"/>
    </row>
    <row r="280" spans="1:12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13377053</v>
      </c>
      <c r="F280" s="22">
        <v>199560</v>
      </c>
      <c r="G280" s="22">
        <v>51740</v>
      </c>
      <c r="H280" s="22">
        <v>1029300</v>
      </c>
      <c r="I280" s="22">
        <v>12066673</v>
      </c>
      <c r="J280" s="22">
        <v>7220</v>
      </c>
      <c r="K280" s="22">
        <v>22560</v>
      </c>
      <c r="L280" s="22"/>
    </row>
    <row r="281" spans="1:12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87992584</v>
      </c>
      <c r="F281" s="22">
        <v>3141070</v>
      </c>
      <c r="G281" s="22">
        <v>741520</v>
      </c>
      <c r="H281" s="22">
        <v>14814514</v>
      </c>
      <c r="I281" s="22">
        <v>69167300</v>
      </c>
      <c r="J281" s="22">
        <v>87430</v>
      </c>
      <c r="K281" s="22">
        <v>40750</v>
      </c>
      <c r="L281" s="22"/>
    </row>
    <row r="282" spans="1:12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11663611</v>
      </c>
      <c r="F282" s="22">
        <v>547950</v>
      </c>
      <c r="G282" s="22">
        <v>37030</v>
      </c>
      <c r="H282" s="22">
        <v>1507400</v>
      </c>
      <c r="I282" s="22">
        <v>9568591</v>
      </c>
      <c r="J282" s="22">
        <v>2640</v>
      </c>
      <c r="K282" s="22"/>
      <c r="L282" s="22"/>
    </row>
    <row r="283" spans="1:12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13524789</v>
      </c>
      <c r="F283" s="22">
        <v>847130</v>
      </c>
      <c r="G283" s="22"/>
      <c r="H283" s="22">
        <v>1446484</v>
      </c>
      <c r="I283" s="22">
        <v>11225175</v>
      </c>
      <c r="J283" s="22">
        <v>6000</v>
      </c>
      <c r="K283" s="22"/>
      <c r="L283" s="22"/>
    </row>
    <row r="284" spans="1:12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52637113</v>
      </c>
      <c r="F284" s="22">
        <v>1298330</v>
      </c>
      <c r="G284" s="22">
        <v>121850</v>
      </c>
      <c r="H284" s="22">
        <v>7171047</v>
      </c>
      <c r="I284" s="22">
        <v>44021526</v>
      </c>
      <c r="J284" s="22">
        <v>24360</v>
      </c>
      <c r="K284" s="22"/>
      <c r="L284" s="22"/>
    </row>
    <row r="285" spans="1:12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24218544</v>
      </c>
      <c r="F285" s="22">
        <v>355820</v>
      </c>
      <c r="G285" s="22">
        <v>889960</v>
      </c>
      <c r="H285" s="22">
        <v>4369763</v>
      </c>
      <c r="I285" s="22">
        <v>18583781</v>
      </c>
      <c r="J285" s="22">
        <v>4380</v>
      </c>
      <c r="K285" s="22">
        <v>14840</v>
      </c>
      <c r="L285" s="22"/>
    </row>
    <row r="286" spans="1:12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18538758</v>
      </c>
      <c r="F286" s="22">
        <v>502120</v>
      </c>
      <c r="G286" s="22">
        <v>140900</v>
      </c>
      <c r="H286" s="22">
        <v>1730791</v>
      </c>
      <c r="I286" s="22">
        <v>16149047</v>
      </c>
      <c r="J286" s="22"/>
      <c r="K286" s="22">
        <v>15900</v>
      </c>
      <c r="L286" s="22"/>
    </row>
    <row r="287" spans="1:12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82231272</v>
      </c>
      <c r="F287" s="22">
        <v>9511970</v>
      </c>
      <c r="G287" s="22">
        <v>89820</v>
      </c>
      <c r="H287" s="22">
        <v>9429200</v>
      </c>
      <c r="I287" s="22">
        <v>62660412</v>
      </c>
      <c r="J287" s="22"/>
      <c r="K287" s="22">
        <v>539870</v>
      </c>
      <c r="L287" s="22"/>
    </row>
    <row r="288" spans="1:12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19058879</v>
      </c>
      <c r="F288" s="22">
        <v>717060</v>
      </c>
      <c r="G288" s="22"/>
      <c r="H288" s="22">
        <v>1831676</v>
      </c>
      <c r="I288" s="22">
        <v>16510143</v>
      </c>
      <c r="J288" s="22"/>
      <c r="K288" s="22"/>
      <c r="L288" s="22"/>
    </row>
    <row r="289" spans="1:12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8593520</v>
      </c>
      <c r="F289" s="22">
        <v>373740</v>
      </c>
      <c r="G289" s="22"/>
      <c r="H289" s="22">
        <v>1137460</v>
      </c>
      <c r="I289" s="22">
        <v>7082320</v>
      </c>
      <c r="J289" s="22"/>
      <c r="K289" s="22"/>
      <c r="L289" s="22"/>
    </row>
    <row r="290" spans="1:12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88594521</v>
      </c>
      <c r="F290" s="22">
        <v>1701800</v>
      </c>
      <c r="G290" s="22">
        <v>274350</v>
      </c>
      <c r="H290" s="22">
        <v>60400</v>
      </c>
      <c r="I290" s="22">
        <v>86557971</v>
      </c>
      <c r="J290" s="22"/>
      <c r="K290" s="22"/>
      <c r="L290" s="22"/>
    </row>
    <row r="291" spans="1:12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16608124</v>
      </c>
      <c r="F291" s="22">
        <v>45660</v>
      </c>
      <c r="G291" s="22"/>
      <c r="H291" s="22"/>
      <c r="I291" s="22">
        <v>16562464</v>
      </c>
      <c r="J291" s="22"/>
      <c r="K291" s="22"/>
      <c r="L291" s="22"/>
    </row>
    <row r="292" spans="1:12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12041084</v>
      </c>
      <c r="F292" s="22">
        <v>47920</v>
      </c>
      <c r="G292" s="22"/>
      <c r="H292" s="22"/>
      <c r="I292" s="22">
        <v>11993164</v>
      </c>
      <c r="J292" s="22"/>
      <c r="K292" s="22"/>
      <c r="L292" s="22"/>
    </row>
    <row r="293" spans="1:12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158087652</v>
      </c>
      <c r="F293" s="22">
        <v>420050</v>
      </c>
      <c r="G293" s="22">
        <v>17030</v>
      </c>
      <c r="H293" s="22">
        <v>1320490</v>
      </c>
      <c r="I293" s="22">
        <v>156330082</v>
      </c>
      <c r="J293" s="22"/>
      <c r="K293" s="22"/>
      <c r="L293" s="22"/>
    </row>
    <row r="294" spans="1:12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51887747</v>
      </c>
      <c r="F294" s="22">
        <v>265250</v>
      </c>
      <c r="G294" s="22"/>
      <c r="H294" s="22">
        <v>371990</v>
      </c>
      <c r="I294" s="22">
        <v>51247737</v>
      </c>
      <c r="J294" s="22"/>
      <c r="K294" s="22">
        <v>2770</v>
      </c>
      <c r="L294" s="22"/>
    </row>
    <row r="295" spans="1:12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29467343</v>
      </c>
      <c r="F295" s="22">
        <v>165730</v>
      </c>
      <c r="G295" s="22"/>
      <c r="H295" s="22"/>
      <c r="I295" s="22">
        <v>29301613</v>
      </c>
      <c r="J295" s="22"/>
      <c r="K295" s="22"/>
      <c r="L295" s="22"/>
    </row>
    <row r="296" spans="1:12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26539080</v>
      </c>
      <c r="F296" s="22">
        <v>31170</v>
      </c>
      <c r="G296" s="22"/>
      <c r="H296" s="22"/>
      <c r="I296" s="22">
        <v>26507910</v>
      </c>
      <c r="J296" s="22"/>
      <c r="K296" s="22"/>
      <c r="L296" s="22"/>
    </row>
    <row r="297" spans="1:12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11798395</v>
      </c>
      <c r="F297" s="22">
        <v>12110</v>
      </c>
      <c r="G297" s="22"/>
      <c r="H297" s="22"/>
      <c r="I297" s="22">
        <v>11786285</v>
      </c>
      <c r="J297" s="22"/>
      <c r="K297" s="22"/>
      <c r="L297" s="22"/>
    </row>
    <row r="298" spans="1:12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74601534</v>
      </c>
      <c r="F298" s="22">
        <v>256440</v>
      </c>
      <c r="G298" s="22"/>
      <c r="H298" s="22">
        <v>170600</v>
      </c>
      <c r="I298" s="22">
        <v>74174494</v>
      </c>
      <c r="J298" s="22"/>
      <c r="K298" s="22"/>
      <c r="L298" s="22"/>
    </row>
    <row r="299" spans="1:12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46223177</v>
      </c>
      <c r="F299" s="22">
        <v>59650</v>
      </c>
      <c r="G299" s="22"/>
      <c r="H299" s="22"/>
      <c r="I299" s="22">
        <v>46163527</v>
      </c>
      <c r="J299" s="22"/>
      <c r="K299" s="22"/>
      <c r="L299" s="22"/>
    </row>
    <row r="300" spans="1:12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125192461</v>
      </c>
      <c r="F300" s="22">
        <v>514960</v>
      </c>
      <c r="G300" s="22">
        <v>55150</v>
      </c>
      <c r="H300" s="22">
        <v>176200</v>
      </c>
      <c r="I300" s="22">
        <v>124436491</v>
      </c>
      <c r="J300" s="22">
        <v>9660</v>
      </c>
      <c r="K300" s="22"/>
      <c r="L300" s="22"/>
    </row>
    <row r="301" spans="1:12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97790309</v>
      </c>
      <c r="F301" s="22">
        <v>341230</v>
      </c>
      <c r="G301" s="22"/>
      <c r="H301" s="22">
        <v>544900</v>
      </c>
      <c r="I301" s="22">
        <v>96904179</v>
      </c>
      <c r="J301" s="22"/>
      <c r="K301" s="22"/>
      <c r="L301" s="22"/>
    </row>
    <row r="302" spans="1:12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84668423</v>
      </c>
      <c r="F302" s="22">
        <v>195590</v>
      </c>
      <c r="G302" s="22"/>
      <c r="H302" s="22">
        <v>845310</v>
      </c>
      <c r="I302" s="22">
        <v>83627523</v>
      </c>
      <c r="J302" s="22"/>
      <c r="K302" s="22"/>
      <c r="L302" s="22"/>
    </row>
    <row r="303" spans="1:12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39641609</v>
      </c>
      <c r="F303" s="22">
        <v>37020</v>
      </c>
      <c r="G303" s="22"/>
      <c r="H303" s="22"/>
      <c r="I303" s="22">
        <v>39604589</v>
      </c>
      <c r="J303" s="22"/>
      <c r="K303" s="22"/>
      <c r="L303" s="22"/>
    </row>
    <row r="304" spans="1:12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14535839</v>
      </c>
      <c r="F304" s="22">
        <v>172030</v>
      </c>
      <c r="G304" s="22"/>
      <c r="H304" s="22"/>
      <c r="I304" s="22">
        <v>14363809</v>
      </c>
      <c r="J304" s="22"/>
      <c r="K304" s="22"/>
      <c r="L304" s="22"/>
    </row>
    <row r="305" spans="1:12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92870396</v>
      </c>
      <c r="F305" s="22">
        <v>408000</v>
      </c>
      <c r="G305" s="22"/>
      <c r="H305" s="22">
        <v>139850</v>
      </c>
      <c r="I305" s="22">
        <v>92322546</v>
      </c>
      <c r="J305" s="22"/>
      <c r="K305" s="22"/>
      <c r="L305" s="22"/>
    </row>
    <row r="306" spans="1:12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21764139</v>
      </c>
      <c r="F306" s="22">
        <v>103080</v>
      </c>
      <c r="G306" s="22"/>
      <c r="H306" s="22"/>
      <c r="I306" s="22">
        <v>21661059</v>
      </c>
      <c r="J306" s="22"/>
      <c r="K306" s="22"/>
      <c r="L306" s="22"/>
    </row>
    <row r="307" spans="1:12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40786827</v>
      </c>
      <c r="F307" s="22">
        <v>123750</v>
      </c>
      <c r="G307" s="22"/>
      <c r="H307" s="22"/>
      <c r="I307" s="22">
        <v>40663077</v>
      </c>
      <c r="J307" s="22"/>
      <c r="K307" s="22"/>
      <c r="L307" s="22"/>
    </row>
    <row r="308" spans="1:12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147727438</v>
      </c>
      <c r="F308" s="22">
        <v>334510</v>
      </c>
      <c r="G308" s="22"/>
      <c r="H308" s="22"/>
      <c r="I308" s="22">
        <v>147392928</v>
      </c>
      <c r="J308" s="22"/>
      <c r="K308" s="22"/>
      <c r="L308" s="22"/>
    </row>
    <row r="309" spans="1:12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26168777</v>
      </c>
      <c r="F309" s="22">
        <v>32620</v>
      </c>
      <c r="G309" s="22"/>
      <c r="H309" s="22"/>
      <c r="I309" s="22">
        <v>26136157</v>
      </c>
      <c r="J309" s="22"/>
      <c r="K309" s="22"/>
      <c r="L309" s="22"/>
    </row>
    <row r="310" spans="1:12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13491339</v>
      </c>
      <c r="F310" s="22">
        <v>96610</v>
      </c>
      <c r="G310" s="22"/>
      <c r="H310" s="22"/>
      <c r="I310" s="22">
        <v>13375449</v>
      </c>
      <c r="J310" s="22"/>
      <c r="K310" s="22"/>
      <c r="L310" s="22">
        <v>19280</v>
      </c>
    </row>
    <row r="311" spans="1:12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29540629</v>
      </c>
      <c r="F311" s="22">
        <v>52110</v>
      </c>
      <c r="G311" s="22"/>
      <c r="H311" s="22"/>
      <c r="I311" s="22">
        <v>29488519</v>
      </c>
      <c r="J311" s="22"/>
      <c r="K311" s="22"/>
      <c r="L311" s="22"/>
    </row>
    <row r="312" spans="1:12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97115355</v>
      </c>
      <c r="F312" s="22">
        <v>495730</v>
      </c>
      <c r="G312" s="22"/>
      <c r="H312" s="22">
        <v>1794600</v>
      </c>
      <c r="I312" s="22">
        <v>94825025</v>
      </c>
      <c r="J312" s="22"/>
      <c r="K312" s="22"/>
      <c r="L312" s="22"/>
    </row>
    <row r="313" spans="1:12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47429770</v>
      </c>
      <c r="F313" s="22">
        <v>223380</v>
      </c>
      <c r="G313" s="22"/>
      <c r="H313" s="22"/>
      <c r="I313" s="22">
        <v>47206390</v>
      </c>
      <c r="J313" s="22"/>
      <c r="K313" s="22"/>
      <c r="L313" s="22"/>
    </row>
    <row r="314" spans="1:12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29710387</v>
      </c>
      <c r="F314" s="22">
        <v>131190</v>
      </c>
      <c r="G314" s="22"/>
      <c r="H314" s="22"/>
      <c r="I314" s="22">
        <v>29579197</v>
      </c>
      <c r="J314" s="22"/>
      <c r="K314" s="22"/>
      <c r="L314" s="22"/>
    </row>
    <row r="315" spans="1:12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196675984</v>
      </c>
      <c r="F315" s="22">
        <v>488850</v>
      </c>
      <c r="G315" s="22"/>
      <c r="H315" s="22"/>
      <c r="I315" s="22">
        <v>196187134</v>
      </c>
      <c r="J315" s="22"/>
      <c r="K315" s="22"/>
      <c r="L315" s="22"/>
    </row>
    <row r="316" spans="1:12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38991229</v>
      </c>
      <c r="F316" s="22">
        <v>133760</v>
      </c>
      <c r="G316" s="22"/>
      <c r="H316" s="22"/>
      <c r="I316" s="22">
        <v>38857469</v>
      </c>
      <c r="J316" s="22"/>
      <c r="K316" s="22"/>
      <c r="L316" s="22"/>
    </row>
    <row r="317" spans="1:12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64715198</v>
      </c>
      <c r="F317" s="22">
        <v>203610</v>
      </c>
      <c r="G317" s="22"/>
      <c r="H317" s="22">
        <v>1903660</v>
      </c>
      <c r="I317" s="22">
        <v>62607928</v>
      </c>
      <c r="J317" s="22"/>
      <c r="K317" s="22"/>
      <c r="L317" s="22"/>
    </row>
    <row r="318" spans="1:12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64052003</v>
      </c>
      <c r="F318" s="22">
        <v>205810</v>
      </c>
      <c r="G318" s="22"/>
      <c r="H318" s="22"/>
      <c r="I318" s="22">
        <v>63845543</v>
      </c>
      <c r="J318" s="22">
        <v>650</v>
      </c>
      <c r="K318" s="22"/>
      <c r="L318" s="22"/>
    </row>
    <row r="319" spans="1:12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20570952</v>
      </c>
      <c r="F319" s="22">
        <v>79830</v>
      </c>
      <c r="G319" s="22"/>
      <c r="H319" s="22"/>
      <c r="I319" s="22">
        <v>20491122</v>
      </c>
      <c r="J319" s="22"/>
      <c r="K319" s="22"/>
      <c r="L319" s="22"/>
    </row>
    <row r="320" spans="1:12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98058192</v>
      </c>
      <c r="F320" s="22">
        <v>302420</v>
      </c>
      <c r="G320" s="22"/>
      <c r="H320" s="22"/>
      <c r="I320" s="22">
        <v>97751132</v>
      </c>
      <c r="J320" s="22">
        <v>4640</v>
      </c>
      <c r="K320" s="22"/>
      <c r="L320" s="22"/>
    </row>
    <row r="321" spans="1:12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58793417</v>
      </c>
      <c r="F321" s="22">
        <v>326270</v>
      </c>
      <c r="G321" s="22"/>
      <c r="H321" s="22">
        <v>72130</v>
      </c>
      <c r="I321" s="22">
        <v>58391917</v>
      </c>
      <c r="J321" s="22">
        <v>3100</v>
      </c>
      <c r="K321" s="22"/>
      <c r="L321" s="22"/>
    </row>
    <row r="322" spans="1:12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58871648</v>
      </c>
      <c r="F322" s="22">
        <v>184640</v>
      </c>
      <c r="G322" s="22"/>
      <c r="H322" s="22">
        <v>548730</v>
      </c>
      <c r="I322" s="22">
        <v>58138278</v>
      </c>
      <c r="J322" s="22"/>
      <c r="K322" s="22"/>
      <c r="L322" s="22"/>
    </row>
    <row r="323" spans="1:12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39340027</v>
      </c>
      <c r="F323" s="22">
        <v>202370</v>
      </c>
      <c r="G323" s="22"/>
      <c r="H323" s="22">
        <v>393800</v>
      </c>
      <c r="I323" s="22">
        <v>38743857</v>
      </c>
      <c r="J323" s="22"/>
      <c r="K323" s="22"/>
      <c r="L323" s="22"/>
    </row>
    <row r="324" spans="1:12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133149903</v>
      </c>
      <c r="F324" s="22">
        <v>879240</v>
      </c>
      <c r="G324" s="22"/>
      <c r="H324" s="22">
        <v>2753630</v>
      </c>
      <c r="I324" s="22">
        <v>129517033</v>
      </c>
      <c r="J324" s="22"/>
      <c r="K324" s="22"/>
      <c r="L324" s="22"/>
    </row>
    <row r="325" spans="1:12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76384552</v>
      </c>
      <c r="F325" s="22">
        <v>238430</v>
      </c>
      <c r="G325" s="22"/>
      <c r="H325" s="22"/>
      <c r="I325" s="22">
        <v>76146122</v>
      </c>
      <c r="J325" s="22"/>
      <c r="K325" s="22"/>
      <c r="L325" s="22"/>
    </row>
    <row r="326" spans="1:12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57120887</v>
      </c>
      <c r="F326" s="22">
        <v>238750</v>
      </c>
      <c r="G326" s="22"/>
      <c r="H326" s="22">
        <v>1269500</v>
      </c>
      <c r="I326" s="22">
        <v>55608537</v>
      </c>
      <c r="J326" s="22">
        <v>4100</v>
      </c>
      <c r="K326" s="22"/>
      <c r="L326" s="22"/>
    </row>
    <row r="327" spans="1:12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17500998</v>
      </c>
      <c r="F327" s="22">
        <v>149130</v>
      </c>
      <c r="G327" s="22"/>
      <c r="H327" s="22">
        <v>74110</v>
      </c>
      <c r="I327" s="22">
        <v>17277758</v>
      </c>
      <c r="J327" s="22"/>
      <c r="K327" s="22"/>
      <c r="L327" s="22"/>
    </row>
    <row r="328" spans="1:12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19731223</v>
      </c>
      <c r="F328" s="22">
        <v>111590</v>
      </c>
      <c r="G328" s="22"/>
      <c r="H328" s="22"/>
      <c r="I328" s="22">
        <v>19619633</v>
      </c>
      <c r="J328" s="22"/>
      <c r="K328" s="22"/>
      <c r="L328" s="22"/>
    </row>
    <row r="329" spans="1:12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126773052</v>
      </c>
      <c r="F329" s="22">
        <v>139620</v>
      </c>
      <c r="G329" s="22"/>
      <c r="H329" s="22"/>
      <c r="I329" s="22">
        <v>126633432</v>
      </c>
      <c r="J329" s="22"/>
      <c r="K329" s="22"/>
      <c r="L329" s="22"/>
    </row>
    <row r="330" spans="1:12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60666390</v>
      </c>
      <c r="F330" s="22">
        <v>74430</v>
      </c>
      <c r="G330" s="22"/>
      <c r="H330" s="22"/>
      <c r="I330" s="22">
        <v>60591960</v>
      </c>
      <c r="J330" s="22"/>
      <c r="K330" s="22"/>
      <c r="L330" s="22"/>
    </row>
    <row r="331" spans="1:12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24239084</v>
      </c>
      <c r="F331" s="22">
        <v>123090</v>
      </c>
      <c r="G331" s="22"/>
      <c r="H331" s="22"/>
      <c r="I331" s="22">
        <v>24096904</v>
      </c>
      <c r="J331" s="22">
        <v>19090</v>
      </c>
      <c r="K331" s="22"/>
      <c r="L331" s="22"/>
    </row>
    <row r="332" spans="1:12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27940189</v>
      </c>
      <c r="F332" s="22">
        <v>150910</v>
      </c>
      <c r="G332" s="22"/>
      <c r="H332" s="22"/>
      <c r="I332" s="22">
        <v>27789279</v>
      </c>
      <c r="J332" s="22"/>
      <c r="K332" s="22"/>
      <c r="L332" s="22"/>
    </row>
    <row r="333" spans="1:12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61068176</v>
      </c>
      <c r="F333" s="22">
        <v>181990</v>
      </c>
      <c r="G333" s="22"/>
      <c r="H333" s="22"/>
      <c r="I333" s="22">
        <v>60886186</v>
      </c>
      <c r="J333" s="22"/>
      <c r="K333" s="22"/>
      <c r="L333" s="22"/>
    </row>
    <row r="334" spans="1:12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46430670</v>
      </c>
      <c r="F334" s="22">
        <v>184550</v>
      </c>
      <c r="G334" s="22"/>
      <c r="H334" s="22"/>
      <c r="I334" s="22">
        <v>46246120</v>
      </c>
      <c r="J334" s="22"/>
      <c r="K334" s="22"/>
      <c r="L334" s="22"/>
    </row>
    <row r="335" spans="1:12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28204957</v>
      </c>
      <c r="F335" s="22">
        <v>41240</v>
      </c>
      <c r="G335" s="22"/>
      <c r="H335" s="22"/>
      <c r="I335" s="22">
        <v>28163717</v>
      </c>
      <c r="J335" s="22"/>
      <c r="K335" s="22"/>
      <c r="L335" s="22"/>
    </row>
    <row r="336" spans="1:12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28354542</v>
      </c>
      <c r="F336" s="22">
        <v>127370</v>
      </c>
      <c r="G336" s="22"/>
      <c r="H336" s="22"/>
      <c r="I336" s="22">
        <v>28227172</v>
      </c>
      <c r="J336" s="22"/>
      <c r="K336" s="22"/>
      <c r="L336" s="22"/>
    </row>
    <row r="337" spans="1:12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51621934</v>
      </c>
      <c r="F337" s="22">
        <v>192130</v>
      </c>
      <c r="G337" s="22"/>
      <c r="H337" s="22"/>
      <c r="I337" s="22">
        <v>51429804</v>
      </c>
      <c r="J337" s="22"/>
      <c r="K337" s="22"/>
      <c r="L337" s="22"/>
    </row>
    <row r="338" spans="1:12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42020865</v>
      </c>
      <c r="F338" s="22">
        <v>274390</v>
      </c>
      <c r="G338" s="22"/>
      <c r="H338" s="22"/>
      <c r="I338" s="22">
        <v>41746475</v>
      </c>
      <c r="J338" s="22"/>
      <c r="K338" s="22"/>
      <c r="L338" s="22"/>
    </row>
    <row r="339" spans="1:12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104756160</v>
      </c>
      <c r="F339" s="22">
        <v>468740</v>
      </c>
      <c r="G339" s="22"/>
      <c r="H339" s="22"/>
      <c r="I339" s="22">
        <v>104286790</v>
      </c>
      <c r="J339" s="22">
        <v>630</v>
      </c>
      <c r="K339" s="22"/>
      <c r="L339" s="22"/>
    </row>
    <row r="340" spans="1:12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35934650</v>
      </c>
      <c r="F340" s="22">
        <v>147150</v>
      </c>
      <c r="G340" s="22"/>
      <c r="H340" s="22"/>
      <c r="I340" s="22">
        <v>35787500</v>
      </c>
      <c r="J340" s="22"/>
      <c r="K340" s="22"/>
      <c r="L340" s="22"/>
    </row>
    <row r="341" spans="1:12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140488622</v>
      </c>
      <c r="F341" s="22">
        <v>649290</v>
      </c>
      <c r="G341" s="22"/>
      <c r="H341" s="22">
        <v>40921330</v>
      </c>
      <c r="I341" s="22">
        <v>98918002</v>
      </c>
      <c r="J341" s="22"/>
      <c r="K341" s="22"/>
      <c r="L341" s="22"/>
    </row>
    <row r="342" spans="1:12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497468139</v>
      </c>
      <c r="F342" s="22">
        <v>17178730</v>
      </c>
      <c r="G342" s="22"/>
      <c r="H342" s="22">
        <v>375887259</v>
      </c>
      <c r="I342" s="22">
        <v>87004510</v>
      </c>
      <c r="J342" s="22"/>
      <c r="K342" s="22">
        <v>17397640</v>
      </c>
      <c r="L342" s="22"/>
    </row>
    <row r="343" spans="1:12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49713500</v>
      </c>
      <c r="F343" s="22">
        <v>27318510</v>
      </c>
      <c r="G343" s="22"/>
      <c r="H343" s="22">
        <v>9382390</v>
      </c>
      <c r="I343" s="22">
        <v>5653110</v>
      </c>
      <c r="J343" s="22"/>
      <c r="K343" s="22">
        <v>7359490</v>
      </c>
      <c r="L343" s="22"/>
    </row>
    <row r="344" spans="1:12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6475590</v>
      </c>
      <c r="F344" s="22">
        <v>974490</v>
      </c>
      <c r="G344" s="22"/>
      <c r="H344" s="22">
        <v>4361960</v>
      </c>
      <c r="I344" s="22">
        <v>1139140</v>
      </c>
      <c r="J344" s="22"/>
      <c r="K344" s="22"/>
      <c r="L344" s="22"/>
    </row>
    <row r="345" spans="1:12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4472050</v>
      </c>
      <c r="F345" s="22">
        <v>910560</v>
      </c>
      <c r="G345" s="22"/>
      <c r="H345" s="22">
        <v>557930</v>
      </c>
      <c r="I345" s="22">
        <v>3003560</v>
      </c>
      <c r="J345" s="22"/>
      <c r="K345" s="22"/>
      <c r="L345" s="22"/>
    </row>
    <row r="346" spans="1:12" x14ac:dyDescent="0.25">
      <c r="A346" s="22" t="s">
        <v>122</v>
      </c>
      <c r="B346" s="22" t="s">
        <v>803</v>
      </c>
      <c r="C346" s="22" t="s">
        <v>816</v>
      </c>
      <c r="D346" s="22" t="s">
        <v>817</v>
      </c>
      <c r="E346" s="22">
        <v>1939405050</v>
      </c>
      <c r="F346" s="22">
        <v>892930060</v>
      </c>
      <c r="G346" s="22">
        <v>760198150</v>
      </c>
      <c r="H346" s="22">
        <v>286276840</v>
      </c>
      <c r="I346" s="22"/>
      <c r="J346" s="22"/>
      <c r="K346" s="22"/>
      <c r="L346" s="22"/>
    </row>
    <row r="347" spans="1:12" x14ac:dyDescent="0.25">
      <c r="A347" s="22" t="s">
        <v>122</v>
      </c>
      <c r="B347" s="22" t="s">
        <v>803</v>
      </c>
      <c r="C347" s="22" t="s">
        <v>818</v>
      </c>
      <c r="D347" s="22" t="s">
        <v>819</v>
      </c>
      <c r="E347" s="22">
        <v>215063675</v>
      </c>
      <c r="F347" s="22">
        <v>42092770</v>
      </c>
      <c r="G347" s="22">
        <v>19208230</v>
      </c>
      <c r="H347" s="22">
        <v>71932510</v>
      </c>
      <c r="I347" s="22">
        <v>81830165</v>
      </c>
      <c r="J347" s="22"/>
      <c r="K347" s="22"/>
      <c r="L347" s="22"/>
    </row>
    <row r="348" spans="1:12" x14ac:dyDescent="0.25">
      <c r="A348" s="22" t="s">
        <v>122</v>
      </c>
      <c r="B348" s="22" t="s">
        <v>820</v>
      </c>
      <c r="C348" s="22" t="s">
        <v>821</v>
      </c>
      <c r="D348" s="22" t="s">
        <v>822</v>
      </c>
      <c r="E348" s="22">
        <v>4483445324</v>
      </c>
      <c r="F348" s="22">
        <v>3143525080</v>
      </c>
      <c r="G348" s="22">
        <v>609814240</v>
      </c>
      <c r="H348" s="22">
        <v>221211470</v>
      </c>
      <c r="I348" s="22">
        <v>184101984</v>
      </c>
      <c r="J348" s="22">
        <v>324090180</v>
      </c>
      <c r="K348" s="22">
        <v>702370</v>
      </c>
      <c r="L348" s="22"/>
    </row>
    <row r="349" spans="1:12" x14ac:dyDescent="0.25">
      <c r="A349" s="22" t="s">
        <v>122</v>
      </c>
      <c r="B349" s="22" t="s">
        <v>823</v>
      </c>
      <c r="C349" s="22" t="s">
        <v>1138</v>
      </c>
      <c r="D349" s="22" t="s">
        <v>1139</v>
      </c>
      <c r="E349" s="22">
        <v>3186937</v>
      </c>
      <c r="F349" s="22">
        <v>224430</v>
      </c>
      <c r="G349" s="22"/>
      <c r="H349" s="22">
        <v>136106</v>
      </c>
      <c r="I349" s="22">
        <v>2805221</v>
      </c>
      <c r="J349" s="22"/>
      <c r="K349" s="22">
        <v>21180</v>
      </c>
      <c r="L349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D68BE-8CCF-49C0-818B-452226F07F2F}">
  <dimension ref="A1:AP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1140</v>
      </c>
      <c r="D1" s="20" t="s">
        <v>1141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872</v>
      </c>
      <c r="F2" s="21" t="s">
        <v>873</v>
      </c>
      <c r="G2" s="21" t="s">
        <v>874</v>
      </c>
      <c r="H2" s="21" t="s">
        <v>875</v>
      </c>
      <c r="I2" s="21" t="s">
        <v>876</v>
      </c>
      <c r="J2" s="21" t="s">
        <v>877</v>
      </c>
      <c r="K2" s="21" t="s">
        <v>878</v>
      </c>
      <c r="L2" s="21" t="s">
        <v>879</v>
      </c>
      <c r="M2" s="21" t="s">
        <v>880</v>
      </c>
      <c r="N2" s="21" t="s">
        <v>1076</v>
      </c>
      <c r="O2" s="21" t="s">
        <v>882</v>
      </c>
      <c r="P2" s="21" t="s">
        <v>883</v>
      </c>
      <c r="Q2" s="21" t="s">
        <v>884</v>
      </c>
      <c r="R2" s="21" t="s">
        <v>885</v>
      </c>
      <c r="S2" s="21" t="s">
        <v>886</v>
      </c>
      <c r="T2" s="21" t="s">
        <v>887</v>
      </c>
      <c r="U2" s="21" t="s">
        <v>888</v>
      </c>
      <c r="V2" s="21" t="s">
        <v>889</v>
      </c>
      <c r="W2" s="21" t="s">
        <v>890</v>
      </c>
      <c r="X2" s="21" t="s">
        <v>891</v>
      </c>
      <c r="Y2" s="21" t="s">
        <v>892</v>
      </c>
      <c r="Z2" s="21" t="s">
        <v>893</v>
      </c>
      <c r="AA2" s="21" t="s">
        <v>894</v>
      </c>
      <c r="AB2" s="21" t="s">
        <v>895</v>
      </c>
      <c r="AC2" s="21" t="s">
        <v>896</v>
      </c>
      <c r="AD2" s="21" t="s">
        <v>897</v>
      </c>
      <c r="AE2" s="21" t="s">
        <v>898</v>
      </c>
      <c r="AF2" s="21" t="s">
        <v>899</v>
      </c>
      <c r="AG2" s="21" t="s">
        <v>900</v>
      </c>
      <c r="AH2" s="21" t="s">
        <v>901</v>
      </c>
      <c r="AI2" s="21" t="s">
        <v>902</v>
      </c>
      <c r="AJ2" s="21" t="s">
        <v>903</v>
      </c>
      <c r="AK2" s="21" t="s">
        <v>904</v>
      </c>
      <c r="AL2" s="21" t="s">
        <v>905</v>
      </c>
      <c r="AM2" s="21" t="s">
        <v>906</v>
      </c>
      <c r="AN2" s="21" t="s">
        <v>907</v>
      </c>
      <c r="AO2" s="21" t="s">
        <v>65</v>
      </c>
      <c r="AP2" s="21" t="s">
        <v>1078</v>
      </c>
    </row>
    <row r="3" spans="1:42" x14ac:dyDescent="0.25">
      <c r="A3" s="21"/>
      <c r="B3" s="21"/>
      <c r="C3" s="21"/>
      <c r="D3" s="21" t="s">
        <v>88</v>
      </c>
      <c r="E3" s="21" t="s">
        <v>1142</v>
      </c>
      <c r="F3" s="21" t="s">
        <v>1143</v>
      </c>
      <c r="G3" s="21" t="s">
        <v>1144</v>
      </c>
      <c r="H3" s="21" t="s">
        <v>1145</v>
      </c>
      <c r="I3" s="21" t="s">
        <v>1146</v>
      </c>
      <c r="J3" s="21" t="s">
        <v>1147</v>
      </c>
      <c r="K3" s="21" t="s">
        <v>1148</v>
      </c>
      <c r="L3" s="21" t="s">
        <v>1149</v>
      </c>
      <c r="M3" s="21" t="s">
        <v>1150</v>
      </c>
      <c r="N3" s="21" t="s">
        <v>1151</v>
      </c>
      <c r="O3" s="21" t="s">
        <v>1152</v>
      </c>
      <c r="P3" s="21" t="s">
        <v>1153</v>
      </c>
      <c r="Q3" s="21" t="s">
        <v>1154</v>
      </c>
      <c r="R3" s="21" t="s">
        <v>1155</v>
      </c>
      <c r="S3" s="21" t="s">
        <v>1156</v>
      </c>
      <c r="T3" s="21" t="s">
        <v>1157</v>
      </c>
      <c r="U3" s="21" t="s">
        <v>1158</v>
      </c>
      <c r="V3" s="21" t="s">
        <v>1159</v>
      </c>
      <c r="W3" s="21" t="s">
        <v>1160</v>
      </c>
      <c r="X3" s="21" t="s">
        <v>1161</v>
      </c>
      <c r="Y3" s="21" t="s">
        <v>1162</v>
      </c>
      <c r="Z3" s="21" t="s">
        <v>1163</v>
      </c>
      <c r="AA3" s="21" t="s">
        <v>1164</v>
      </c>
      <c r="AB3" s="21" t="s">
        <v>1165</v>
      </c>
      <c r="AC3" s="21" t="s">
        <v>1166</v>
      </c>
      <c r="AD3" s="21" t="s">
        <v>1167</v>
      </c>
      <c r="AE3" s="21" t="s">
        <v>1168</v>
      </c>
      <c r="AF3" s="21" t="s">
        <v>1169</v>
      </c>
      <c r="AG3" s="21" t="s">
        <v>1170</v>
      </c>
      <c r="AH3" s="21" t="s">
        <v>1171</v>
      </c>
      <c r="AI3" s="21" t="s">
        <v>1172</v>
      </c>
      <c r="AJ3" s="21" t="s">
        <v>1173</v>
      </c>
      <c r="AK3" s="21" t="s">
        <v>1174</v>
      </c>
      <c r="AL3" s="21" t="s">
        <v>1175</v>
      </c>
      <c r="AM3" s="21" t="s">
        <v>1176</v>
      </c>
      <c r="AN3" s="21" t="s">
        <v>1177</v>
      </c>
      <c r="AO3" s="21" t="s">
        <v>1178</v>
      </c>
      <c r="AP3" s="21" t="s">
        <v>1179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813329</v>
      </c>
      <c r="G4" s="22">
        <v>0</v>
      </c>
      <c r="H4" s="22">
        <v>0</v>
      </c>
      <c r="I4" s="22">
        <v>3042478</v>
      </c>
      <c r="J4" s="22">
        <v>21816</v>
      </c>
      <c r="K4" s="22">
        <v>0</v>
      </c>
      <c r="L4" s="22">
        <v>28350</v>
      </c>
      <c r="M4" s="22">
        <v>101875</v>
      </c>
      <c r="N4" s="22">
        <v>2443728</v>
      </c>
      <c r="O4" s="22">
        <v>7968894</v>
      </c>
      <c r="P4" s="22">
        <v>0</v>
      </c>
      <c r="Q4" s="22">
        <v>4225215</v>
      </c>
      <c r="R4" s="22">
        <v>0</v>
      </c>
      <c r="S4" s="22">
        <v>0</v>
      </c>
      <c r="T4" s="22">
        <v>8753283</v>
      </c>
      <c r="U4" s="22">
        <v>1085942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13923</v>
      </c>
      <c r="AC4" s="22">
        <v>0</v>
      </c>
      <c r="AD4" s="22">
        <v>0</v>
      </c>
      <c r="AE4" s="22">
        <v>0</v>
      </c>
      <c r="AF4" s="22">
        <v>1285522</v>
      </c>
      <c r="AG4" s="22">
        <v>0</v>
      </c>
      <c r="AH4" s="22">
        <v>0</v>
      </c>
      <c r="AI4" s="22">
        <v>4438734</v>
      </c>
      <c r="AJ4" s="22">
        <v>79260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34302349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35644</v>
      </c>
      <c r="G5" s="22">
        <v>0</v>
      </c>
      <c r="H5" s="22">
        <v>0</v>
      </c>
      <c r="I5" s="22">
        <v>181620</v>
      </c>
      <c r="J5" s="22">
        <v>0</v>
      </c>
      <c r="K5" s="22">
        <v>0</v>
      </c>
      <c r="L5" s="22">
        <v>0</v>
      </c>
      <c r="M5" s="22">
        <v>0</v>
      </c>
      <c r="N5" s="22">
        <v>65963</v>
      </c>
      <c r="O5" s="22">
        <v>3165034</v>
      </c>
      <c r="P5" s="22">
        <v>78209</v>
      </c>
      <c r="Q5" s="22">
        <v>0</v>
      </c>
      <c r="R5" s="22">
        <v>0</v>
      </c>
      <c r="S5" s="22">
        <v>0</v>
      </c>
      <c r="T5" s="22">
        <v>29662</v>
      </c>
      <c r="U5" s="22">
        <v>1792602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4987972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10336706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133732000</v>
      </c>
      <c r="G6" s="22">
        <v>0</v>
      </c>
      <c r="H6" s="22">
        <v>21170000</v>
      </c>
      <c r="I6" s="22">
        <v>34548000</v>
      </c>
      <c r="J6" s="22">
        <v>9000</v>
      </c>
      <c r="K6" s="22">
        <v>0</v>
      </c>
      <c r="L6" s="22">
        <v>0</v>
      </c>
      <c r="M6" s="22">
        <v>0</v>
      </c>
      <c r="N6" s="22">
        <v>48554000</v>
      </c>
      <c r="O6" s="22">
        <v>201478000</v>
      </c>
      <c r="P6" s="22">
        <v>0</v>
      </c>
      <c r="Q6" s="22">
        <v>103414000</v>
      </c>
      <c r="R6" s="22">
        <v>48119000</v>
      </c>
      <c r="S6" s="22">
        <v>0</v>
      </c>
      <c r="T6" s="22">
        <v>75672000</v>
      </c>
      <c r="U6" s="22">
        <v>187296000</v>
      </c>
      <c r="V6" s="22">
        <v>51218000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8418000</v>
      </c>
      <c r="AF6" s="22">
        <v>10814000</v>
      </c>
      <c r="AG6" s="22">
        <v>17118000</v>
      </c>
      <c r="AH6" s="22">
        <v>0</v>
      </c>
      <c r="AI6" s="22">
        <v>153955000</v>
      </c>
      <c r="AJ6" s="22">
        <v>8863000</v>
      </c>
      <c r="AK6" s="22">
        <v>641000</v>
      </c>
      <c r="AL6" s="22">
        <v>4339000</v>
      </c>
      <c r="AM6" s="22">
        <v>0</v>
      </c>
      <c r="AN6" s="22">
        <v>0</v>
      </c>
      <c r="AO6" s="22">
        <v>0</v>
      </c>
      <c r="AP6" s="22">
        <v>1109358000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2938743</v>
      </c>
      <c r="G7" s="22">
        <v>0</v>
      </c>
      <c r="H7" s="22">
        <v>233583</v>
      </c>
      <c r="I7" s="22">
        <v>68054</v>
      </c>
      <c r="J7" s="22">
        <v>0</v>
      </c>
      <c r="K7" s="22">
        <v>0</v>
      </c>
      <c r="L7" s="22">
        <v>0</v>
      </c>
      <c r="M7" s="22">
        <v>0</v>
      </c>
      <c r="N7" s="22">
        <v>622894</v>
      </c>
      <c r="O7" s="22">
        <v>1492883</v>
      </c>
      <c r="P7" s="22">
        <v>62363</v>
      </c>
      <c r="Q7" s="22">
        <v>0</v>
      </c>
      <c r="R7" s="22">
        <v>-13107</v>
      </c>
      <c r="S7" s="22">
        <v>0</v>
      </c>
      <c r="T7" s="22">
        <v>5330944</v>
      </c>
      <c r="U7" s="22">
        <v>3086532</v>
      </c>
      <c r="V7" s="22">
        <v>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819740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14642629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847779</v>
      </c>
      <c r="G8" s="22">
        <v>0</v>
      </c>
      <c r="H8" s="22">
        <v>730045</v>
      </c>
      <c r="I8" s="22">
        <v>578233</v>
      </c>
      <c r="J8" s="22">
        <v>0</v>
      </c>
      <c r="K8" s="22">
        <v>0</v>
      </c>
      <c r="L8" s="22">
        <v>5720</v>
      </c>
      <c r="M8" s="22">
        <v>0</v>
      </c>
      <c r="N8" s="22">
        <v>0</v>
      </c>
      <c r="O8" s="22">
        <v>2865378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68955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1070723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6166833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796337</v>
      </c>
      <c r="G9" s="22">
        <v>0</v>
      </c>
      <c r="H9" s="22">
        <v>5325</v>
      </c>
      <c r="I9" s="22">
        <v>8774604</v>
      </c>
      <c r="J9" s="22">
        <v>0</v>
      </c>
      <c r="K9" s="22">
        <v>0</v>
      </c>
      <c r="L9" s="22">
        <v>48698</v>
      </c>
      <c r="M9" s="22">
        <v>0</v>
      </c>
      <c r="N9" s="22">
        <v>0</v>
      </c>
      <c r="O9" s="22">
        <v>13969056</v>
      </c>
      <c r="P9" s="22">
        <v>290189</v>
      </c>
      <c r="Q9" s="22">
        <v>490503</v>
      </c>
      <c r="R9" s="22">
        <v>4311806</v>
      </c>
      <c r="S9" s="22">
        <v>0</v>
      </c>
      <c r="T9" s="22">
        <v>2434224</v>
      </c>
      <c r="U9" s="22">
        <v>2961929</v>
      </c>
      <c r="V9" s="22">
        <v>720168</v>
      </c>
      <c r="W9" s="22">
        <v>0</v>
      </c>
      <c r="X9" s="22">
        <v>5214016</v>
      </c>
      <c r="Y9" s="22">
        <v>0</v>
      </c>
      <c r="Z9" s="22">
        <v>0</v>
      </c>
      <c r="AA9" s="22">
        <v>0</v>
      </c>
      <c r="AB9" s="22">
        <v>58857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3586103</v>
      </c>
      <c r="AJ9" s="22">
        <v>0</v>
      </c>
      <c r="AK9" s="22">
        <v>0</v>
      </c>
      <c r="AL9" s="22">
        <v>47619</v>
      </c>
      <c r="AM9" s="22">
        <v>0</v>
      </c>
      <c r="AN9" s="22">
        <v>0</v>
      </c>
      <c r="AO9" s="22">
        <v>0</v>
      </c>
      <c r="AP9" s="22">
        <v>43709434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16792000</v>
      </c>
      <c r="G10" s="22">
        <v>0</v>
      </c>
      <c r="H10" s="22">
        <v>23751000</v>
      </c>
      <c r="I10" s="22">
        <v>10834000</v>
      </c>
      <c r="J10" s="22">
        <v>0</v>
      </c>
      <c r="K10" s="22">
        <v>0</v>
      </c>
      <c r="L10" s="22">
        <v>0</v>
      </c>
      <c r="M10" s="22">
        <v>0</v>
      </c>
      <c r="N10" s="22">
        <v>23683000</v>
      </c>
      <c r="O10" s="22">
        <v>319582000</v>
      </c>
      <c r="P10" s="22">
        <v>0</v>
      </c>
      <c r="Q10" s="22">
        <v>97873000</v>
      </c>
      <c r="R10" s="22">
        <v>65610000</v>
      </c>
      <c r="S10" s="22">
        <v>0</v>
      </c>
      <c r="T10" s="22">
        <v>0</v>
      </c>
      <c r="U10" s="22">
        <v>85248000</v>
      </c>
      <c r="V10" s="22">
        <v>16740000</v>
      </c>
      <c r="W10" s="22">
        <v>0</v>
      </c>
      <c r="X10" s="22">
        <v>9129000</v>
      </c>
      <c r="Y10" s="22">
        <v>0</v>
      </c>
      <c r="Z10" s="22">
        <v>510000</v>
      </c>
      <c r="AA10" s="22">
        <v>0</v>
      </c>
      <c r="AB10" s="22">
        <v>235714000</v>
      </c>
      <c r="AC10" s="22">
        <v>737000</v>
      </c>
      <c r="AD10" s="22">
        <v>-6821000</v>
      </c>
      <c r="AE10" s="22">
        <v>14277000</v>
      </c>
      <c r="AF10" s="22">
        <v>16651000</v>
      </c>
      <c r="AG10" s="22">
        <v>0</v>
      </c>
      <c r="AH10" s="22">
        <v>0</v>
      </c>
      <c r="AI10" s="22">
        <v>51620000</v>
      </c>
      <c r="AJ10" s="22">
        <v>3073000</v>
      </c>
      <c r="AK10" s="22">
        <v>2871000</v>
      </c>
      <c r="AL10" s="22">
        <v>0</v>
      </c>
      <c r="AM10" s="22">
        <v>0</v>
      </c>
      <c r="AN10" s="22">
        <v>0</v>
      </c>
      <c r="AO10" s="22">
        <v>0</v>
      </c>
      <c r="AP10" s="22">
        <v>987874000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905803</v>
      </c>
      <c r="G11" s="22">
        <v>0</v>
      </c>
      <c r="H11" s="22">
        <v>2406706</v>
      </c>
      <c r="I11" s="22">
        <v>156416</v>
      </c>
      <c r="J11" s="22">
        <v>0</v>
      </c>
      <c r="K11" s="22">
        <v>43594</v>
      </c>
      <c r="L11" s="22">
        <v>0</v>
      </c>
      <c r="M11" s="22">
        <v>0</v>
      </c>
      <c r="N11" s="22">
        <v>665298</v>
      </c>
      <c r="O11" s="22">
        <v>6019519</v>
      </c>
      <c r="P11" s="22">
        <v>0</v>
      </c>
      <c r="Q11" s="22">
        <v>0</v>
      </c>
      <c r="R11" s="22">
        <v>1635582</v>
      </c>
      <c r="S11" s="22">
        <v>0</v>
      </c>
      <c r="T11" s="22">
        <v>2607591</v>
      </c>
      <c r="U11" s="22">
        <v>299055</v>
      </c>
      <c r="V11" s="22">
        <v>0</v>
      </c>
      <c r="W11" s="22">
        <v>25000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337816</v>
      </c>
      <c r="AJ11" s="22">
        <v>185073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15287453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40969</v>
      </c>
      <c r="G12" s="22">
        <v>0</v>
      </c>
      <c r="H12" s="22">
        <v>148959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1711796</v>
      </c>
      <c r="O12" s="22">
        <v>37573591</v>
      </c>
      <c r="P12" s="22">
        <v>2895770</v>
      </c>
      <c r="Q12" s="22">
        <v>1789880</v>
      </c>
      <c r="R12" s="22">
        <v>1591148</v>
      </c>
      <c r="S12" s="22">
        <v>871719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5744786</v>
      </c>
      <c r="AJ12" s="22">
        <v>1039957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53408575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11448</v>
      </c>
      <c r="H13" s="22">
        <v>2920591</v>
      </c>
      <c r="I13" s="22">
        <v>346754</v>
      </c>
      <c r="J13" s="22">
        <v>0</v>
      </c>
      <c r="K13" s="22">
        <v>0</v>
      </c>
      <c r="L13" s="22">
        <v>0</v>
      </c>
      <c r="M13" s="22">
        <v>0</v>
      </c>
      <c r="N13" s="22">
        <v>1038690</v>
      </c>
      <c r="O13" s="22">
        <v>3824223</v>
      </c>
      <c r="P13" s="22">
        <v>0</v>
      </c>
      <c r="Q13" s="22">
        <v>91297</v>
      </c>
      <c r="R13" s="22">
        <v>227720</v>
      </c>
      <c r="S13" s="22">
        <v>0</v>
      </c>
      <c r="T13" s="22">
        <v>467301</v>
      </c>
      <c r="U13" s="22">
        <v>1799599</v>
      </c>
      <c r="V13" s="22">
        <v>0</v>
      </c>
      <c r="W13" s="22">
        <v>0</v>
      </c>
      <c r="X13" s="22">
        <v>0</v>
      </c>
      <c r="Y13" s="22">
        <v>0</v>
      </c>
      <c r="Z13" s="22">
        <v>464861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56622</v>
      </c>
      <c r="AG13" s="22">
        <v>0</v>
      </c>
      <c r="AH13" s="22">
        <v>0</v>
      </c>
      <c r="AI13" s="22">
        <v>3338980</v>
      </c>
      <c r="AJ13" s="22">
        <v>0</v>
      </c>
      <c r="AK13" s="22">
        <v>13879</v>
      </c>
      <c r="AL13" s="22">
        <v>0</v>
      </c>
      <c r="AM13" s="22">
        <v>0</v>
      </c>
      <c r="AN13" s="22">
        <v>0</v>
      </c>
      <c r="AO13" s="22">
        <v>0</v>
      </c>
      <c r="AP13" s="22">
        <v>14601965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4526578</v>
      </c>
      <c r="G14" s="22">
        <v>0</v>
      </c>
      <c r="H14" s="22">
        <v>0</v>
      </c>
      <c r="I14" s="22">
        <v>4964025</v>
      </c>
      <c r="J14" s="22">
        <v>0</v>
      </c>
      <c r="K14" s="22">
        <v>0</v>
      </c>
      <c r="L14" s="22">
        <v>28663</v>
      </c>
      <c r="M14" s="22">
        <v>0</v>
      </c>
      <c r="N14" s="22">
        <v>2387078</v>
      </c>
      <c r="O14" s="22">
        <v>13065845</v>
      </c>
      <c r="P14" s="22">
        <v>0</v>
      </c>
      <c r="Q14" s="22">
        <v>322911</v>
      </c>
      <c r="R14" s="22">
        <v>821535</v>
      </c>
      <c r="S14" s="22">
        <v>0</v>
      </c>
      <c r="T14" s="22">
        <v>455709</v>
      </c>
      <c r="U14" s="22">
        <v>711411</v>
      </c>
      <c r="V14" s="22">
        <v>-16495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6451219</v>
      </c>
      <c r="AJ14" s="22">
        <v>40339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33758818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3943000</v>
      </c>
      <c r="G15" s="22">
        <v>0</v>
      </c>
      <c r="H15" s="22">
        <v>16171000</v>
      </c>
      <c r="I15" s="22">
        <v>1377000</v>
      </c>
      <c r="J15" s="22">
        <v>244000</v>
      </c>
      <c r="K15" s="22">
        <v>0</v>
      </c>
      <c r="L15" s="22">
        <v>0</v>
      </c>
      <c r="M15" s="22">
        <v>-194000</v>
      </c>
      <c r="N15" s="22">
        <v>4820000</v>
      </c>
      <c r="O15" s="22">
        <v>23894000</v>
      </c>
      <c r="P15" s="22">
        <v>0</v>
      </c>
      <c r="Q15" s="22">
        <v>1384000</v>
      </c>
      <c r="R15" s="22">
        <v>422000</v>
      </c>
      <c r="S15" s="22">
        <v>0</v>
      </c>
      <c r="T15" s="22">
        <v>3453000</v>
      </c>
      <c r="U15" s="22">
        <v>6248000</v>
      </c>
      <c r="V15" s="22">
        <v>898000</v>
      </c>
      <c r="W15" s="22">
        <v>0</v>
      </c>
      <c r="X15" s="22">
        <v>0</v>
      </c>
      <c r="Y15" s="22">
        <v>0</v>
      </c>
      <c r="Z15" s="22">
        <v>140000</v>
      </c>
      <c r="AA15" s="22">
        <v>0</v>
      </c>
      <c r="AB15" s="22">
        <v>9000</v>
      </c>
      <c r="AC15" s="22">
        <v>0</v>
      </c>
      <c r="AD15" s="22">
        <v>3895000</v>
      </c>
      <c r="AE15" s="22">
        <v>0</v>
      </c>
      <c r="AF15" s="22">
        <v>0</v>
      </c>
      <c r="AG15" s="22">
        <v>0</v>
      </c>
      <c r="AH15" s="22">
        <v>0</v>
      </c>
      <c r="AI15" s="22">
        <v>39484000</v>
      </c>
      <c r="AJ15" s="22">
        <v>3171000</v>
      </c>
      <c r="AK15" s="22">
        <v>0</v>
      </c>
      <c r="AL15" s="22">
        <v>0</v>
      </c>
      <c r="AM15" s="22">
        <v>0</v>
      </c>
      <c r="AN15" s="22">
        <v>23939000</v>
      </c>
      <c r="AO15" s="22">
        <v>0</v>
      </c>
      <c r="AP15" s="22">
        <v>133298000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1126687</v>
      </c>
      <c r="G16" s="22">
        <v>0</v>
      </c>
      <c r="H16" s="22">
        <v>172491</v>
      </c>
      <c r="I16" s="22">
        <v>1461418</v>
      </c>
      <c r="J16" s="22">
        <v>0</v>
      </c>
      <c r="K16" s="22">
        <v>0</v>
      </c>
      <c r="L16" s="22">
        <v>0</v>
      </c>
      <c r="M16" s="22">
        <v>0</v>
      </c>
      <c r="N16" s="22">
        <v>1790619</v>
      </c>
      <c r="O16" s="22">
        <v>6694214</v>
      </c>
      <c r="P16" s="22">
        <v>503506</v>
      </c>
      <c r="Q16" s="22">
        <v>0</v>
      </c>
      <c r="R16" s="22">
        <v>3514610</v>
      </c>
      <c r="S16" s="22">
        <v>0</v>
      </c>
      <c r="T16" s="22">
        <v>2473406</v>
      </c>
      <c r="U16" s="22">
        <v>9434210</v>
      </c>
      <c r="V16" s="22">
        <v>31203</v>
      </c>
      <c r="W16" s="22">
        <v>0</v>
      </c>
      <c r="X16" s="22">
        <v>0</v>
      </c>
      <c r="Y16" s="22">
        <v>0</v>
      </c>
      <c r="Z16" s="22">
        <v>5725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3878236</v>
      </c>
      <c r="AJ16" s="22">
        <v>672961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31759286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368000</v>
      </c>
      <c r="F17" s="22">
        <v>12821000</v>
      </c>
      <c r="G17" s="22">
        <v>0</v>
      </c>
      <c r="H17" s="22">
        <v>248000</v>
      </c>
      <c r="I17" s="22">
        <v>0</v>
      </c>
      <c r="J17" s="22">
        <v>152000</v>
      </c>
      <c r="K17" s="22">
        <v>0</v>
      </c>
      <c r="L17" s="22">
        <v>0</v>
      </c>
      <c r="M17" s="22">
        <v>0</v>
      </c>
      <c r="N17" s="22">
        <v>8495000</v>
      </c>
      <c r="O17" s="22">
        <v>30110000</v>
      </c>
      <c r="P17" s="22">
        <v>1963000</v>
      </c>
      <c r="Q17" s="22">
        <v>0</v>
      </c>
      <c r="R17" s="22">
        <v>0</v>
      </c>
      <c r="S17" s="22">
        <v>0</v>
      </c>
      <c r="T17" s="22">
        <v>5092000</v>
      </c>
      <c r="U17" s="22">
        <v>5740000</v>
      </c>
      <c r="V17" s="22">
        <v>185000</v>
      </c>
      <c r="W17" s="22">
        <v>0</v>
      </c>
      <c r="X17" s="22">
        <v>799000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73000</v>
      </c>
      <c r="AE17" s="22">
        <v>0</v>
      </c>
      <c r="AF17" s="22">
        <v>0</v>
      </c>
      <c r="AG17" s="22">
        <v>180000</v>
      </c>
      <c r="AH17" s="22">
        <v>0</v>
      </c>
      <c r="AI17" s="22">
        <v>50811000</v>
      </c>
      <c r="AJ17" s="22">
        <v>251000</v>
      </c>
      <c r="AK17" s="22">
        <v>0</v>
      </c>
      <c r="AL17" s="22">
        <v>0</v>
      </c>
      <c r="AM17" s="22">
        <v>36005000</v>
      </c>
      <c r="AN17" s="22">
        <v>35621000</v>
      </c>
      <c r="AO17" s="22">
        <v>0</v>
      </c>
      <c r="AP17" s="22">
        <v>188914000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4097987</v>
      </c>
      <c r="G18" s="22">
        <v>3490</v>
      </c>
      <c r="H18" s="22">
        <v>93449</v>
      </c>
      <c r="I18" s="22">
        <v>1657646</v>
      </c>
      <c r="J18" s="22">
        <v>71713</v>
      </c>
      <c r="K18" s="22">
        <v>0</v>
      </c>
      <c r="L18" s="22">
        <v>0</v>
      </c>
      <c r="M18" s="22">
        <v>-8873</v>
      </c>
      <c r="N18" s="22">
        <v>7755392</v>
      </c>
      <c r="O18" s="22">
        <v>39271252</v>
      </c>
      <c r="P18" s="22">
        <v>0</v>
      </c>
      <c r="Q18" s="22">
        <v>712578</v>
      </c>
      <c r="R18" s="22">
        <v>3495479</v>
      </c>
      <c r="S18" s="22">
        <v>0</v>
      </c>
      <c r="T18" s="22">
        <v>14246287</v>
      </c>
      <c r="U18" s="22">
        <v>16650795</v>
      </c>
      <c r="V18" s="22">
        <v>2576399</v>
      </c>
      <c r="W18" s="22">
        <v>0</v>
      </c>
      <c r="X18" s="22">
        <v>0</v>
      </c>
      <c r="Y18" s="22">
        <v>0</v>
      </c>
      <c r="Z18" s="22">
        <v>288910</v>
      </c>
      <c r="AA18" s="22">
        <v>0</v>
      </c>
      <c r="AB18" s="22">
        <v>0</v>
      </c>
      <c r="AC18" s="22">
        <v>961</v>
      </c>
      <c r="AD18" s="22">
        <v>13045370</v>
      </c>
      <c r="AE18" s="22">
        <v>0</v>
      </c>
      <c r="AF18" s="22">
        <v>0</v>
      </c>
      <c r="AG18" s="22">
        <v>0</v>
      </c>
      <c r="AH18" s="22">
        <v>0</v>
      </c>
      <c r="AI18" s="22">
        <v>7217243</v>
      </c>
      <c r="AJ18" s="22">
        <v>1433470</v>
      </c>
      <c r="AK18" s="22">
        <v>0</v>
      </c>
      <c r="AL18" s="22">
        <v>0</v>
      </c>
      <c r="AM18" s="22">
        <v>0</v>
      </c>
      <c r="AN18" s="22">
        <v>19427259</v>
      </c>
      <c r="AO18" s="22">
        <v>-41106</v>
      </c>
      <c r="AP18" s="22">
        <v>131995701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-7479190</v>
      </c>
      <c r="G19" s="22">
        <v>1247426</v>
      </c>
      <c r="H19" s="22">
        <v>0</v>
      </c>
      <c r="I19" s="22">
        <v>9970</v>
      </c>
      <c r="J19" s="22">
        <v>0</v>
      </c>
      <c r="K19" s="22">
        <v>0</v>
      </c>
      <c r="L19" s="22">
        <v>45457</v>
      </c>
      <c r="M19" s="22">
        <v>0</v>
      </c>
      <c r="N19" s="22">
        <v>0</v>
      </c>
      <c r="O19" s="22">
        <v>2420633</v>
      </c>
      <c r="P19" s="22">
        <v>0</v>
      </c>
      <c r="Q19" s="22">
        <v>0</v>
      </c>
      <c r="R19" s="22">
        <v>0</v>
      </c>
      <c r="S19" s="22">
        <v>124668</v>
      </c>
      <c r="T19" s="22">
        <v>1955647</v>
      </c>
      <c r="U19" s="22">
        <v>0</v>
      </c>
      <c r="V19" s="22">
        <v>0</v>
      </c>
      <c r="W19" s="22">
        <v>938787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1017396</v>
      </c>
      <c r="AE19" s="22">
        <v>0</v>
      </c>
      <c r="AF19" s="22">
        <v>0</v>
      </c>
      <c r="AG19" s="22">
        <v>28061</v>
      </c>
      <c r="AH19" s="22">
        <v>0</v>
      </c>
      <c r="AI19" s="22">
        <v>2778952</v>
      </c>
      <c r="AJ19" s="22">
        <v>127285</v>
      </c>
      <c r="AK19" s="22">
        <v>0</v>
      </c>
      <c r="AL19" s="22">
        <v>32179</v>
      </c>
      <c r="AM19" s="22">
        <v>0</v>
      </c>
      <c r="AN19" s="22">
        <v>0</v>
      </c>
      <c r="AO19" s="22">
        <v>20631132</v>
      </c>
      <c r="AP19" s="22">
        <v>23878403</v>
      </c>
    </row>
    <row r="20" spans="1:4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72477</v>
      </c>
      <c r="F20" s="22">
        <v>2632740</v>
      </c>
      <c r="G20" s="22">
        <v>0</v>
      </c>
      <c r="H20" s="22">
        <v>0</v>
      </c>
      <c r="I20" s="22">
        <v>558917</v>
      </c>
      <c r="J20" s="22">
        <v>0</v>
      </c>
      <c r="K20" s="22">
        <v>0</v>
      </c>
      <c r="L20" s="22">
        <v>74517</v>
      </c>
      <c r="M20" s="22">
        <v>0</v>
      </c>
      <c r="N20" s="22">
        <v>1315714</v>
      </c>
      <c r="O20" s="22">
        <v>9547664</v>
      </c>
      <c r="P20" s="22">
        <v>0</v>
      </c>
      <c r="Q20" s="22">
        <v>2575458</v>
      </c>
      <c r="R20" s="22">
        <v>3939876</v>
      </c>
      <c r="S20" s="22">
        <v>0</v>
      </c>
      <c r="T20" s="22">
        <v>351084</v>
      </c>
      <c r="U20" s="22">
        <v>4208711</v>
      </c>
      <c r="V20" s="22">
        <v>25490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2533089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2095400</v>
      </c>
      <c r="AJ20" s="22">
        <v>976208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30907345</v>
      </c>
    </row>
    <row r="21" spans="1:42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48416</v>
      </c>
      <c r="G21" s="22">
        <v>0</v>
      </c>
      <c r="H21" s="22">
        <v>0</v>
      </c>
      <c r="I21" s="22">
        <v>188885</v>
      </c>
      <c r="J21" s="22">
        <v>0</v>
      </c>
      <c r="K21" s="22">
        <v>0</v>
      </c>
      <c r="L21" s="22">
        <v>0</v>
      </c>
      <c r="M21" s="22">
        <v>0</v>
      </c>
      <c r="N21" s="22">
        <v>860335</v>
      </c>
      <c r="O21" s="22">
        <v>3327659</v>
      </c>
      <c r="P21" s="22">
        <v>32833</v>
      </c>
      <c r="Q21" s="22">
        <v>0</v>
      </c>
      <c r="R21" s="22">
        <v>0</v>
      </c>
      <c r="S21" s="22">
        <v>0</v>
      </c>
      <c r="T21" s="22">
        <v>585386</v>
      </c>
      <c r="U21" s="22">
        <v>0</v>
      </c>
      <c r="V21" s="22">
        <v>36488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92398</v>
      </c>
      <c r="AJ21" s="22">
        <v>18795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5191195</v>
      </c>
    </row>
    <row r="22" spans="1:42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752505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4488</v>
      </c>
      <c r="M22" s="22">
        <v>0</v>
      </c>
      <c r="N22" s="22">
        <v>649267</v>
      </c>
      <c r="O22" s="22">
        <v>1700229</v>
      </c>
      <c r="P22" s="22">
        <v>0</v>
      </c>
      <c r="Q22" s="22">
        <v>0</v>
      </c>
      <c r="R22" s="22">
        <v>0</v>
      </c>
      <c r="S22" s="22">
        <v>0</v>
      </c>
      <c r="T22" s="22">
        <v>161363</v>
      </c>
      <c r="U22" s="22">
        <v>183921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759691</v>
      </c>
      <c r="AH22" s="22">
        <v>0</v>
      </c>
      <c r="AI22" s="22">
        <v>22797</v>
      </c>
      <c r="AJ22" s="22">
        <v>0</v>
      </c>
      <c r="AK22" s="22">
        <v>69693</v>
      </c>
      <c r="AL22" s="22">
        <v>139949</v>
      </c>
      <c r="AM22" s="22">
        <v>0</v>
      </c>
      <c r="AN22" s="22">
        <v>0</v>
      </c>
      <c r="AO22" s="22">
        <v>0</v>
      </c>
      <c r="AP22" s="22">
        <v>4443903</v>
      </c>
    </row>
    <row r="23" spans="1:42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0</v>
      </c>
      <c r="F23" s="22">
        <v>65961</v>
      </c>
      <c r="G23" s="22">
        <v>0</v>
      </c>
      <c r="H23" s="22">
        <v>0</v>
      </c>
      <c r="I23" s="22">
        <v>399793</v>
      </c>
      <c r="J23" s="22">
        <v>0</v>
      </c>
      <c r="K23" s="22">
        <v>0</v>
      </c>
      <c r="L23" s="22">
        <v>0</v>
      </c>
      <c r="M23" s="22">
        <v>0</v>
      </c>
      <c r="N23" s="22">
        <v>389747</v>
      </c>
      <c r="O23" s="22">
        <v>268042</v>
      </c>
      <c r="P23" s="22">
        <v>0</v>
      </c>
      <c r="Q23" s="22">
        <v>0</v>
      </c>
      <c r="R23" s="22">
        <v>0</v>
      </c>
      <c r="S23" s="22">
        <v>0</v>
      </c>
      <c r="T23" s="22">
        <v>57176</v>
      </c>
      <c r="U23" s="22">
        <v>81464</v>
      </c>
      <c r="V23" s="22">
        <v>256314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251875</v>
      </c>
      <c r="AJ23" s="22">
        <v>279986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2050358</v>
      </c>
    </row>
    <row r="24" spans="1:42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0</v>
      </c>
      <c r="F24" s="22">
        <v>157062</v>
      </c>
      <c r="G24" s="22">
        <v>0</v>
      </c>
      <c r="H24" s="22">
        <v>0</v>
      </c>
      <c r="I24" s="22">
        <v>74111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6195208</v>
      </c>
      <c r="P24" s="22">
        <v>94849</v>
      </c>
      <c r="Q24" s="22">
        <v>0</v>
      </c>
      <c r="R24" s="22">
        <v>0</v>
      </c>
      <c r="S24" s="22">
        <v>0</v>
      </c>
      <c r="T24" s="22">
        <v>959860</v>
      </c>
      <c r="U24" s="22">
        <v>1250115</v>
      </c>
      <c r="V24" s="22">
        <v>16130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396597</v>
      </c>
      <c r="AD24" s="22">
        <v>0</v>
      </c>
      <c r="AE24" s="22">
        <v>0</v>
      </c>
      <c r="AF24" s="22">
        <v>0</v>
      </c>
      <c r="AG24" s="22">
        <v>0</v>
      </c>
      <c r="AH24" s="22">
        <v>52943</v>
      </c>
      <c r="AI24" s="22">
        <v>75135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9272010</v>
      </c>
    </row>
    <row r="25" spans="1:42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0</v>
      </c>
      <c r="F25" s="22">
        <v>3930517</v>
      </c>
      <c r="G25" s="22">
        <v>0</v>
      </c>
      <c r="H25" s="22">
        <v>8962303</v>
      </c>
      <c r="I25" s="22">
        <v>1301186</v>
      </c>
      <c r="J25" s="22">
        <v>0</v>
      </c>
      <c r="K25" s="22">
        <v>453878</v>
      </c>
      <c r="L25" s="22">
        <v>0</v>
      </c>
      <c r="M25" s="22">
        <v>0</v>
      </c>
      <c r="N25" s="22">
        <v>843482</v>
      </c>
      <c r="O25" s="22">
        <v>30922836</v>
      </c>
      <c r="P25" s="22">
        <v>0</v>
      </c>
      <c r="Q25" s="22">
        <v>1159049</v>
      </c>
      <c r="R25" s="22">
        <v>938369</v>
      </c>
      <c r="S25" s="22">
        <v>2039784</v>
      </c>
      <c r="T25" s="22">
        <v>3137286</v>
      </c>
      <c r="U25" s="22">
        <v>-1353448</v>
      </c>
      <c r="V25" s="22">
        <v>2993761</v>
      </c>
      <c r="W25" s="22">
        <v>56244</v>
      </c>
      <c r="X25" s="22">
        <v>0</v>
      </c>
      <c r="Y25" s="22">
        <v>0</v>
      </c>
      <c r="Z25" s="22">
        <v>0</v>
      </c>
      <c r="AA25" s="22">
        <v>0</v>
      </c>
      <c r="AB25" s="22">
        <v>5367237</v>
      </c>
      <c r="AC25" s="22">
        <v>0</v>
      </c>
      <c r="AD25" s="22">
        <v>443705</v>
      </c>
      <c r="AE25" s="22">
        <v>0</v>
      </c>
      <c r="AF25" s="22">
        <v>0</v>
      </c>
      <c r="AG25" s="22">
        <v>0</v>
      </c>
      <c r="AH25" s="22">
        <v>0</v>
      </c>
      <c r="AI25" s="22">
        <v>25957637</v>
      </c>
      <c r="AJ25" s="22">
        <v>667654</v>
      </c>
      <c r="AK25" s="22">
        <v>0</v>
      </c>
      <c r="AL25" s="22">
        <v>1041532</v>
      </c>
      <c r="AM25" s="22">
        <v>0</v>
      </c>
      <c r="AN25" s="22">
        <v>0</v>
      </c>
      <c r="AO25" s="22">
        <v>0</v>
      </c>
      <c r="AP25" s="22">
        <v>88863012</v>
      </c>
    </row>
    <row r="26" spans="1:42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0</v>
      </c>
      <c r="F26" s="22">
        <v>61130473</v>
      </c>
      <c r="G26" s="22">
        <v>0</v>
      </c>
      <c r="H26" s="22">
        <v>14076740</v>
      </c>
      <c r="I26" s="22">
        <v>2064306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5325264</v>
      </c>
      <c r="P26" s="22">
        <v>0</v>
      </c>
      <c r="Q26" s="22">
        <v>20817367</v>
      </c>
      <c r="R26" s="22">
        <v>3353927</v>
      </c>
      <c r="S26" s="22">
        <v>0</v>
      </c>
      <c r="T26" s="22">
        <v>168052140</v>
      </c>
      <c r="U26" s="22">
        <v>32370657</v>
      </c>
      <c r="V26" s="22">
        <v>18823962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4847510</v>
      </c>
      <c r="AC26" s="22">
        <v>0</v>
      </c>
      <c r="AD26" s="22">
        <v>0</v>
      </c>
      <c r="AE26" s="22">
        <v>18954812</v>
      </c>
      <c r="AF26" s="22">
        <v>0</v>
      </c>
      <c r="AG26" s="22">
        <v>0</v>
      </c>
      <c r="AH26" s="22">
        <v>0</v>
      </c>
      <c r="AI26" s="22">
        <v>32210821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382027979</v>
      </c>
    </row>
    <row r="27" spans="1:42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0</v>
      </c>
      <c r="F27" s="22">
        <v>8500</v>
      </c>
      <c r="G27" s="22">
        <v>0</v>
      </c>
      <c r="H27" s="22">
        <v>0</v>
      </c>
      <c r="I27" s="22">
        <v>258165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55000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321665</v>
      </c>
    </row>
    <row r="28" spans="1:42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0</v>
      </c>
      <c r="F28" s="22">
        <v>41305</v>
      </c>
      <c r="G28" s="22">
        <v>0</v>
      </c>
      <c r="H28" s="22">
        <v>0</v>
      </c>
      <c r="I28" s="22">
        <v>675746</v>
      </c>
      <c r="J28" s="22">
        <v>0</v>
      </c>
      <c r="K28" s="22">
        <v>0</v>
      </c>
      <c r="L28" s="22">
        <v>0</v>
      </c>
      <c r="M28" s="22">
        <v>0</v>
      </c>
      <c r="N28" s="22">
        <v>1483567</v>
      </c>
      <c r="O28" s="22">
        <v>2292841</v>
      </c>
      <c r="P28" s="22">
        <v>22890</v>
      </c>
      <c r="Q28" s="22">
        <v>0</v>
      </c>
      <c r="R28" s="22">
        <v>0</v>
      </c>
      <c r="S28" s="22">
        <v>83503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8663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22440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4630955</v>
      </c>
    </row>
    <row r="29" spans="1:42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0</v>
      </c>
      <c r="F29" s="22">
        <v>7238</v>
      </c>
      <c r="G29" s="22">
        <v>0</v>
      </c>
      <c r="H29" s="22">
        <v>0</v>
      </c>
      <c r="I29" s="22">
        <v>27488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8373480</v>
      </c>
      <c r="P29" s="22">
        <v>0</v>
      </c>
      <c r="Q29" s="22">
        <v>0</v>
      </c>
      <c r="R29" s="22">
        <v>0</v>
      </c>
      <c r="S29" s="22">
        <v>0</v>
      </c>
      <c r="T29" s="22">
        <v>279192</v>
      </c>
      <c r="U29" s="22">
        <v>0</v>
      </c>
      <c r="V29" s="22">
        <v>3789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67808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8758995</v>
      </c>
    </row>
    <row r="30" spans="1:42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0</v>
      </c>
      <c r="F30" s="22">
        <v>69285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4116495</v>
      </c>
      <c r="P30" s="22">
        <v>0</v>
      </c>
      <c r="Q30" s="22">
        <v>0</v>
      </c>
      <c r="R30" s="22">
        <v>0</v>
      </c>
      <c r="S30" s="22">
        <v>0</v>
      </c>
      <c r="T30" s="22">
        <v>374922</v>
      </c>
      <c r="U30" s="22">
        <v>8550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381950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57797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5008999</v>
      </c>
    </row>
    <row r="31" spans="1:42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0</v>
      </c>
      <c r="F31" s="22">
        <v>31671</v>
      </c>
      <c r="G31" s="22">
        <v>0</v>
      </c>
      <c r="H31" s="22">
        <v>0</v>
      </c>
      <c r="I31" s="22">
        <v>172736</v>
      </c>
      <c r="J31" s="22">
        <v>0</v>
      </c>
      <c r="K31" s="22">
        <v>0</v>
      </c>
      <c r="L31" s="22">
        <v>0</v>
      </c>
      <c r="M31" s="22">
        <v>0</v>
      </c>
      <c r="N31" s="22">
        <v>1349996</v>
      </c>
      <c r="O31" s="22">
        <v>7070927</v>
      </c>
      <c r="P31" s="22">
        <v>78401</v>
      </c>
      <c r="Q31" s="22">
        <v>0</v>
      </c>
      <c r="R31" s="22">
        <v>0</v>
      </c>
      <c r="S31" s="22">
        <v>0</v>
      </c>
      <c r="T31" s="22">
        <v>273100</v>
      </c>
      <c r="U31" s="22">
        <v>1119715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10096546</v>
      </c>
    </row>
    <row r="32" spans="1:42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0</v>
      </c>
      <c r="F32" s="22">
        <v>8661</v>
      </c>
      <c r="G32" s="22">
        <v>0</v>
      </c>
      <c r="H32" s="22">
        <v>0</v>
      </c>
      <c r="I32" s="22">
        <v>34889</v>
      </c>
      <c r="J32" s="22">
        <v>0</v>
      </c>
      <c r="K32" s="22">
        <v>0</v>
      </c>
      <c r="L32" s="22">
        <v>0</v>
      </c>
      <c r="M32" s="22">
        <v>0</v>
      </c>
      <c r="N32" s="22">
        <v>140935</v>
      </c>
      <c r="O32" s="22">
        <v>473685</v>
      </c>
      <c r="P32" s="22">
        <v>0</v>
      </c>
      <c r="Q32" s="22">
        <v>0</v>
      </c>
      <c r="R32" s="22">
        <v>0</v>
      </c>
      <c r="S32" s="22">
        <v>0</v>
      </c>
      <c r="T32" s="22">
        <v>1419170</v>
      </c>
      <c r="U32" s="22">
        <v>38325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12638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2128303</v>
      </c>
    </row>
    <row r="33" spans="1:42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176409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648991</v>
      </c>
      <c r="P33" s="22">
        <v>0</v>
      </c>
      <c r="Q33" s="22">
        <v>0</v>
      </c>
      <c r="R33" s="22">
        <v>0</v>
      </c>
      <c r="S33" s="22">
        <v>0</v>
      </c>
      <c r="T33" s="22">
        <v>127933</v>
      </c>
      <c r="U33" s="22">
        <v>1552946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46575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2552854</v>
      </c>
    </row>
    <row r="34" spans="1:42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0</v>
      </c>
      <c r="F34" s="22">
        <v>146851</v>
      </c>
      <c r="G34" s="22">
        <v>0</v>
      </c>
      <c r="H34" s="22">
        <v>0</v>
      </c>
      <c r="I34" s="22">
        <v>203013</v>
      </c>
      <c r="J34" s="22">
        <v>0</v>
      </c>
      <c r="K34" s="22">
        <v>0</v>
      </c>
      <c r="L34" s="22">
        <v>1006616</v>
      </c>
      <c r="M34" s="22">
        <v>0</v>
      </c>
      <c r="N34" s="22">
        <v>0</v>
      </c>
      <c r="O34" s="22">
        <v>32188228</v>
      </c>
      <c r="P34" s="22">
        <v>0</v>
      </c>
      <c r="Q34" s="22">
        <v>0</v>
      </c>
      <c r="R34" s="22">
        <v>0</v>
      </c>
      <c r="S34" s="22">
        <v>0</v>
      </c>
      <c r="T34" s="22">
        <v>1371353</v>
      </c>
      <c r="U34" s="22">
        <v>531861</v>
      </c>
      <c r="V34" s="22">
        <v>547278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231966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346867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36574033</v>
      </c>
    </row>
    <row r="35" spans="1:42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0</v>
      </c>
      <c r="F35" s="22">
        <v>1792723</v>
      </c>
      <c r="G35" s="22">
        <v>0</v>
      </c>
      <c r="H35" s="22">
        <v>0</v>
      </c>
      <c r="I35" s="22">
        <v>141002</v>
      </c>
      <c r="J35" s="22">
        <v>0</v>
      </c>
      <c r="K35" s="22">
        <v>0</v>
      </c>
      <c r="L35" s="22">
        <v>0</v>
      </c>
      <c r="M35" s="22">
        <v>0</v>
      </c>
      <c r="N35" s="22">
        <v>2443267</v>
      </c>
      <c r="O35" s="22">
        <v>4915576</v>
      </c>
      <c r="P35" s="22">
        <v>0</v>
      </c>
      <c r="Q35" s="22">
        <v>0</v>
      </c>
      <c r="R35" s="22">
        <v>0</v>
      </c>
      <c r="S35" s="22">
        <v>0</v>
      </c>
      <c r="T35" s="22">
        <v>264434</v>
      </c>
      <c r="U35" s="22">
        <v>85241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87569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139113</v>
      </c>
      <c r="AJ35" s="22">
        <v>624500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10493425</v>
      </c>
    </row>
    <row r="36" spans="1:42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0</v>
      </c>
      <c r="F36" s="22">
        <v>160270</v>
      </c>
      <c r="G36" s="22">
        <v>0</v>
      </c>
      <c r="H36" s="22">
        <v>0</v>
      </c>
      <c r="I36" s="22">
        <v>25000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5791084</v>
      </c>
      <c r="P36" s="22">
        <v>0</v>
      </c>
      <c r="Q36" s="22">
        <v>0</v>
      </c>
      <c r="R36" s="22">
        <v>0</v>
      </c>
      <c r="S36" s="22">
        <v>0</v>
      </c>
      <c r="T36" s="22">
        <v>1186415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218613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222881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7604263</v>
      </c>
    </row>
    <row r="37" spans="1:42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31900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799583</v>
      </c>
      <c r="O37" s="22">
        <v>1008401</v>
      </c>
      <c r="P37" s="22">
        <v>0</v>
      </c>
      <c r="Q37" s="22">
        <v>0</v>
      </c>
      <c r="R37" s="22">
        <v>0</v>
      </c>
      <c r="S37" s="22">
        <v>0</v>
      </c>
      <c r="T37" s="22">
        <v>13572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339970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75745</v>
      </c>
      <c r="AP37" s="22">
        <v>2269171</v>
      </c>
    </row>
    <row r="38" spans="1:42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74791</v>
      </c>
      <c r="G38" s="22">
        <v>0</v>
      </c>
      <c r="H38" s="22">
        <v>0</v>
      </c>
      <c r="I38" s="22">
        <v>30080</v>
      </c>
      <c r="J38" s="22">
        <v>0</v>
      </c>
      <c r="K38" s="22">
        <v>0</v>
      </c>
      <c r="L38" s="22">
        <v>0</v>
      </c>
      <c r="M38" s="22">
        <v>0</v>
      </c>
      <c r="N38" s="22">
        <v>40525</v>
      </c>
      <c r="O38" s="22">
        <v>1678799</v>
      </c>
      <c r="P38" s="22">
        <v>0</v>
      </c>
      <c r="Q38" s="22">
        <v>0</v>
      </c>
      <c r="R38" s="22">
        <v>0</v>
      </c>
      <c r="S38" s="22">
        <v>0</v>
      </c>
      <c r="T38" s="22">
        <v>13032</v>
      </c>
      <c r="U38" s="22">
        <v>20681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45037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1902945</v>
      </c>
    </row>
    <row r="39" spans="1:42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0</v>
      </c>
      <c r="F39" s="22">
        <v>1192408</v>
      </c>
      <c r="G39" s="22">
        <v>0</v>
      </c>
      <c r="H39" s="22">
        <v>84762</v>
      </c>
      <c r="I39" s="22">
        <v>232221</v>
      </c>
      <c r="J39" s="22">
        <v>0</v>
      </c>
      <c r="K39" s="22">
        <v>0</v>
      </c>
      <c r="L39" s="22">
        <v>0</v>
      </c>
      <c r="M39" s="22">
        <v>0</v>
      </c>
      <c r="N39" s="22">
        <v>2446855</v>
      </c>
      <c r="O39" s="22">
        <v>10713781</v>
      </c>
      <c r="P39" s="22">
        <v>57548</v>
      </c>
      <c r="Q39" s="22">
        <v>0</v>
      </c>
      <c r="R39" s="22">
        <v>0</v>
      </c>
      <c r="S39" s="22">
        <v>0</v>
      </c>
      <c r="T39" s="22">
        <v>3755842</v>
      </c>
      <c r="U39" s="22">
        <v>18344</v>
      </c>
      <c r="V39" s="22">
        <v>0</v>
      </c>
      <c r="W39" s="22">
        <v>0</v>
      </c>
      <c r="X39" s="22">
        <v>13112</v>
      </c>
      <c r="Y39" s="22">
        <v>0</v>
      </c>
      <c r="Z39" s="22">
        <v>0</v>
      </c>
      <c r="AA39" s="22">
        <v>0</v>
      </c>
      <c r="AB39" s="22">
        <v>430228</v>
      </c>
      <c r="AC39" s="22">
        <v>574967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94711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19614779</v>
      </c>
    </row>
    <row r="40" spans="1:42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0</v>
      </c>
      <c r="F40" s="22">
        <v>84960</v>
      </c>
      <c r="G40" s="22">
        <v>25420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5432374</v>
      </c>
      <c r="O40" s="22">
        <v>1286412</v>
      </c>
      <c r="P40" s="22">
        <v>0</v>
      </c>
      <c r="Q40" s="22">
        <v>0</v>
      </c>
      <c r="R40" s="22">
        <v>0</v>
      </c>
      <c r="S40" s="22">
        <v>0</v>
      </c>
      <c r="T40" s="22">
        <v>6250558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13079724</v>
      </c>
    </row>
    <row r="41" spans="1:42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60368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1538959</v>
      </c>
      <c r="P41" s="22">
        <v>602651</v>
      </c>
      <c r="Q41" s="22">
        <v>0</v>
      </c>
      <c r="R41" s="22">
        <v>0</v>
      </c>
      <c r="S41" s="22">
        <v>0</v>
      </c>
      <c r="T41" s="22">
        <v>23716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2225694</v>
      </c>
    </row>
    <row r="42" spans="1:42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0</v>
      </c>
      <c r="F42" s="22">
        <v>16240</v>
      </c>
      <c r="G42" s="22">
        <v>0</v>
      </c>
      <c r="H42" s="22">
        <v>0</v>
      </c>
      <c r="I42" s="22">
        <v>358567</v>
      </c>
      <c r="J42" s="22">
        <v>19715</v>
      </c>
      <c r="K42" s="22">
        <v>0</v>
      </c>
      <c r="L42" s="22">
        <v>0</v>
      </c>
      <c r="M42" s="22">
        <v>0</v>
      </c>
      <c r="N42" s="22">
        <v>0</v>
      </c>
      <c r="O42" s="22">
        <v>2490980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378903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3264405</v>
      </c>
    </row>
    <row r="43" spans="1:42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0</v>
      </c>
      <c r="F43" s="22">
        <v>328541</v>
      </c>
      <c r="G43" s="22">
        <v>0</v>
      </c>
      <c r="H43" s="22">
        <v>0</v>
      </c>
      <c r="I43" s="22">
        <v>913272</v>
      </c>
      <c r="J43" s="22">
        <v>72721</v>
      </c>
      <c r="K43" s="22">
        <v>0</v>
      </c>
      <c r="L43" s="22">
        <v>13944</v>
      </c>
      <c r="M43" s="22">
        <v>0</v>
      </c>
      <c r="N43" s="22">
        <v>0</v>
      </c>
      <c r="O43" s="22">
        <v>10013245</v>
      </c>
      <c r="P43" s="22">
        <v>0</v>
      </c>
      <c r="Q43" s="22">
        <v>0</v>
      </c>
      <c r="R43" s="22">
        <v>0</v>
      </c>
      <c r="S43" s="22">
        <v>0</v>
      </c>
      <c r="T43" s="22">
        <v>18195</v>
      </c>
      <c r="U43" s="22">
        <v>5325</v>
      </c>
      <c r="V43" s="22">
        <v>54091</v>
      </c>
      <c r="W43" s="22">
        <v>0</v>
      </c>
      <c r="X43" s="22">
        <v>0</v>
      </c>
      <c r="Y43" s="22">
        <v>0</v>
      </c>
      <c r="Z43" s="22">
        <v>15148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1415624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12850106</v>
      </c>
    </row>
    <row r="44" spans="1:42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0</v>
      </c>
      <c r="F44" s="22">
        <v>181421</v>
      </c>
      <c r="G44" s="22">
        <v>4238</v>
      </c>
      <c r="H44" s="22">
        <v>0</v>
      </c>
      <c r="I44" s="22">
        <v>591368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1694587</v>
      </c>
      <c r="P44" s="22">
        <v>0</v>
      </c>
      <c r="Q44" s="22">
        <v>0</v>
      </c>
      <c r="R44" s="22">
        <v>0</v>
      </c>
      <c r="S44" s="22">
        <v>0</v>
      </c>
      <c r="T44" s="22">
        <v>477857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204817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3154288</v>
      </c>
    </row>
    <row r="45" spans="1:42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0</v>
      </c>
      <c r="F45" s="22">
        <v>537088</v>
      </c>
      <c r="G45" s="22">
        <v>0</v>
      </c>
      <c r="H45" s="22">
        <v>0</v>
      </c>
      <c r="I45" s="22">
        <v>208709</v>
      </c>
      <c r="J45" s="22">
        <v>0</v>
      </c>
      <c r="K45" s="22">
        <v>0</v>
      </c>
      <c r="L45" s="22">
        <v>74922</v>
      </c>
      <c r="M45" s="22">
        <v>0</v>
      </c>
      <c r="N45" s="22">
        <v>0</v>
      </c>
      <c r="O45" s="22">
        <v>28960426</v>
      </c>
      <c r="P45" s="22">
        <v>0</v>
      </c>
      <c r="Q45" s="22">
        <v>0</v>
      </c>
      <c r="R45" s="22">
        <v>0</v>
      </c>
      <c r="S45" s="22">
        <v>0</v>
      </c>
      <c r="T45" s="22">
        <v>81613</v>
      </c>
      <c r="U45" s="22">
        <v>13418</v>
      </c>
      <c r="V45" s="22">
        <v>1659362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40088</v>
      </c>
      <c r="AC45" s="22">
        <v>376118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7984687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39936431</v>
      </c>
    </row>
    <row r="46" spans="1:42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0</v>
      </c>
      <c r="F46" s="22">
        <v>463100</v>
      </c>
      <c r="G46" s="22">
        <v>0</v>
      </c>
      <c r="H46" s="22">
        <v>0</v>
      </c>
      <c r="I46" s="22">
        <v>7071120</v>
      </c>
      <c r="J46" s="22">
        <v>0</v>
      </c>
      <c r="K46" s="22">
        <v>0</v>
      </c>
      <c r="L46" s="22">
        <v>0</v>
      </c>
      <c r="M46" s="22">
        <v>0</v>
      </c>
      <c r="N46" s="22">
        <v>3563530</v>
      </c>
      <c r="O46" s="22">
        <v>14066702</v>
      </c>
      <c r="P46" s="22">
        <v>0</v>
      </c>
      <c r="Q46" s="22">
        <v>0</v>
      </c>
      <c r="R46" s="22">
        <v>267377</v>
      </c>
      <c r="S46" s="22">
        <v>256833</v>
      </c>
      <c r="T46" s="22">
        <v>899583</v>
      </c>
      <c r="U46" s="22">
        <v>155634</v>
      </c>
      <c r="V46" s="22">
        <v>79414</v>
      </c>
      <c r="W46" s="22">
        <v>0</v>
      </c>
      <c r="X46" s="22">
        <v>20633</v>
      </c>
      <c r="Y46" s="22">
        <v>0</v>
      </c>
      <c r="Z46" s="22">
        <v>0</v>
      </c>
      <c r="AA46" s="22">
        <v>0</v>
      </c>
      <c r="AB46" s="22">
        <v>27101</v>
      </c>
      <c r="AC46" s="22">
        <v>31550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2653626</v>
      </c>
      <c r="AJ46" s="22">
        <v>99105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29655308</v>
      </c>
    </row>
    <row r="47" spans="1:42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0</v>
      </c>
      <c r="F47" s="22">
        <v>7355294</v>
      </c>
      <c r="G47" s="22">
        <v>0</v>
      </c>
      <c r="H47" s="22">
        <v>0</v>
      </c>
      <c r="I47" s="22">
        <v>20204</v>
      </c>
      <c r="J47" s="22">
        <v>0</v>
      </c>
      <c r="K47" s="22">
        <v>0</v>
      </c>
      <c r="L47" s="22">
        <v>89318</v>
      </c>
      <c r="M47" s="22">
        <v>0</v>
      </c>
      <c r="N47" s="22">
        <v>0</v>
      </c>
      <c r="O47" s="22">
        <v>4351046</v>
      </c>
      <c r="P47" s="22">
        <v>0</v>
      </c>
      <c r="Q47" s="22">
        <v>0</v>
      </c>
      <c r="R47" s="22">
        <v>0</v>
      </c>
      <c r="S47" s="22">
        <v>275737</v>
      </c>
      <c r="T47" s="22">
        <v>28127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48589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216315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12384630</v>
      </c>
    </row>
    <row r="48" spans="1:42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0</v>
      </c>
      <c r="F48" s="22">
        <v>735318</v>
      </c>
      <c r="G48" s="22">
        <v>0</v>
      </c>
      <c r="H48" s="22">
        <v>0</v>
      </c>
      <c r="I48" s="22">
        <v>398181</v>
      </c>
      <c r="J48" s="22">
        <v>0</v>
      </c>
      <c r="K48" s="22">
        <v>0</v>
      </c>
      <c r="L48" s="22">
        <v>41728</v>
      </c>
      <c r="M48" s="22">
        <v>0</v>
      </c>
      <c r="N48" s="22">
        <v>1102855</v>
      </c>
      <c r="O48" s="22">
        <v>6678403</v>
      </c>
      <c r="P48" s="22">
        <v>23444</v>
      </c>
      <c r="Q48" s="22">
        <v>0</v>
      </c>
      <c r="R48" s="22">
        <v>795431</v>
      </c>
      <c r="S48" s="22">
        <v>0</v>
      </c>
      <c r="T48" s="22">
        <v>394622</v>
      </c>
      <c r="U48" s="22">
        <v>1435416</v>
      </c>
      <c r="V48" s="22">
        <v>254529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28098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1455329</v>
      </c>
      <c r="AJ48" s="22">
        <v>0</v>
      </c>
      <c r="AK48" s="22">
        <v>0</v>
      </c>
      <c r="AL48" s="22">
        <v>0</v>
      </c>
      <c r="AM48" s="22">
        <v>98297</v>
      </c>
      <c r="AN48" s="22">
        <v>0</v>
      </c>
      <c r="AO48" s="22">
        <v>0</v>
      </c>
      <c r="AP48" s="22">
        <v>13441651</v>
      </c>
    </row>
    <row r="49" spans="1:42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0</v>
      </c>
      <c r="F49" s="22">
        <v>828309</v>
      </c>
      <c r="G49" s="22">
        <v>41990</v>
      </c>
      <c r="H49" s="22">
        <v>0</v>
      </c>
      <c r="I49" s="22">
        <v>702872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1918834</v>
      </c>
      <c r="P49" s="22">
        <v>0</v>
      </c>
      <c r="Q49" s="22">
        <v>33500</v>
      </c>
      <c r="R49" s="22">
        <v>0</v>
      </c>
      <c r="S49" s="22">
        <v>0</v>
      </c>
      <c r="T49" s="22">
        <v>0</v>
      </c>
      <c r="U49" s="22">
        <v>0</v>
      </c>
      <c r="V49" s="22">
        <v>312707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219440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4057652</v>
      </c>
    </row>
    <row r="50" spans="1:42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377684</v>
      </c>
      <c r="G50" s="22">
        <v>0</v>
      </c>
      <c r="H50" s="22">
        <v>0</v>
      </c>
      <c r="I50" s="22">
        <v>539273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13323126</v>
      </c>
      <c r="P50" s="22">
        <v>0</v>
      </c>
      <c r="Q50" s="22">
        <v>0</v>
      </c>
      <c r="R50" s="22">
        <v>0</v>
      </c>
      <c r="S50" s="22">
        <v>0</v>
      </c>
      <c r="T50" s="22">
        <v>125188</v>
      </c>
      <c r="U50" s="22">
        <v>2242888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132974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15858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16756991</v>
      </c>
    </row>
    <row r="51" spans="1:42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1332335</v>
      </c>
      <c r="G51" s="22">
        <v>0</v>
      </c>
      <c r="H51" s="22">
        <v>0</v>
      </c>
      <c r="I51" s="22">
        <v>557480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5076076</v>
      </c>
      <c r="P51" s="22">
        <v>0</v>
      </c>
      <c r="Q51" s="22">
        <v>0</v>
      </c>
      <c r="R51" s="22">
        <v>0</v>
      </c>
      <c r="S51" s="22">
        <v>0</v>
      </c>
      <c r="T51" s="22">
        <v>127500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221005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7314396</v>
      </c>
    </row>
    <row r="52" spans="1:42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0</v>
      </c>
      <c r="F52" s="22">
        <v>33515</v>
      </c>
      <c r="G52" s="22">
        <v>0</v>
      </c>
      <c r="H52" s="22">
        <v>74577</v>
      </c>
      <c r="I52" s="22">
        <v>2136256</v>
      </c>
      <c r="J52" s="22">
        <v>0</v>
      </c>
      <c r="K52" s="22">
        <v>0</v>
      </c>
      <c r="L52" s="22">
        <v>0</v>
      </c>
      <c r="M52" s="22">
        <v>0</v>
      </c>
      <c r="N52" s="22">
        <v>1095583</v>
      </c>
      <c r="O52" s="22">
        <v>37702985</v>
      </c>
      <c r="P52" s="22">
        <v>0</v>
      </c>
      <c r="Q52" s="22">
        <v>217422</v>
      </c>
      <c r="R52" s="22">
        <v>0</v>
      </c>
      <c r="S52" s="22">
        <v>0</v>
      </c>
      <c r="T52" s="22">
        <v>3250429</v>
      </c>
      <c r="U52" s="22">
        <v>661191</v>
      </c>
      <c r="V52" s="22">
        <v>1046150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110004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100658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46428770</v>
      </c>
    </row>
    <row r="53" spans="1:42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0</v>
      </c>
      <c r="F53" s="22">
        <v>21500</v>
      </c>
      <c r="G53" s="22">
        <v>0</v>
      </c>
      <c r="H53" s="22">
        <v>0</v>
      </c>
      <c r="I53" s="22">
        <v>520166</v>
      </c>
      <c r="J53" s="22">
        <v>0</v>
      </c>
      <c r="K53" s="22">
        <v>0</v>
      </c>
      <c r="L53" s="22">
        <v>0</v>
      </c>
      <c r="M53" s="22">
        <v>0</v>
      </c>
      <c r="N53" s="22">
        <v>1168972</v>
      </c>
      <c r="O53" s="22">
        <v>1628096</v>
      </c>
      <c r="P53" s="22">
        <v>0</v>
      </c>
      <c r="Q53" s="22">
        <v>0</v>
      </c>
      <c r="R53" s="22">
        <v>0</v>
      </c>
      <c r="S53" s="22">
        <v>0</v>
      </c>
      <c r="T53" s="22">
        <v>4202163</v>
      </c>
      <c r="U53" s="22">
        <v>63600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11738</v>
      </c>
      <c r="AD53" s="22">
        <v>10571</v>
      </c>
      <c r="AE53" s="22">
        <v>0</v>
      </c>
      <c r="AF53" s="22">
        <v>0</v>
      </c>
      <c r="AG53" s="22">
        <v>0</v>
      </c>
      <c r="AH53" s="22">
        <v>0</v>
      </c>
      <c r="AI53" s="22">
        <v>67100</v>
      </c>
      <c r="AJ53" s="22">
        <v>2515204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10209110</v>
      </c>
    </row>
    <row r="54" spans="1:42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0</v>
      </c>
      <c r="F54" s="22">
        <v>150365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102505</v>
      </c>
      <c r="N54" s="22">
        <v>1725021</v>
      </c>
      <c r="O54" s="22">
        <v>3643199</v>
      </c>
      <c r="P54" s="22">
        <v>197420</v>
      </c>
      <c r="Q54" s="22">
        <v>0</v>
      </c>
      <c r="R54" s="22">
        <v>1786445</v>
      </c>
      <c r="S54" s="22">
        <v>0</v>
      </c>
      <c r="T54" s="22">
        <v>116818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7721773</v>
      </c>
    </row>
    <row r="55" spans="1:42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265627</v>
      </c>
      <c r="G55" s="22">
        <v>0</v>
      </c>
      <c r="H55" s="22">
        <v>0</v>
      </c>
      <c r="I55" s="22">
        <v>0</v>
      </c>
      <c r="J55" s="22">
        <v>85126</v>
      </c>
      <c r="K55" s="22">
        <v>0</v>
      </c>
      <c r="L55" s="22">
        <v>0</v>
      </c>
      <c r="M55" s="22">
        <v>0</v>
      </c>
      <c r="N55" s="22">
        <v>0</v>
      </c>
      <c r="O55" s="22">
        <v>4412469</v>
      </c>
      <c r="P55" s="22">
        <v>0</v>
      </c>
      <c r="Q55" s="22">
        <v>0</v>
      </c>
      <c r="R55" s="22">
        <v>0</v>
      </c>
      <c r="S55" s="22">
        <v>0</v>
      </c>
      <c r="T55" s="22">
        <v>1918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14389</v>
      </c>
      <c r="AA55" s="22">
        <v>0</v>
      </c>
      <c r="AB55" s="22">
        <v>0</v>
      </c>
      <c r="AC55" s="22">
        <v>38363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8500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19291</v>
      </c>
      <c r="AP55" s="22">
        <v>4845683</v>
      </c>
    </row>
    <row r="56" spans="1:42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0</v>
      </c>
      <c r="F56" s="22">
        <v>181644</v>
      </c>
      <c r="G56" s="22">
        <v>0</v>
      </c>
      <c r="H56" s="22">
        <v>0</v>
      </c>
      <c r="I56" s="22">
        <v>511806</v>
      </c>
      <c r="J56" s="22">
        <v>0</v>
      </c>
      <c r="K56" s="22">
        <v>0</v>
      </c>
      <c r="L56" s="22">
        <v>0</v>
      </c>
      <c r="M56" s="22">
        <v>0</v>
      </c>
      <c r="N56" s="22">
        <v>2860810</v>
      </c>
      <c r="O56" s="22">
        <v>12526030</v>
      </c>
      <c r="P56" s="22">
        <v>0</v>
      </c>
      <c r="Q56" s="22">
        <v>0</v>
      </c>
      <c r="R56" s="22">
        <v>0</v>
      </c>
      <c r="S56" s="22">
        <v>0</v>
      </c>
      <c r="T56" s="22">
        <v>3308421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25124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19413835</v>
      </c>
    </row>
    <row r="57" spans="1:42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0</v>
      </c>
      <c r="F57" s="22">
        <v>561304</v>
      </c>
      <c r="G57" s="22">
        <v>0</v>
      </c>
      <c r="H57" s="22">
        <v>0</v>
      </c>
      <c r="I57" s="22">
        <v>195022</v>
      </c>
      <c r="J57" s="22">
        <v>2571</v>
      </c>
      <c r="K57" s="22">
        <v>0</v>
      </c>
      <c r="L57" s="22">
        <v>14820</v>
      </c>
      <c r="M57" s="22">
        <v>0</v>
      </c>
      <c r="N57" s="22">
        <v>3775</v>
      </c>
      <c r="O57" s="22">
        <v>7504809</v>
      </c>
      <c r="P57" s="22">
        <v>0</v>
      </c>
      <c r="Q57" s="22">
        <v>0</v>
      </c>
      <c r="R57" s="22">
        <v>0</v>
      </c>
      <c r="S57" s="22">
        <v>0</v>
      </c>
      <c r="T57" s="22">
        <v>18627107</v>
      </c>
      <c r="U57" s="22">
        <v>53105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163248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27125761</v>
      </c>
    </row>
    <row r="58" spans="1:42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0</v>
      </c>
      <c r="F58" s="22">
        <v>58699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6390080</v>
      </c>
      <c r="P58" s="22">
        <v>28100</v>
      </c>
      <c r="Q58" s="22">
        <v>0</v>
      </c>
      <c r="R58" s="22">
        <v>0</v>
      </c>
      <c r="S58" s="22">
        <v>0</v>
      </c>
      <c r="T58" s="22">
        <v>0</v>
      </c>
      <c r="U58" s="22">
        <v>2734494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23960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9235333</v>
      </c>
    </row>
    <row r="59" spans="1:42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0</v>
      </c>
      <c r="F59" s="22">
        <v>230592</v>
      </c>
      <c r="G59" s="22">
        <v>0</v>
      </c>
      <c r="H59" s="22">
        <v>0</v>
      </c>
      <c r="I59" s="22">
        <v>284798</v>
      </c>
      <c r="J59" s="22">
        <v>0</v>
      </c>
      <c r="K59" s="22">
        <v>0</v>
      </c>
      <c r="L59" s="22">
        <v>0</v>
      </c>
      <c r="M59" s="22">
        <v>0</v>
      </c>
      <c r="N59" s="22">
        <v>702120</v>
      </c>
      <c r="O59" s="22">
        <v>8063376</v>
      </c>
      <c r="P59" s="22">
        <v>0</v>
      </c>
      <c r="Q59" s="22">
        <v>0</v>
      </c>
      <c r="R59" s="22">
        <v>3090168</v>
      </c>
      <c r="S59" s="22">
        <v>0</v>
      </c>
      <c r="T59" s="22">
        <v>317026</v>
      </c>
      <c r="U59" s="22">
        <v>1543880</v>
      </c>
      <c r="V59" s="22">
        <v>653763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1460168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258374</v>
      </c>
      <c r="AJ59" s="22">
        <v>495998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17100263</v>
      </c>
    </row>
    <row r="60" spans="1:42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0</v>
      </c>
      <c r="F60" s="22">
        <v>287183</v>
      </c>
      <c r="G60" s="22">
        <v>0</v>
      </c>
      <c r="H60" s="22">
        <v>0</v>
      </c>
      <c r="I60" s="22">
        <v>138839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5309331</v>
      </c>
      <c r="P60" s="22">
        <v>0</v>
      </c>
      <c r="Q60" s="22">
        <v>0</v>
      </c>
      <c r="R60" s="22">
        <v>0</v>
      </c>
      <c r="S60" s="22">
        <v>0</v>
      </c>
      <c r="T60" s="22">
        <v>9340108</v>
      </c>
      <c r="U60" s="22">
        <v>368312</v>
      </c>
      <c r="V60" s="22">
        <v>128333</v>
      </c>
      <c r="W60" s="22">
        <v>0</v>
      </c>
      <c r="X60" s="22">
        <v>0</v>
      </c>
      <c r="Y60" s="22">
        <v>1375583</v>
      </c>
      <c r="Z60" s="22">
        <v>0</v>
      </c>
      <c r="AA60" s="22">
        <v>210362</v>
      </c>
      <c r="AB60" s="22">
        <v>520264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5387352</v>
      </c>
      <c r="AJ60" s="22">
        <v>0</v>
      </c>
      <c r="AK60" s="22">
        <v>0</v>
      </c>
      <c r="AL60" s="22">
        <v>117931</v>
      </c>
      <c r="AM60" s="22">
        <v>0</v>
      </c>
      <c r="AN60" s="22">
        <v>0</v>
      </c>
      <c r="AO60" s="22">
        <v>0</v>
      </c>
      <c r="AP60" s="22">
        <v>23183598</v>
      </c>
    </row>
    <row r="61" spans="1:42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0</v>
      </c>
      <c r="F61" s="22">
        <v>95366</v>
      </c>
      <c r="G61" s="22">
        <v>0</v>
      </c>
      <c r="H61" s="22">
        <v>0</v>
      </c>
      <c r="I61" s="22">
        <v>1500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2251582</v>
      </c>
      <c r="P61" s="22">
        <v>0</v>
      </c>
      <c r="Q61" s="22">
        <v>0</v>
      </c>
      <c r="R61" s="22">
        <v>0</v>
      </c>
      <c r="S61" s="22">
        <v>0</v>
      </c>
      <c r="T61" s="22">
        <v>225296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62710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12946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2649400</v>
      </c>
    </row>
    <row r="62" spans="1:42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0</v>
      </c>
      <c r="F62" s="22">
        <v>1558021</v>
      </c>
      <c r="G62" s="22">
        <v>272776</v>
      </c>
      <c r="H62" s="22">
        <v>0</v>
      </c>
      <c r="I62" s="22">
        <v>2409332</v>
      </c>
      <c r="J62" s="22">
        <v>115522</v>
      </c>
      <c r="K62" s="22">
        <v>76544</v>
      </c>
      <c r="L62" s="22">
        <v>5000</v>
      </c>
      <c r="M62" s="22">
        <v>0</v>
      </c>
      <c r="N62" s="22">
        <v>0</v>
      </c>
      <c r="O62" s="22">
        <v>20035457</v>
      </c>
      <c r="P62" s="22">
        <v>0</v>
      </c>
      <c r="Q62" s="22">
        <v>0</v>
      </c>
      <c r="R62" s="22">
        <v>10853066</v>
      </c>
      <c r="S62" s="22">
        <v>0</v>
      </c>
      <c r="T62" s="22">
        <v>47288</v>
      </c>
      <c r="U62" s="22">
        <v>0</v>
      </c>
      <c r="V62" s="22">
        <v>323195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541520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176028</v>
      </c>
      <c r="AJ62" s="22">
        <v>51536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36465285</v>
      </c>
    </row>
    <row r="63" spans="1:42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1233928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247377</v>
      </c>
      <c r="O63" s="22">
        <v>342863</v>
      </c>
      <c r="P63" s="22">
        <v>0</v>
      </c>
      <c r="Q63" s="22">
        <v>0</v>
      </c>
      <c r="R63" s="22">
        <v>0</v>
      </c>
      <c r="S63" s="22">
        <v>0</v>
      </c>
      <c r="T63" s="22">
        <v>1350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162239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76172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2063929</v>
      </c>
    </row>
    <row r="64" spans="1:42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0</v>
      </c>
      <c r="F64" s="22">
        <v>197921</v>
      </c>
      <c r="G64" s="22">
        <v>0</v>
      </c>
      <c r="H64" s="22">
        <v>0</v>
      </c>
      <c r="I64" s="22">
        <v>46409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6158555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101404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6504289</v>
      </c>
    </row>
    <row r="65" spans="1:42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46027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14244964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92084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14383075</v>
      </c>
    </row>
    <row r="66" spans="1:42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1096881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13798808</v>
      </c>
      <c r="P66" s="22">
        <v>0</v>
      </c>
      <c r="Q66" s="22">
        <v>0</v>
      </c>
      <c r="R66" s="22">
        <v>0</v>
      </c>
      <c r="S66" s="22">
        <v>0</v>
      </c>
      <c r="T66" s="22">
        <v>104170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15965</v>
      </c>
      <c r="AC66" s="22">
        <v>123339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37850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15177013</v>
      </c>
    </row>
    <row r="67" spans="1:42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17360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496668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6364</v>
      </c>
      <c r="AB67" s="22">
        <v>0</v>
      </c>
      <c r="AC67" s="22">
        <v>14681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535073</v>
      </c>
    </row>
    <row r="68" spans="1:42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0</v>
      </c>
      <c r="F68" s="22">
        <v>119086</v>
      </c>
      <c r="G68" s="22">
        <v>0</v>
      </c>
      <c r="H68" s="22">
        <v>0</v>
      </c>
      <c r="I68" s="22">
        <v>0</v>
      </c>
      <c r="J68" s="22">
        <v>334079</v>
      </c>
      <c r="K68" s="22">
        <v>0</v>
      </c>
      <c r="L68" s="22">
        <v>125493</v>
      </c>
      <c r="M68" s="22">
        <v>0</v>
      </c>
      <c r="N68" s="22">
        <v>0</v>
      </c>
      <c r="O68" s="22">
        <v>16472228</v>
      </c>
      <c r="P68" s="22">
        <v>0</v>
      </c>
      <c r="Q68" s="22">
        <v>0</v>
      </c>
      <c r="R68" s="22">
        <v>1015415</v>
      </c>
      <c r="S68" s="22">
        <v>152475</v>
      </c>
      <c r="T68" s="22">
        <v>52780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180338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18451894</v>
      </c>
    </row>
    <row r="69" spans="1:42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0</v>
      </c>
      <c r="F69" s="22">
        <v>1382665</v>
      </c>
      <c r="G69" s="22">
        <v>38620</v>
      </c>
      <c r="H69" s="22">
        <v>0</v>
      </c>
      <c r="I69" s="22">
        <v>579167</v>
      </c>
      <c r="J69" s="22">
        <v>0</v>
      </c>
      <c r="K69" s="22">
        <v>0</v>
      </c>
      <c r="L69" s="22">
        <v>0</v>
      </c>
      <c r="M69" s="22">
        <v>0</v>
      </c>
      <c r="N69" s="22">
        <v>1175411</v>
      </c>
      <c r="O69" s="22">
        <v>6972925</v>
      </c>
      <c r="P69" s="22">
        <v>0</v>
      </c>
      <c r="Q69" s="22">
        <v>0</v>
      </c>
      <c r="R69" s="22">
        <v>1022247</v>
      </c>
      <c r="S69" s="22">
        <v>0</v>
      </c>
      <c r="T69" s="22">
        <v>232484</v>
      </c>
      <c r="U69" s="22">
        <v>1588746</v>
      </c>
      <c r="V69" s="22">
        <v>42520</v>
      </c>
      <c r="W69" s="22">
        <v>0</v>
      </c>
      <c r="X69" s="22">
        <v>0</v>
      </c>
      <c r="Y69" s="22">
        <v>0</v>
      </c>
      <c r="Z69" s="22">
        <v>352375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13387160</v>
      </c>
    </row>
    <row r="70" spans="1:42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143199</v>
      </c>
      <c r="G70" s="22">
        <v>0</v>
      </c>
      <c r="H70" s="22">
        <v>0</v>
      </c>
      <c r="I70" s="22">
        <v>2353501</v>
      </c>
      <c r="J70" s="22">
        <v>0</v>
      </c>
      <c r="K70" s="22">
        <v>0</v>
      </c>
      <c r="L70" s="22">
        <v>0</v>
      </c>
      <c r="M70" s="22">
        <v>0</v>
      </c>
      <c r="N70" s="22">
        <v>51632</v>
      </c>
      <c r="O70" s="22">
        <v>628880</v>
      </c>
      <c r="P70" s="22">
        <v>0</v>
      </c>
      <c r="Q70" s="22">
        <v>0</v>
      </c>
      <c r="R70" s="22">
        <v>0</v>
      </c>
      <c r="S70" s="22">
        <v>0</v>
      </c>
      <c r="T70" s="22">
        <v>5533925</v>
      </c>
      <c r="U70" s="22">
        <v>0</v>
      </c>
      <c r="V70" s="22">
        <v>27940</v>
      </c>
      <c r="W70" s="22">
        <v>0</v>
      </c>
      <c r="X70" s="22">
        <v>0</v>
      </c>
      <c r="Y70" s="22">
        <v>0</v>
      </c>
      <c r="Z70" s="22">
        <v>0</v>
      </c>
      <c r="AA70" s="22">
        <v>297300</v>
      </c>
      <c r="AB70" s="22">
        <v>0</v>
      </c>
      <c r="AC70" s="22">
        <v>2392024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11428401</v>
      </c>
    </row>
    <row r="71" spans="1:42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22639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1852162</v>
      </c>
      <c r="P71" s="22">
        <v>0</v>
      </c>
      <c r="Q71" s="22">
        <v>0</v>
      </c>
      <c r="R71" s="22">
        <v>0</v>
      </c>
      <c r="S71" s="22">
        <v>0</v>
      </c>
      <c r="T71" s="22">
        <v>40376</v>
      </c>
      <c r="U71" s="22">
        <v>0</v>
      </c>
      <c r="V71" s="22">
        <v>151856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83351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128992</v>
      </c>
      <c r="AN71" s="22">
        <v>0</v>
      </c>
      <c r="AO71" s="22">
        <v>0</v>
      </c>
      <c r="AP71" s="22">
        <v>2279376</v>
      </c>
    </row>
    <row r="72" spans="1:42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0</v>
      </c>
      <c r="F72" s="22">
        <v>10605</v>
      </c>
      <c r="G72" s="22">
        <v>0</v>
      </c>
      <c r="H72" s="22">
        <v>0</v>
      </c>
      <c r="I72" s="22">
        <v>197868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1856560</v>
      </c>
      <c r="P72" s="22">
        <v>0</v>
      </c>
      <c r="Q72" s="22">
        <v>0</v>
      </c>
      <c r="R72" s="22">
        <v>0</v>
      </c>
      <c r="S72" s="22">
        <v>0</v>
      </c>
      <c r="T72" s="22">
        <v>49225</v>
      </c>
      <c r="U72" s="22">
        <v>20000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184500</v>
      </c>
      <c r="AB72" s="22">
        <v>0</v>
      </c>
      <c r="AC72" s="22">
        <v>206922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52263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2577943</v>
      </c>
    </row>
    <row r="73" spans="1:42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398140</v>
      </c>
      <c r="P73" s="22">
        <v>0</v>
      </c>
      <c r="Q73" s="22">
        <v>0</v>
      </c>
      <c r="R73" s="22">
        <v>0</v>
      </c>
      <c r="S73" s="22">
        <v>0</v>
      </c>
      <c r="T73" s="22">
        <v>37483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58229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493852</v>
      </c>
    </row>
    <row r="74" spans="1:42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0</v>
      </c>
      <c r="F74" s="22">
        <v>28516</v>
      </c>
      <c r="G74" s="22">
        <v>0</v>
      </c>
      <c r="H74" s="22">
        <v>0</v>
      </c>
      <c r="I74" s="22">
        <v>163089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4772859</v>
      </c>
      <c r="P74" s="22">
        <v>0</v>
      </c>
      <c r="Q74" s="22">
        <v>0</v>
      </c>
      <c r="R74" s="22">
        <v>0</v>
      </c>
      <c r="S74" s="22">
        <v>0</v>
      </c>
      <c r="T74" s="22">
        <v>467115</v>
      </c>
      <c r="U74" s="22">
        <v>46701</v>
      </c>
      <c r="V74" s="22">
        <v>307294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30730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130762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5947066</v>
      </c>
    </row>
    <row r="75" spans="1:42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69361</v>
      </c>
      <c r="G75" s="22">
        <v>0</v>
      </c>
      <c r="H75" s="22">
        <v>0</v>
      </c>
      <c r="I75" s="22">
        <v>337888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4490553</v>
      </c>
      <c r="P75" s="22">
        <v>0</v>
      </c>
      <c r="Q75" s="22">
        <v>0</v>
      </c>
      <c r="R75" s="22">
        <v>0</v>
      </c>
      <c r="S75" s="22">
        <v>0</v>
      </c>
      <c r="T75" s="22">
        <v>80331</v>
      </c>
      <c r="U75" s="22">
        <v>16604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70383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234415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5299535</v>
      </c>
    </row>
    <row r="76" spans="1:42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0</v>
      </c>
      <c r="F76" s="22">
        <v>34312</v>
      </c>
      <c r="G76" s="22">
        <v>0</v>
      </c>
      <c r="H76" s="22">
        <v>0</v>
      </c>
      <c r="I76" s="22">
        <v>25260</v>
      </c>
      <c r="J76" s="22">
        <v>0</v>
      </c>
      <c r="K76" s="22">
        <v>0</v>
      </c>
      <c r="L76" s="22">
        <v>60562</v>
      </c>
      <c r="M76" s="22">
        <v>0</v>
      </c>
      <c r="N76" s="22">
        <v>0</v>
      </c>
      <c r="O76" s="22">
        <v>7048971</v>
      </c>
      <c r="P76" s="22">
        <v>0</v>
      </c>
      <c r="Q76" s="22">
        <v>0</v>
      </c>
      <c r="R76" s="22">
        <v>0</v>
      </c>
      <c r="S76" s="22">
        <v>0</v>
      </c>
      <c r="T76" s="22">
        <v>1479472</v>
      </c>
      <c r="U76" s="22">
        <v>18246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34694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8701517</v>
      </c>
    </row>
    <row r="77" spans="1:42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0</v>
      </c>
      <c r="F77" s="22">
        <v>1291785</v>
      </c>
      <c r="G77" s="22">
        <v>0</v>
      </c>
      <c r="H77" s="22">
        <v>0</v>
      </c>
      <c r="I77" s="22">
        <v>6211211</v>
      </c>
      <c r="J77" s="22">
        <v>0</v>
      </c>
      <c r="K77" s="22">
        <v>0</v>
      </c>
      <c r="L77" s="22">
        <v>58833</v>
      </c>
      <c r="M77" s="22">
        <v>0</v>
      </c>
      <c r="N77" s="22">
        <v>3826114</v>
      </c>
      <c r="O77" s="22">
        <v>4733044</v>
      </c>
      <c r="P77" s="22">
        <v>0</v>
      </c>
      <c r="Q77" s="22">
        <v>0</v>
      </c>
      <c r="R77" s="22">
        <v>632910</v>
      </c>
      <c r="S77" s="22">
        <v>0</v>
      </c>
      <c r="T77" s="22">
        <v>758057</v>
      </c>
      <c r="U77" s="22">
        <v>3105235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342265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63179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21022633</v>
      </c>
    </row>
    <row r="78" spans="1:42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198574</v>
      </c>
      <c r="J78" s="22">
        <v>0</v>
      </c>
      <c r="K78" s="22">
        <v>0</v>
      </c>
      <c r="L78" s="22">
        <v>0</v>
      </c>
      <c r="M78" s="22">
        <v>0</v>
      </c>
      <c r="N78" s="22">
        <v>6415357</v>
      </c>
      <c r="O78" s="22">
        <v>0</v>
      </c>
      <c r="P78" s="22">
        <v>486670</v>
      </c>
      <c r="Q78" s="22">
        <v>0</v>
      </c>
      <c r="R78" s="22">
        <v>0</v>
      </c>
      <c r="S78" s="22">
        <v>0</v>
      </c>
      <c r="T78" s="22">
        <v>0</v>
      </c>
      <c r="U78" s="22">
        <v>214235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119812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1659042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9093690</v>
      </c>
    </row>
    <row r="79" spans="1:42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0</v>
      </c>
      <c r="F79" s="22">
        <v>76297</v>
      </c>
      <c r="G79" s="22">
        <v>0</v>
      </c>
      <c r="H79" s="22">
        <v>0</v>
      </c>
      <c r="I79" s="22">
        <v>136099</v>
      </c>
      <c r="J79" s="22">
        <v>10795</v>
      </c>
      <c r="K79" s="22">
        <v>0</v>
      </c>
      <c r="L79" s="22">
        <v>15793</v>
      </c>
      <c r="M79" s="22">
        <v>0</v>
      </c>
      <c r="N79" s="22">
        <v>0</v>
      </c>
      <c r="O79" s="22">
        <v>1546306</v>
      </c>
      <c r="P79" s="22">
        <v>0</v>
      </c>
      <c r="Q79" s="22">
        <v>0</v>
      </c>
      <c r="R79" s="22">
        <v>0</v>
      </c>
      <c r="S79" s="22">
        <v>0</v>
      </c>
      <c r="T79" s="22">
        <v>136229</v>
      </c>
      <c r="U79" s="22">
        <v>38504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450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171149</v>
      </c>
      <c r="AJ79" s="22">
        <v>0</v>
      </c>
      <c r="AK79" s="22">
        <v>0</v>
      </c>
      <c r="AL79" s="22">
        <v>0</v>
      </c>
      <c r="AM79" s="22">
        <v>245469</v>
      </c>
      <c r="AN79" s="22">
        <v>0</v>
      </c>
      <c r="AO79" s="22">
        <v>0</v>
      </c>
      <c r="AP79" s="22">
        <v>2377091</v>
      </c>
    </row>
    <row r="80" spans="1:42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0</v>
      </c>
      <c r="F80" s="22">
        <v>85575</v>
      </c>
      <c r="G80" s="22">
        <v>0</v>
      </c>
      <c r="H80" s="22">
        <v>0</v>
      </c>
      <c r="I80" s="22">
        <v>14113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4490618</v>
      </c>
      <c r="P80" s="22">
        <v>0</v>
      </c>
      <c r="Q80" s="22">
        <v>0</v>
      </c>
      <c r="R80" s="22">
        <v>0</v>
      </c>
      <c r="S80" s="22">
        <v>0</v>
      </c>
      <c r="T80" s="22">
        <v>21476</v>
      </c>
      <c r="U80" s="22">
        <v>0</v>
      </c>
      <c r="V80" s="22">
        <v>107694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11500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6860</v>
      </c>
      <c r="AJ80" s="22">
        <v>0</v>
      </c>
      <c r="AK80" s="22">
        <v>0</v>
      </c>
      <c r="AL80" s="22">
        <v>0</v>
      </c>
      <c r="AM80" s="22">
        <v>366253</v>
      </c>
      <c r="AN80" s="22">
        <v>0</v>
      </c>
      <c r="AO80" s="22">
        <v>0</v>
      </c>
      <c r="AP80" s="22">
        <v>5104089</v>
      </c>
    </row>
    <row r="81" spans="1:42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0</v>
      </c>
      <c r="F81" s="22">
        <v>180536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14396392</v>
      </c>
      <c r="P81" s="22">
        <v>0</v>
      </c>
      <c r="Q81" s="22">
        <v>0</v>
      </c>
      <c r="R81" s="22">
        <v>0</v>
      </c>
      <c r="S81" s="22">
        <v>0</v>
      </c>
      <c r="T81" s="22">
        <v>521818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178391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1359062</v>
      </c>
      <c r="AN81" s="22">
        <v>0</v>
      </c>
      <c r="AO81" s="22">
        <v>0</v>
      </c>
      <c r="AP81" s="22">
        <v>16636199</v>
      </c>
    </row>
    <row r="82" spans="1:42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40401</v>
      </c>
      <c r="F82" s="22">
        <v>14970</v>
      </c>
      <c r="G82" s="22">
        <v>110160</v>
      </c>
      <c r="H82" s="22">
        <v>0</v>
      </c>
      <c r="I82" s="22">
        <v>452167</v>
      </c>
      <c r="J82" s="22">
        <v>0</v>
      </c>
      <c r="K82" s="22">
        <v>0</v>
      </c>
      <c r="L82" s="22">
        <v>0</v>
      </c>
      <c r="M82" s="22">
        <v>0</v>
      </c>
      <c r="N82" s="22">
        <v>151134</v>
      </c>
      <c r="O82" s="22">
        <v>6755029</v>
      </c>
      <c r="P82" s="22">
        <v>0</v>
      </c>
      <c r="Q82" s="22">
        <v>0</v>
      </c>
      <c r="R82" s="22">
        <v>336</v>
      </c>
      <c r="S82" s="22">
        <v>0</v>
      </c>
      <c r="T82" s="22">
        <v>291664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80315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7896176</v>
      </c>
    </row>
    <row r="83" spans="1:42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62244</v>
      </c>
      <c r="G83" s="22">
        <v>0</v>
      </c>
      <c r="H83" s="22">
        <v>0</v>
      </c>
      <c r="I83" s="22">
        <v>381939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19600502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108558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100263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32142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20285648</v>
      </c>
    </row>
    <row r="84" spans="1:42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109250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2845756</v>
      </c>
      <c r="P84" s="22">
        <v>0</v>
      </c>
      <c r="Q84" s="22">
        <v>0</v>
      </c>
      <c r="R84" s="22">
        <v>0</v>
      </c>
      <c r="S84" s="22">
        <v>0</v>
      </c>
      <c r="T84" s="22">
        <v>178028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277408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3410442</v>
      </c>
    </row>
    <row r="85" spans="1:42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0</v>
      </c>
      <c r="F85" s="22">
        <v>114474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1158107</v>
      </c>
      <c r="P85" s="22">
        <v>21400</v>
      </c>
      <c r="Q85" s="22">
        <v>0</v>
      </c>
      <c r="R85" s="22">
        <v>0</v>
      </c>
      <c r="S85" s="22">
        <v>0</v>
      </c>
      <c r="T85" s="22">
        <v>249745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163636</v>
      </c>
      <c r="AC85" s="22">
        <v>6774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513721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2227857</v>
      </c>
    </row>
    <row r="86" spans="1:42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0</v>
      </c>
      <c r="F86" s="22">
        <v>26445</v>
      </c>
      <c r="G86" s="22">
        <v>0</v>
      </c>
      <c r="H86" s="22">
        <v>0</v>
      </c>
      <c r="I86" s="22">
        <v>352812</v>
      </c>
      <c r="J86" s="22">
        <v>0</v>
      </c>
      <c r="K86" s="22">
        <v>0</v>
      </c>
      <c r="L86" s="22">
        <v>0</v>
      </c>
      <c r="M86" s="22">
        <v>0</v>
      </c>
      <c r="N86" s="22">
        <v>2550998</v>
      </c>
      <c r="O86" s="22">
        <v>6570965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3012767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12513987</v>
      </c>
    </row>
    <row r="87" spans="1:42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0</v>
      </c>
      <c r="F87" s="22">
        <v>3265486</v>
      </c>
      <c r="G87" s="22">
        <v>0</v>
      </c>
      <c r="H87" s="22">
        <v>0</v>
      </c>
      <c r="I87" s="22">
        <v>115727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19051206</v>
      </c>
      <c r="P87" s="22">
        <v>0</v>
      </c>
      <c r="Q87" s="22">
        <v>0</v>
      </c>
      <c r="R87" s="22">
        <v>0</v>
      </c>
      <c r="S87" s="22">
        <v>0</v>
      </c>
      <c r="T87" s="22">
        <v>262524</v>
      </c>
      <c r="U87" s="22">
        <v>929050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115800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23739793</v>
      </c>
    </row>
    <row r="88" spans="1:42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211384</v>
      </c>
      <c r="G88" s="22">
        <v>0</v>
      </c>
      <c r="H88" s="22">
        <v>0</v>
      </c>
      <c r="I88" s="22">
        <v>41808</v>
      </c>
      <c r="J88" s="22">
        <v>45309</v>
      </c>
      <c r="K88" s="22">
        <v>142914</v>
      </c>
      <c r="L88" s="22">
        <v>0</v>
      </c>
      <c r="M88" s="22">
        <v>0</v>
      </c>
      <c r="N88" s="22">
        <v>754831</v>
      </c>
      <c r="O88" s="22">
        <v>618567</v>
      </c>
      <c r="P88" s="22">
        <v>1106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39695</v>
      </c>
      <c r="AH88" s="22">
        <v>0</v>
      </c>
      <c r="AI88" s="22">
        <v>35320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1890934</v>
      </c>
    </row>
    <row r="89" spans="1:42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0</v>
      </c>
      <c r="F89" s="22">
        <v>147318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5853271</v>
      </c>
      <c r="P89" s="22">
        <v>1392054</v>
      </c>
      <c r="Q89" s="22">
        <v>0</v>
      </c>
      <c r="R89" s="22">
        <v>0</v>
      </c>
      <c r="S89" s="22">
        <v>0</v>
      </c>
      <c r="T89" s="22">
        <v>677182</v>
      </c>
      <c r="U89" s="22">
        <v>649657</v>
      </c>
      <c r="V89" s="22">
        <v>2196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26960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141116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8889754</v>
      </c>
    </row>
    <row r="90" spans="1:42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0</v>
      </c>
      <c r="F90" s="22">
        <v>1591020</v>
      </c>
      <c r="G90" s="22">
        <v>0</v>
      </c>
      <c r="H90" s="22">
        <v>0</v>
      </c>
      <c r="I90" s="22">
        <v>719568</v>
      </c>
      <c r="J90" s="22">
        <v>0</v>
      </c>
      <c r="K90" s="22">
        <v>0</v>
      </c>
      <c r="L90" s="22">
        <v>27394</v>
      </c>
      <c r="M90" s="22">
        <v>0</v>
      </c>
      <c r="N90" s="22">
        <v>1868891</v>
      </c>
      <c r="O90" s="22">
        <v>23854930</v>
      </c>
      <c r="P90" s="22">
        <v>0</v>
      </c>
      <c r="Q90" s="22">
        <v>0</v>
      </c>
      <c r="R90" s="22">
        <v>319881</v>
      </c>
      <c r="S90" s="22">
        <v>132766</v>
      </c>
      <c r="T90" s="22">
        <v>789590</v>
      </c>
      <c r="U90" s="22">
        <v>313283</v>
      </c>
      <c r="V90" s="22">
        <v>1400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158230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1293349</v>
      </c>
      <c r="AJ90" s="22">
        <v>2424765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33495067</v>
      </c>
    </row>
    <row r="91" spans="1:42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37000</v>
      </c>
      <c r="G91" s="22">
        <v>0</v>
      </c>
      <c r="H91" s="22">
        <v>0</v>
      </c>
      <c r="I91" s="22">
        <v>541569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1015117</v>
      </c>
      <c r="P91" s="22">
        <v>0</v>
      </c>
      <c r="Q91" s="22">
        <v>0</v>
      </c>
      <c r="R91" s="22">
        <v>0</v>
      </c>
      <c r="S91" s="22">
        <v>34544</v>
      </c>
      <c r="T91" s="22">
        <v>121603</v>
      </c>
      <c r="U91" s="22">
        <v>0</v>
      </c>
      <c r="V91" s="22">
        <v>0</v>
      </c>
      <c r="W91" s="22">
        <v>227950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16148</v>
      </c>
      <c r="AH91" s="22">
        <v>0</v>
      </c>
      <c r="AI91" s="22">
        <v>213995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2207926</v>
      </c>
    </row>
    <row r="92" spans="1:42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0</v>
      </c>
      <c r="F92" s="22">
        <v>38878</v>
      </c>
      <c r="G92" s="22">
        <v>0</v>
      </c>
      <c r="H92" s="22">
        <v>0</v>
      </c>
      <c r="I92" s="22">
        <v>111650</v>
      </c>
      <c r="J92" s="22">
        <v>0</v>
      </c>
      <c r="K92" s="22">
        <v>0</v>
      </c>
      <c r="L92" s="22">
        <v>51909</v>
      </c>
      <c r="M92" s="22">
        <v>0</v>
      </c>
      <c r="N92" s="22">
        <v>2818488</v>
      </c>
      <c r="O92" s="22">
        <v>3177323</v>
      </c>
      <c r="P92" s="22">
        <v>0</v>
      </c>
      <c r="Q92" s="22">
        <v>0</v>
      </c>
      <c r="R92" s="22">
        <v>0</v>
      </c>
      <c r="S92" s="22">
        <v>0</v>
      </c>
      <c r="T92" s="22">
        <v>1872365</v>
      </c>
      <c r="U92" s="22">
        <v>1097868</v>
      </c>
      <c r="V92" s="22">
        <v>174051</v>
      </c>
      <c r="W92" s="22">
        <v>0</v>
      </c>
      <c r="X92" s="22">
        <v>0</v>
      </c>
      <c r="Y92" s="22">
        <v>0</v>
      </c>
      <c r="Z92" s="22">
        <v>47345</v>
      </c>
      <c r="AA92" s="22">
        <v>0</v>
      </c>
      <c r="AB92" s="22">
        <v>0</v>
      </c>
      <c r="AC92" s="22">
        <v>64831</v>
      </c>
      <c r="AD92" s="22">
        <v>0</v>
      </c>
      <c r="AE92" s="22">
        <v>23328</v>
      </c>
      <c r="AF92" s="22">
        <v>0</v>
      </c>
      <c r="AG92" s="22">
        <v>0</v>
      </c>
      <c r="AH92" s="22">
        <v>0</v>
      </c>
      <c r="AI92" s="22">
        <v>221083</v>
      </c>
      <c r="AJ92" s="22">
        <v>6830</v>
      </c>
      <c r="AK92" s="22">
        <v>0</v>
      </c>
      <c r="AL92" s="22">
        <v>33348</v>
      </c>
      <c r="AM92" s="22">
        <v>0</v>
      </c>
      <c r="AN92" s="22">
        <v>0</v>
      </c>
      <c r="AO92" s="22">
        <v>0</v>
      </c>
      <c r="AP92" s="22">
        <v>9739297</v>
      </c>
    </row>
    <row r="93" spans="1:42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56417</v>
      </c>
      <c r="G93" s="22">
        <v>0</v>
      </c>
      <c r="H93" s="22">
        <v>0</v>
      </c>
      <c r="I93" s="22">
        <v>51107</v>
      </c>
      <c r="J93" s="22">
        <v>0</v>
      </c>
      <c r="K93" s="22">
        <v>0</v>
      </c>
      <c r="L93" s="22">
        <v>0</v>
      </c>
      <c r="M93" s="22">
        <v>0</v>
      </c>
      <c r="N93" s="22">
        <v>475124</v>
      </c>
      <c r="O93" s="22">
        <v>1447205</v>
      </c>
      <c r="P93" s="22">
        <v>0</v>
      </c>
      <c r="Q93" s="22">
        <v>0</v>
      </c>
      <c r="R93" s="22">
        <v>359895</v>
      </c>
      <c r="S93" s="22">
        <v>0</v>
      </c>
      <c r="T93" s="22">
        <v>270295</v>
      </c>
      <c r="U93" s="22">
        <v>217398</v>
      </c>
      <c r="V93" s="22">
        <v>7578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1053164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3938183</v>
      </c>
    </row>
    <row r="94" spans="1:42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14050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15675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18432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48157</v>
      </c>
    </row>
    <row r="95" spans="1:42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840959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411575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40782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1293316</v>
      </c>
    </row>
    <row r="96" spans="1:42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84287</v>
      </c>
      <c r="F96" s="22">
        <v>65287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769148</v>
      </c>
      <c r="P96" s="22">
        <v>0</v>
      </c>
      <c r="Q96" s="22">
        <v>0</v>
      </c>
      <c r="R96" s="22">
        <v>993107</v>
      </c>
      <c r="S96" s="22">
        <v>0</v>
      </c>
      <c r="T96" s="22">
        <v>0</v>
      </c>
      <c r="U96" s="22">
        <v>0</v>
      </c>
      <c r="V96" s="22">
        <v>0</v>
      </c>
      <c r="W96" s="22">
        <v>22705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10260057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12194591</v>
      </c>
    </row>
    <row r="97" spans="1:42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811846</v>
      </c>
      <c r="P97" s="22">
        <v>0</v>
      </c>
      <c r="Q97" s="22">
        <v>0</v>
      </c>
      <c r="R97" s="22">
        <v>0</v>
      </c>
      <c r="S97" s="22">
        <v>0</v>
      </c>
      <c r="T97" s="22">
        <v>7820</v>
      </c>
      <c r="U97" s="22">
        <v>85000</v>
      </c>
      <c r="V97" s="22">
        <v>30073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28491</v>
      </c>
      <c r="AJ97" s="22">
        <v>44945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1008175</v>
      </c>
    </row>
    <row r="98" spans="1:42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65696</v>
      </c>
      <c r="P98" s="22">
        <v>0</v>
      </c>
      <c r="Q98" s="22">
        <v>0</v>
      </c>
      <c r="R98" s="22">
        <v>0</v>
      </c>
      <c r="S98" s="22">
        <v>0</v>
      </c>
      <c r="T98" s="22">
        <v>31734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60489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157919</v>
      </c>
    </row>
    <row r="99" spans="1:42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181571</v>
      </c>
      <c r="G99" s="22">
        <v>0</v>
      </c>
      <c r="H99" s="22">
        <v>0</v>
      </c>
      <c r="I99" s="22">
        <v>31486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917034</v>
      </c>
      <c r="P99" s="22">
        <v>0</v>
      </c>
      <c r="Q99" s="22">
        <v>0</v>
      </c>
      <c r="R99" s="22">
        <v>91969</v>
      </c>
      <c r="S99" s="22">
        <v>0</v>
      </c>
      <c r="T99" s="22">
        <v>421599</v>
      </c>
      <c r="U99" s="22">
        <v>405490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973417</v>
      </c>
      <c r="AI99" s="22">
        <v>0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3022566</v>
      </c>
    </row>
    <row r="100" spans="1:42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23473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730892</v>
      </c>
      <c r="P100" s="22">
        <v>0</v>
      </c>
      <c r="Q100" s="22">
        <v>0</v>
      </c>
      <c r="R100" s="22">
        <v>0</v>
      </c>
      <c r="S100" s="22">
        <v>0</v>
      </c>
      <c r="T100" s="22">
        <v>10400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102733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79973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947471</v>
      </c>
    </row>
    <row r="101" spans="1:42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79653</v>
      </c>
      <c r="G101" s="22">
        <v>0</v>
      </c>
      <c r="H101" s="22">
        <v>85017</v>
      </c>
      <c r="I101" s="22">
        <v>6901</v>
      </c>
      <c r="J101" s="22">
        <v>0</v>
      </c>
      <c r="K101" s="22">
        <v>0</v>
      </c>
      <c r="L101" s="22">
        <v>0</v>
      </c>
      <c r="M101" s="22">
        <v>0</v>
      </c>
      <c r="N101" s="22">
        <v>23218</v>
      </c>
      <c r="O101" s="22">
        <v>7509803</v>
      </c>
      <c r="P101" s="22">
        <v>83965</v>
      </c>
      <c r="Q101" s="22">
        <v>0</v>
      </c>
      <c r="R101" s="22">
        <v>871328</v>
      </c>
      <c r="S101" s="22">
        <v>0</v>
      </c>
      <c r="T101" s="22">
        <v>752602</v>
      </c>
      <c r="U101" s="22">
        <v>829783</v>
      </c>
      <c r="V101" s="22">
        <v>50136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211622</v>
      </c>
      <c r="AJ101" s="22">
        <v>16929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10520957</v>
      </c>
    </row>
    <row r="102" spans="1:42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32633</v>
      </c>
      <c r="O102" s="22">
        <v>1397962</v>
      </c>
      <c r="P102" s="22">
        <v>0</v>
      </c>
      <c r="Q102" s="22">
        <v>0</v>
      </c>
      <c r="R102" s="22">
        <v>0</v>
      </c>
      <c r="S102" s="22">
        <v>0</v>
      </c>
      <c r="T102" s="22">
        <v>7000</v>
      </c>
      <c r="U102" s="22">
        <v>12131</v>
      </c>
      <c r="V102" s="22">
        <v>306282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155031</v>
      </c>
      <c r="AG102" s="22">
        <v>0</v>
      </c>
      <c r="AH102" s="22">
        <v>0</v>
      </c>
      <c r="AI102" s="22">
        <v>93840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2004879</v>
      </c>
    </row>
    <row r="103" spans="1:42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68657</v>
      </c>
      <c r="O103" s="22">
        <v>982742</v>
      </c>
      <c r="P103" s="22">
        <v>0</v>
      </c>
      <c r="Q103" s="22">
        <v>0</v>
      </c>
      <c r="R103" s="22">
        <v>0</v>
      </c>
      <c r="S103" s="22">
        <v>0</v>
      </c>
      <c r="T103" s="22">
        <v>165128</v>
      </c>
      <c r="U103" s="22">
        <v>169642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57572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1443741</v>
      </c>
    </row>
    <row r="104" spans="1:42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72669</v>
      </c>
      <c r="J104" s="22">
        <v>0</v>
      </c>
      <c r="K104" s="22">
        <v>0</v>
      </c>
      <c r="L104" s="22">
        <v>0</v>
      </c>
      <c r="M104" s="22">
        <v>0</v>
      </c>
      <c r="N104" s="22">
        <v>57786</v>
      </c>
      <c r="O104" s="22">
        <v>1000073</v>
      </c>
      <c r="P104" s="22">
        <v>0</v>
      </c>
      <c r="Q104" s="22">
        <v>0</v>
      </c>
      <c r="R104" s="22">
        <v>0</v>
      </c>
      <c r="S104" s="22">
        <v>0</v>
      </c>
      <c r="T104" s="22">
        <v>24785</v>
      </c>
      <c r="U104" s="22">
        <v>33261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18831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1207405</v>
      </c>
    </row>
    <row r="105" spans="1:42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6746</v>
      </c>
      <c r="J105" s="22">
        <v>4773350</v>
      </c>
      <c r="K105" s="22">
        <v>0</v>
      </c>
      <c r="L105" s="22">
        <v>0</v>
      </c>
      <c r="M105" s="22">
        <v>0</v>
      </c>
      <c r="N105" s="22">
        <v>60189</v>
      </c>
      <c r="O105" s="22">
        <v>257403</v>
      </c>
      <c r="P105" s="22">
        <v>0</v>
      </c>
      <c r="Q105" s="22">
        <v>0</v>
      </c>
      <c r="R105" s="22">
        <v>0</v>
      </c>
      <c r="S105" s="22">
        <v>0</v>
      </c>
      <c r="T105" s="22">
        <v>71700</v>
      </c>
      <c r="U105" s="22">
        <v>35061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1667006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6871455</v>
      </c>
    </row>
    <row r="106" spans="1:42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584355</v>
      </c>
      <c r="G106" s="22">
        <v>0</v>
      </c>
      <c r="H106" s="22">
        <v>0</v>
      </c>
      <c r="I106" s="22">
        <v>399972</v>
      </c>
      <c r="J106" s="22">
        <v>0</v>
      </c>
      <c r="K106" s="22">
        <v>0</v>
      </c>
      <c r="L106" s="22">
        <v>8847</v>
      </c>
      <c r="M106" s="22">
        <v>0</v>
      </c>
      <c r="N106" s="22">
        <v>0</v>
      </c>
      <c r="O106" s="22">
        <v>1600380</v>
      </c>
      <c r="P106" s="22">
        <v>0</v>
      </c>
      <c r="Q106" s="22">
        <v>0</v>
      </c>
      <c r="R106" s="22">
        <v>0</v>
      </c>
      <c r="S106" s="22">
        <v>0</v>
      </c>
      <c r="T106" s="22">
        <v>319374</v>
      </c>
      <c r="U106" s="22">
        <v>313452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46938</v>
      </c>
      <c r="AJ106" s="22">
        <v>271700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3545018</v>
      </c>
    </row>
    <row r="107" spans="1:42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0</v>
      </c>
      <c r="F107" s="22">
        <v>309957</v>
      </c>
      <c r="G107" s="22">
        <v>0</v>
      </c>
      <c r="H107" s="22">
        <v>0</v>
      </c>
      <c r="I107" s="22">
        <v>361024</v>
      </c>
      <c r="J107" s="22">
        <v>223644</v>
      </c>
      <c r="K107" s="22">
        <v>0</v>
      </c>
      <c r="L107" s="22">
        <v>0</v>
      </c>
      <c r="M107" s="22">
        <v>0</v>
      </c>
      <c r="N107" s="22">
        <v>102565</v>
      </c>
      <c r="O107" s="22">
        <v>2978582</v>
      </c>
      <c r="P107" s="22">
        <v>0</v>
      </c>
      <c r="Q107" s="22">
        <v>0</v>
      </c>
      <c r="R107" s="22">
        <v>3135955</v>
      </c>
      <c r="S107" s="22">
        <v>0</v>
      </c>
      <c r="T107" s="22">
        <v>694255</v>
      </c>
      <c r="U107" s="22">
        <v>2761496</v>
      </c>
      <c r="V107" s="22">
        <v>287891</v>
      </c>
      <c r="W107" s="22">
        <v>0</v>
      </c>
      <c r="X107" s="22">
        <v>0</v>
      </c>
      <c r="Y107" s="22">
        <v>31440</v>
      </c>
      <c r="Z107" s="22">
        <v>0</v>
      </c>
      <c r="AA107" s="22">
        <v>0</v>
      </c>
      <c r="AB107" s="22">
        <v>0</v>
      </c>
      <c r="AC107" s="22">
        <v>0</v>
      </c>
      <c r="AD107" s="22">
        <v>711037</v>
      </c>
      <c r="AE107" s="22">
        <v>4463562</v>
      </c>
      <c r="AF107" s="22">
        <v>0</v>
      </c>
      <c r="AG107" s="22">
        <v>9535</v>
      </c>
      <c r="AH107" s="22">
        <v>0</v>
      </c>
      <c r="AI107" s="22">
        <v>1621796</v>
      </c>
      <c r="AJ107" s="22">
        <v>2088871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19781610</v>
      </c>
    </row>
    <row r="108" spans="1:42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0</v>
      </c>
      <c r="F108" s="22">
        <v>16319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39653</v>
      </c>
      <c r="M108" s="22">
        <v>0</v>
      </c>
      <c r="N108" s="22">
        <v>291246</v>
      </c>
      <c r="O108" s="22">
        <v>812328</v>
      </c>
      <c r="P108" s="22">
        <v>0</v>
      </c>
      <c r="Q108" s="22">
        <v>0</v>
      </c>
      <c r="R108" s="22">
        <v>0</v>
      </c>
      <c r="S108" s="22">
        <v>0</v>
      </c>
      <c r="T108" s="22">
        <v>323780</v>
      </c>
      <c r="U108" s="22">
        <v>602785</v>
      </c>
      <c r="V108" s="22">
        <v>13190</v>
      </c>
      <c r="W108" s="22">
        <v>15982</v>
      </c>
      <c r="X108" s="22">
        <v>0</v>
      </c>
      <c r="Y108" s="22">
        <v>0</v>
      </c>
      <c r="Z108" s="22">
        <v>0</v>
      </c>
      <c r="AA108" s="22">
        <v>0</v>
      </c>
      <c r="AB108" s="22">
        <v>53597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224161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12000</v>
      </c>
      <c r="AP108" s="22">
        <v>2405041</v>
      </c>
    </row>
    <row r="109" spans="1:42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32641</v>
      </c>
      <c r="J109" s="22">
        <v>0</v>
      </c>
      <c r="K109" s="22">
        <v>0</v>
      </c>
      <c r="L109" s="22">
        <v>135087</v>
      </c>
      <c r="M109" s="22">
        <v>0</v>
      </c>
      <c r="N109" s="22">
        <v>0</v>
      </c>
      <c r="O109" s="22">
        <v>943567</v>
      </c>
      <c r="P109" s="22">
        <v>0</v>
      </c>
      <c r="Q109" s="22">
        <v>0</v>
      </c>
      <c r="R109" s="22">
        <v>0</v>
      </c>
      <c r="S109" s="22">
        <v>0</v>
      </c>
      <c r="T109" s="22">
        <v>3225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131427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1245947</v>
      </c>
    </row>
    <row r="110" spans="1:42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0</v>
      </c>
      <c r="F110" s="22">
        <v>50206</v>
      </c>
      <c r="G110" s="22">
        <v>0</v>
      </c>
      <c r="H110" s="22">
        <v>0</v>
      </c>
      <c r="I110" s="22">
        <v>48885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26918</v>
      </c>
      <c r="P110" s="22">
        <v>0</v>
      </c>
      <c r="Q110" s="22">
        <v>0</v>
      </c>
      <c r="R110" s="22">
        <v>0</v>
      </c>
      <c r="S110" s="22">
        <v>0</v>
      </c>
      <c r="T110" s="22">
        <v>160694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188353</v>
      </c>
      <c r="AJ110" s="22">
        <v>0</v>
      </c>
      <c r="AK110" s="22">
        <v>0</v>
      </c>
      <c r="AL110" s="22">
        <v>0</v>
      </c>
      <c r="AM110" s="22">
        <v>69429</v>
      </c>
      <c r="AN110" s="22">
        <v>0</v>
      </c>
      <c r="AO110" s="22">
        <v>0</v>
      </c>
      <c r="AP110" s="22">
        <v>544485</v>
      </c>
    </row>
    <row r="111" spans="1:42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0</v>
      </c>
      <c r="F111" s="22">
        <v>70356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128887</v>
      </c>
      <c r="P111" s="22">
        <v>0</v>
      </c>
      <c r="Q111" s="22">
        <v>0</v>
      </c>
      <c r="R111" s="22">
        <v>37294</v>
      </c>
      <c r="S111" s="22">
        <v>0</v>
      </c>
      <c r="T111" s="22">
        <v>112722</v>
      </c>
      <c r="U111" s="22">
        <v>278855</v>
      </c>
      <c r="V111" s="22">
        <v>207195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22599</v>
      </c>
      <c r="AJ111" s="22">
        <v>10855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868763</v>
      </c>
    </row>
    <row r="112" spans="1:42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0</v>
      </c>
      <c r="F112" s="22">
        <v>37271</v>
      </c>
      <c r="G112" s="22">
        <v>0</v>
      </c>
      <c r="H112" s="22">
        <v>0</v>
      </c>
      <c r="I112" s="22">
        <v>46480</v>
      </c>
      <c r="J112" s="22">
        <v>0</v>
      </c>
      <c r="K112" s="22">
        <v>0</v>
      </c>
      <c r="L112" s="22">
        <v>21250</v>
      </c>
      <c r="M112" s="22">
        <v>0</v>
      </c>
      <c r="N112" s="22">
        <v>46915</v>
      </c>
      <c r="O112" s="22">
        <v>1021382</v>
      </c>
      <c r="P112" s="22">
        <v>0</v>
      </c>
      <c r="Q112" s="22">
        <v>0</v>
      </c>
      <c r="R112" s="22">
        <v>1048571</v>
      </c>
      <c r="S112" s="22">
        <v>0</v>
      </c>
      <c r="T112" s="22">
        <v>468885</v>
      </c>
      <c r="U112" s="22">
        <v>629506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105851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3426111</v>
      </c>
    </row>
    <row r="113" spans="1:42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38649</v>
      </c>
      <c r="H113" s="22">
        <v>0</v>
      </c>
      <c r="I113" s="22">
        <v>38928</v>
      </c>
      <c r="J113" s="22">
        <v>0</v>
      </c>
      <c r="K113" s="22">
        <v>0</v>
      </c>
      <c r="L113" s="22">
        <v>0</v>
      </c>
      <c r="M113" s="22">
        <v>0</v>
      </c>
      <c r="N113" s="22">
        <v>2950</v>
      </c>
      <c r="O113" s="22">
        <v>545277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430412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147492</v>
      </c>
      <c r="AD113" s="22">
        <v>188571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5343</v>
      </c>
      <c r="AL113" s="22">
        <v>0</v>
      </c>
      <c r="AM113" s="22">
        <v>0</v>
      </c>
      <c r="AN113" s="22">
        <v>0</v>
      </c>
      <c r="AO113" s="22">
        <v>0</v>
      </c>
      <c r="AP113" s="22">
        <v>1397622</v>
      </c>
    </row>
    <row r="114" spans="1:42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0</v>
      </c>
      <c r="F114" s="22">
        <v>563250</v>
      </c>
      <c r="G114" s="22">
        <v>0</v>
      </c>
      <c r="H114" s="22">
        <v>0</v>
      </c>
      <c r="I114" s="22">
        <v>146842</v>
      </c>
      <c r="J114" s="22">
        <v>0</v>
      </c>
      <c r="K114" s="22">
        <v>0</v>
      </c>
      <c r="L114" s="22">
        <v>75899</v>
      </c>
      <c r="M114" s="22">
        <v>0</v>
      </c>
      <c r="N114" s="22">
        <v>0</v>
      </c>
      <c r="O114" s="22">
        <v>3445399</v>
      </c>
      <c r="P114" s="22">
        <v>0</v>
      </c>
      <c r="Q114" s="22">
        <v>0</v>
      </c>
      <c r="R114" s="22">
        <v>188475</v>
      </c>
      <c r="S114" s="22">
        <v>0</v>
      </c>
      <c r="T114" s="22">
        <v>438847</v>
      </c>
      <c r="U114" s="22">
        <v>64891</v>
      </c>
      <c r="V114" s="22">
        <v>0</v>
      </c>
      <c r="W114" s="22">
        <v>161058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22008878</v>
      </c>
      <c r="AJ114" s="22">
        <v>157883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27251422</v>
      </c>
    </row>
    <row r="115" spans="1:42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63633</v>
      </c>
      <c r="J115" s="22">
        <v>0</v>
      </c>
      <c r="K115" s="22">
        <v>0</v>
      </c>
      <c r="L115" s="22">
        <v>0</v>
      </c>
      <c r="M115" s="22">
        <v>0</v>
      </c>
      <c r="N115" s="22">
        <v>58937</v>
      </c>
      <c r="O115" s="22">
        <v>256781</v>
      </c>
      <c r="P115" s="22">
        <v>0</v>
      </c>
      <c r="Q115" s="22">
        <v>0</v>
      </c>
      <c r="R115" s="22">
        <v>0</v>
      </c>
      <c r="S115" s="22">
        <v>0</v>
      </c>
      <c r="T115" s="22">
        <v>3224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10580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150245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543400</v>
      </c>
    </row>
    <row r="116" spans="1:42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0</v>
      </c>
      <c r="F116" s="22">
        <v>91710</v>
      </c>
      <c r="G116" s="22">
        <v>0</v>
      </c>
      <c r="H116" s="22">
        <v>0</v>
      </c>
      <c r="I116" s="22">
        <v>161330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1123890</v>
      </c>
      <c r="P116" s="22">
        <v>0</v>
      </c>
      <c r="Q116" s="22">
        <v>0</v>
      </c>
      <c r="R116" s="22">
        <v>0</v>
      </c>
      <c r="S116" s="22">
        <v>0</v>
      </c>
      <c r="T116" s="22">
        <v>189126</v>
      </c>
      <c r="U116" s="22">
        <v>329161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2500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199080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2096797</v>
      </c>
    </row>
    <row r="117" spans="1:42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17920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21301</v>
      </c>
      <c r="O117" s="22">
        <v>8411</v>
      </c>
      <c r="P117" s="22">
        <v>0</v>
      </c>
      <c r="Q117" s="22">
        <v>0</v>
      </c>
      <c r="R117" s="22">
        <v>8456</v>
      </c>
      <c r="S117" s="22">
        <v>0</v>
      </c>
      <c r="T117" s="22">
        <v>124396</v>
      </c>
      <c r="U117" s="22">
        <v>335408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17830</v>
      </c>
      <c r="AJ117" s="22">
        <v>0</v>
      </c>
      <c r="AK117" s="22">
        <v>0</v>
      </c>
      <c r="AL117" s="22">
        <v>0</v>
      </c>
      <c r="AM117" s="22">
        <v>23770</v>
      </c>
      <c r="AN117" s="22">
        <v>0</v>
      </c>
      <c r="AO117" s="22">
        <v>0</v>
      </c>
      <c r="AP117" s="22">
        <v>557492</v>
      </c>
    </row>
    <row r="118" spans="1:42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106441</v>
      </c>
      <c r="G118" s="22">
        <v>0</v>
      </c>
      <c r="H118" s="22">
        <v>0</v>
      </c>
      <c r="I118" s="22">
        <v>686957</v>
      </c>
      <c r="J118" s="22">
        <v>0</v>
      </c>
      <c r="K118" s="22">
        <v>0</v>
      </c>
      <c r="L118" s="22">
        <v>25443</v>
      </c>
      <c r="M118" s="22">
        <v>0</v>
      </c>
      <c r="N118" s="22">
        <v>95409</v>
      </c>
      <c r="O118" s="22">
        <v>2624408</v>
      </c>
      <c r="P118" s="22">
        <v>0</v>
      </c>
      <c r="Q118" s="22">
        <v>0</v>
      </c>
      <c r="R118" s="22">
        <v>15228</v>
      </c>
      <c r="S118" s="22">
        <v>0</v>
      </c>
      <c r="T118" s="22">
        <v>305139</v>
      </c>
      <c r="U118" s="22">
        <v>1498662</v>
      </c>
      <c r="V118" s="22">
        <v>73311</v>
      </c>
      <c r="W118" s="22">
        <v>0</v>
      </c>
      <c r="X118" s="22">
        <v>0</v>
      </c>
      <c r="Y118" s="22">
        <v>0</v>
      </c>
      <c r="Z118" s="22">
        <v>70325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2999470</v>
      </c>
      <c r="AJ118" s="22">
        <v>39390</v>
      </c>
      <c r="AK118" s="22">
        <v>0</v>
      </c>
      <c r="AL118" s="22">
        <v>0</v>
      </c>
      <c r="AM118" s="22">
        <v>33756</v>
      </c>
      <c r="AN118" s="22">
        <v>0</v>
      </c>
      <c r="AO118" s="22">
        <v>0</v>
      </c>
      <c r="AP118" s="22">
        <v>8573939</v>
      </c>
    </row>
    <row r="119" spans="1:42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0</v>
      </c>
      <c r="F119" s="22">
        <v>82143</v>
      </c>
      <c r="G119" s="22">
        <v>0</v>
      </c>
      <c r="H119" s="22">
        <v>0</v>
      </c>
      <c r="I119" s="22">
        <v>569944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180908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3207557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193119</v>
      </c>
      <c r="AJ119" s="22">
        <v>7614</v>
      </c>
      <c r="AK119" s="22">
        <v>0</v>
      </c>
      <c r="AL119" s="22">
        <v>5870</v>
      </c>
      <c r="AM119" s="22">
        <v>0</v>
      </c>
      <c r="AN119" s="22">
        <v>0</v>
      </c>
      <c r="AO119" s="22">
        <v>0</v>
      </c>
      <c r="AP119" s="22">
        <v>4247155</v>
      </c>
    </row>
    <row r="120" spans="1:42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429283</v>
      </c>
      <c r="G120" s="22">
        <v>0</v>
      </c>
      <c r="H120" s="22">
        <v>0</v>
      </c>
      <c r="I120" s="22">
        <v>148780</v>
      </c>
      <c r="J120" s="22">
        <v>0</v>
      </c>
      <c r="K120" s="22">
        <v>0</v>
      </c>
      <c r="L120" s="22">
        <v>0</v>
      </c>
      <c r="M120" s="22">
        <v>0</v>
      </c>
      <c r="N120" s="22">
        <v>901377</v>
      </c>
      <c r="O120" s="22">
        <v>4923641</v>
      </c>
      <c r="P120" s="22">
        <v>0</v>
      </c>
      <c r="Q120" s="22">
        <v>0</v>
      </c>
      <c r="R120" s="22">
        <v>0</v>
      </c>
      <c r="S120" s="22">
        <v>0</v>
      </c>
      <c r="T120" s="22">
        <v>7371026</v>
      </c>
      <c r="U120" s="22">
        <v>271903</v>
      </c>
      <c r="V120" s="22">
        <v>1085912</v>
      </c>
      <c r="W120" s="22">
        <v>0</v>
      </c>
      <c r="X120" s="22">
        <v>0</v>
      </c>
      <c r="Y120" s="22">
        <v>0</v>
      </c>
      <c r="Z120" s="22">
        <v>0</v>
      </c>
      <c r="AA120" s="22">
        <v>1047236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6123942</v>
      </c>
      <c r="AH120" s="22">
        <v>0</v>
      </c>
      <c r="AI120" s="22">
        <v>562053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22865153</v>
      </c>
    </row>
    <row r="121" spans="1:42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0</v>
      </c>
      <c r="F121" s="22">
        <v>272978</v>
      </c>
      <c r="G121" s="22">
        <v>0</v>
      </c>
      <c r="H121" s="22">
        <v>32798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552622</v>
      </c>
      <c r="O121" s="22">
        <v>1213265</v>
      </c>
      <c r="P121" s="22">
        <v>23146</v>
      </c>
      <c r="Q121" s="22">
        <v>0</v>
      </c>
      <c r="R121" s="22">
        <v>0</v>
      </c>
      <c r="S121" s="22">
        <v>0</v>
      </c>
      <c r="T121" s="22">
        <v>3357517</v>
      </c>
      <c r="U121" s="22">
        <v>64815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38403</v>
      </c>
      <c r="AF121" s="22">
        <v>0</v>
      </c>
      <c r="AG121" s="22">
        <v>0</v>
      </c>
      <c r="AH121" s="22">
        <v>0</v>
      </c>
      <c r="AI121" s="22">
        <v>25553</v>
      </c>
      <c r="AJ121" s="22">
        <v>18020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5599117</v>
      </c>
    </row>
    <row r="122" spans="1:42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0</v>
      </c>
      <c r="F122" s="22">
        <v>149508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641886</v>
      </c>
      <c r="P122" s="22">
        <v>0</v>
      </c>
      <c r="Q122" s="22">
        <v>0</v>
      </c>
      <c r="R122" s="22">
        <v>0</v>
      </c>
      <c r="S122" s="22">
        <v>0</v>
      </c>
      <c r="T122" s="22">
        <v>13144</v>
      </c>
      <c r="U122" s="22">
        <v>64491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170806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1039835</v>
      </c>
    </row>
    <row r="123" spans="1:42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0</v>
      </c>
      <c r="F123" s="22">
        <v>208793</v>
      </c>
      <c r="G123" s="22">
        <v>0</v>
      </c>
      <c r="H123" s="22">
        <v>0</v>
      </c>
      <c r="I123" s="22">
        <v>50827</v>
      </c>
      <c r="J123" s="22">
        <v>0</v>
      </c>
      <c r="K123" s="22">
        <v>0</v>
      </c>
      <c r="L123" s="22">
        <v>0</v>
      </c>
      <c r="M123" s="22">
        <v>0</v>
      </c>
      <c r="N123" s="22">
        <v>534345</v>
      </c>
      <c r="O123" s="22">
        <v>2181850</v>
      </c>
      <c r="P123" s="22">
        <v>27006</v>
      </c>
      <c r="Q123" s="22">
        <v>0</v>
      </c>
      <c r="R123" s="22">
        <v>0</v>
      </c>
      <c r="S123" s="22">
        <v>0</v>
      </c>
      <c r="T123" s="22">
        <v>996105</v>
      </c>
      <c r="U123" s="22">
        <v>1584918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693005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6276849</v>
      </c>
    </row>
    <row r="124" spans="1:42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15366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576689</v>
      </c>
      <c r="P124" s="22">
        <v>0</v>
      </c>
      <c r="Q124" s="22">
        <v>0</v>
      </c>
      <c r="R124" s="22">
        <v>0</v>
      </c>
      <c r="S124" s="22">
        <v>0</v>
      </c>
      <c r="T124" s="22">
        <v>1193605</v>
      </c>
      <c r="U124" s="22">
        <v>215991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24829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2026480</v>
      </c>
    </row>
    <row r="125" spans="1:42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0</v>
      </c>
      <c r="F125" s="22">
        <v>6292</v>
      </c>
      <c r="G125" s="22">
        <v>0</v>
      </c>
      <c r="H125" s="22">
        <v>0</v>
      </c>
      <c r="I125" s="22">
        <v>13638</v>
      </c>
      <c r="J125" s="22">
        <v>0</v>
      </c>
      <c r="K125" s="22">
        <v>0</v>
      </c>
      <c r="L125" s="22">
        <v>25711</v>
      </c>
      <c r="M125" s="22">
        <v>0</v>
      </c>
      <c r="N125" s="22">
        <v>0</v>
      </c>
      <c r="O125" s="22">
        <v>926610</v>
      </c>
      <c r="P125" s="22">
        <v>0</v>
      </c>
      <c r="Q125" s="22">
        <v>0</v>
      </c>
      <c r="R125" s="22">
        <v>0</v>
      </c>
      <c r="S125" s="22">
        <v>0</v>
      </c>
      <c r="T125" s="22">
        <v>494544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243531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121525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1831851</v>
      </c>
    </row>
    <row r="126" spans="1:42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5060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17598</v>
      </c>
      <c r="P126" s="22">
        <v>0</v>
      </c>
      <c r="Q126" s="22">
        <v>0</v>
      </c>
      <c r="R126" s="22">
        <v>77627</v>
      </c>
      <c r="S126" s="22">
        <v>0</v>
      </c>
      <c r="T126" s="22">
        <v>231600</v>
      </c>
      <c r="U126" s="22">
        <v>251124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52500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211357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846866</v>
      </c>
    </row>
    <row r="127" spans="1:42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0</v>
      </c>
      <c r="F127" s="22">
        <v>52349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3506808</v>
      </c>
      <c r="P127" s="22">
        <v>0</v>
      </c>
      <c r="Q127" s="22">
        <v>0</v>
      </c>
      <c r="R127" s="22">
        <v>0</v>
      </c>
      <c r="S127" s="22">
        <v>0</v>
      </c>
      <c r="T127" s="22">
        <v>713482</v>
      </c>
      <c r="U127" s="22">
        <v>31015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14379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324097</v>
      </c>
      <c r="AJ127" s="22">
        <v>105</v>
      </c>
      <c r="AK127" s="22">
        <v>0</v>
      </c>
      <c r="AL127" s="22">
        <v>0</v>
      </c>
      <c r="AM127" s="22">
        <v>0</v>
      </c>
      <c r="AN127" s="22">
        <v>237284</v>
      </c>
      <c r="AO127" s="22">
        <v>0</v>
      </c>
      <c r="AP127" s="22">
        <v>4879519</v>
      </c>
    </row>
    <row r="128" spans="1:42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0</v>
      </c>
      <c r="F128" s="22">
        <v>20129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388672</v>
      </c>
      <c r="P128" s="22">
        <v>0</v>
      </c>
      <c r="Q128" s="22">
        <v>0</v>
      </c>
      <c r="R128" s="22">
        <v>0</v>
      </c>
      <c r="S128" s="22">
        <v>0</v>
      </c>
      <c r="T128" s="22">
        <v>1821940</v>
      </c>
      <c r="U128" s="22">
        <v>358774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133950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2723465</v>
      </c>
    </row>
    <row r="129" spans="1:42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645156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98962</v>
      </c>
      <c r="O129" s="22">
        <v>641651</v>
      </c>
      <c r="P129" s="22">
        <v>0</v>
      </c>
      <c r="Q129" s="22">
        <v>0</v>
      </c>
      <c r="R129" s="22">
        <v>0</v>
      </c>
      <c r="S129" s="22">
        <v>0</v>
      </c>
      <c r="T129" s="22">
        <v>27956</v>
      </c>
      <c r="U129" s="22">
        <v>550990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473393</v>
      </c>
      <c r="AJ129" s="22">
        <v>591205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3029313</v>
      </c>
    </row>
    <row r="130" spans="1:42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12931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930390</v>
      </c>
      <c r="P130" s="22">
        <v>0</v>
      </c>
      <c r="Q130" s="22">
        <v>0</v>
      </c>
      <c r="R130" s="22">
        <v>0</v>
      </c>
      <c r="S130" s="22">
        <v>0</v>
      </c>
      <c r="T130" s="22">
        <v>445439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177296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1566056</v>
      </c>
    </row>
    <row r="131" spans="1:42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7400</v>
      </c>
      <c r="J131" s="22">
        <v>0</v>
      </c>
      <c r="K131" s="22">
        <v>0</v>
      </c>
      <c r="L131" s="22">
        <v>0</v>
      </c>
      <c r="M131" s="22">
        <v>0</v>
      </c>
      <c r="N131" s="22">
        <v>201289</v>
      </c>
      <c r="O131" s="22">
        <v>84120</v>
      </c>
      <c r="P131" s="22">
        <v>0</v>
      </c>
      <c r="Q131" s="22">
        <v>0</v>
      </c>
      <c r="R131" s="22">
        <v>0</v>
      </c>
      <c r="S131" s="22">
        <v>0</v>
      </c>
      <c r="T131" s="22">
        <v>1423336</v>
      </c>
      <c r="U131" s="22">
        <v>468385</v>
      </c>
      <c r="V131" s="22">
        <v>706197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13780</v>
      </c>
      <c r="AH131" s="22">
        <v>163327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3067834</v>
      </c>
    </row>
    <row r="132" spans="1:42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50164</v>
      </c>
      <c r="S132" s="22">
        <v>0</v>
      </c>
      <c r="T132" s="22">
        <v>42281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92445</v>
      </c>
    </row>
    <row r="133" spans="1:42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1775839</v>
      </c>
      <c r="G133" s="22">
        <v>0</v>
      </c>
      <c r="H133" s="22">
        <v>0</v>
      </c>
      <c r="I133" s="22">
        <v>21080</v>
      </c>
      <c r="J133" s="22">
        <v>0</v>
      </c>
      <c r="K133" s="22">
        <v>0</v>
      </c>
      <c r="L133" s="22">
        <v>0</v>
      </c>
      <c r="M133" s="22">
        <v>0</v>
      </c>
      <c r="N133" s="22">
        <v>186325</v>
      </c>
      <c r="O133" s="22">
        <v>789709</v>
      </c>
      <c r="P133" s="22">
        <v>0</v>
      </c>
      <c r="Q133" s="22">
        <v>0</v>
      </c>
      <c r="R133" s="22">
        <v>0</v>
      </c>
      <c r="S133" s="22">
        <v>0</v>
      </c>
      <c r="T133" s="22">
        <v>409031</v>
      </c>
      <c r="U133" s="22">
        <v>6010</v>
      </c>
      <c r="V133" s="22">
        <v>0</v>
      </c>
      <c r="W133" s="22">
        <v>0</v>
      </c>
      <c r="X133" s="22">
        <v>0</v>
      </c>
      <c r="Y133" s="22">
        <v>0</v>
      </c>
      <c r="Z133" s="22">
        <v>39785</v>
      </c>
      <c r="AA133" s="22">
        <v>0</v>
      </c>
      <c r="AB133" s="22">
        <v>0</v>
      </c>
      <c r="AC133" s="22">
        <v>4269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65658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3297706</v>
      </c>
    </row>
    <row r="134" spans="1:42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64221</v>
      </c>
      <c r="P134" s="22">
        <v>0</v>
      </c>
      <c r="Q134" s="22">
        <v>0</v>
      </c>
      <c r="R134" s="22">
        <v>56589</v>
      </c>
      <c r="S134" s="22">
        <v>0</v>
      </c>
      <c r="T134" s="22">
        <v>7631</v>
      </c>
      <c r="U134" s="22">
        <v>19286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147727</v>
      </c>
    </row>
    <row r="135" spans="1:42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0</v>
      </c>
      <c r="F135" s="22">
        <v>84933</v>
      </c>
      <c r="G135" s="22">
        <v>0</v>
      </c>
      <c r="H135" s="22">
        <v>0</v>
      </c>
      <c r="I135" s="22">
        <v>1526515</v>
      </c>
      <c r="J135" s="22">
        <v>0</v>
      </c>
      <c r="K135" s="22">
        <v>0</v>
      </c>
      <c r="L135" s="22">
        <v>0</v>
      </c>
      <c r="M135" s="22">
        <v>0</v>
      </c>
      <c r="N135" s="22">
        <v>568809</v>
      </c>
      <c r="O135" s="22">
        <v>452627</v>
      </c>
      <c r="P135" s="22">
        <v>523072</v>
      </c>
      <c r="Q135" s="22">
        <v>0</v>
      </c>
      <c r="R135" s="22">
        <v>0</v>
      </c>
      <c r="S135" s="22">
        <v>0</v>
      </c>
      <c r="T135" s="22">
        <v>308047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186854</v>
      </c>
      <c r="AE135" s="22">
        <v>0</v>
      </c>
      <c r="AF135" s="22">
        <v>0</v>
      </c>
      <c r="AG135" s="22">
        <v>0</v>
      </c>
      <c r="AH135" s="22">
        <v>0</v>
      </c>
      <c r="AI135" s="22">
        <v>24891</v>
      </c>
      <c r="AJ135" s="22">
        <v>11208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3686956</v>
      </c>
    </row>
    <row r="136" spans="1:42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385970</v>
      </c>
      <c r="G136" s="22">
        <v>0</v>
      </c>
      <c r="H136" s="22">
        <v>0</v>
      </c>
      <c r="I136" s="22">
        <v>53849</v>
      </c>
      <c r="J136" s="22">
        <v>0</v>
      </c>
      <c r="K136" s="22">
        <v>0</v>
      </c>
      <c r="L136" s="22">
        <v>16454</v>
      </c>
      <c r="M136" s="22">
        <v>0</v>
      </c>
      <c r="N136" s="22">
        <v>0</v>
      </c>
      <c r="O136" s="22">
        <v>1908516</v>
      </c>
      <c r="P136" s="22">
        <v>0</v>
      </c>
      <c r="Q136" s="22">
        <v>0</v>
      </c>
      <c r="R136" s="22">
        <v>0</v>
      </c>
      <c r="S136" s="22">
        <v>0</v>
      </c>
      <c r="T136" s="22">
        <v>1075176</v>
      </c>
      <c r="U136" s="22">
        <v>3144646</v>
      </c>
      <c r="V136" s="22">
        <v>40414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  <c r="AI136" s="22">
        <v>23000</v>
      </c>
      <c r="AJ136" s="22">
        <v>0</v>
      </c>
      <c r="AK136" s="22">
        <v>0</v>
      </c>
      <c r="AL136" s="22">
        <v>0</v>
      </c>
      <c r="AM136" s="22">
        <v>53860</v>
      </c>
      <c r="AN136" s="22">
        <v>0</v>
      </c>
      <c r="AO136" s="22">
        <v>0</v>
      </c>
      <c r="AP136" s="22">
        <v>6701885</v>
      </c>
    </row>
    <row r="137" spans="1:42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0</v>
      </c>
      <c r="F137" s="22">
        <v>2159902</v>
      </c>
      <c r="G137" s="22">
        <v>0</v>
      </c>
      <c r="H137" s="22">
        <v>0</v>
      </c>
      <c r="I137" s="22">
        <v>840286</v>
      </c>
      <c r="J137" s="22">
        <v>29015670</v>
      </c>
      <c r="K137" s="22">
        <v>0</v>
      </c>
      <c r="L137" s="22">
        <v>0</v>
      </c>
      <c r="M137" s="22">
        <v>0</v>
      </c>
      <c r="N137" s="22">
        <v>285704</v>
      </c>
      <c r="O137" s="22">
        <v>6538276</v>
      </c>
      <c r="P137" s="22">
        <v>0</v>
      </c>
      <c r="Q137" s="22">
        <v>0</v>
      </c>
      <c r="R137" s="22">
        <v>2356563</v>
      </c>
      <c r="S137" s="22">
        <v>0</v>
      </c>
      <c r="T137" s="22">
        <v>7288799</v>
      </c>
      <c r="U137" s="22">
        <v>6845474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896459</v>
      </c>
      <c r="AJ137" s="22">
        <v>1493258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57720391</v>
      </c>
    </row>
    <row r="138" spans="1:42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47297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2745158</v>
      </c>
      <c r="P138" s="22">
        <v>0</v>
      </c>
      <c r="Q138" s="22">
        <v>0</v>
      </c>
      <c r="R138" s="22">
        <v>0</v>
      </c>
      <c r="S138" s="22">
        <v>23182</v>
      </c>
      <c r="T138" s="22">
        <v>758499</v>
      </c>
      <c r="U138" s="22">
        <v>2657476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49384</v>
      </c>
      <c r="AJ138" s="22">
        <v>0</v>
      </c>
      <c r="AK138" s="22">
        <v>0</v>
      </c>
      <c r="AL138" s="22">
        <v>29012</v>
      </c>
      <c r="AM138" s="22">
        <v>0</v>
      </c>
      <c r="AN138" s="22">
        <v>0</v>
      </c>
      <c r="AO138" s="22">
        <v>0</v>
      </c>
      <c r="AP138" s="22">
        <v>6310008</v>
      </c>
    </row>
    <row r="139" spans="1:42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31900</v>
      </c>
      <c r="G139" s="22">
        <v>0</v>
      </c>
      <c r="H139" s="22">
        <v>0</v>
      </c>
      <c r="I139" s="22">
        <v>48834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642878</v>
      </c>
      <c r="P139" s="22">
        <v>0</v>
      </c>
      <c r="Q139" s="22">
        <v>0</v>
      </c>
      <c r="R139" s="22">
        <v>0</v>
      </c>
      <c r="S139" s="22">
        <v>0</v>
      </c>
      <c r="T139" s="22">
        <v>1121319</v>
      </c>
      <c r="U139" s="22">
        <v>302243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348028</v>
      </c>
      <c r="AJ139" s="22">
        <v>77828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2573030</v>
      </c>
    </row>
    <row r="140" spans="1:42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15120</v>
      </c>
      <c r="G140" s="22">
        <v>0</v>
      </c>
      <c r="H140" s="22">
        <v>0</v>
      </c>
      <c r="I140" s="22">
        <v>5690</v>
      </c>
      <c r="J140" s="22">
        <v>0</v>
      </c>
      <c r="K140" s="22">
        <v>0</v>
      </c>
      <c r="L140" s="22">
        <v>0</v>
      </c>
      <c r="M140" s="22">
        <v>0</v>
      </c>
      <c r="N140" s="22">
        <v>72596</v>
      </c>
      <c r="O140" s="22">
        <v>115305</v>
      </c>
      <c r="P140" s="22">
        <v>0</v>
      </c>
      <c r="Q140" s="22">
        <v>0</v>
      </c>
      <c r="R140" s="22">
        <v>0</v>
      </c>
      <c r="S140" s="22">
        <v>0</v>
      </c>
      <c r="T140" s="22">
        <v>5720</v>
      </c>
      <c r="U140" s="22">
        <v>62505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87467</v>
      </c>
      <c r="AJ140" s="22">
        <v>377613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742016</v>
      </c>
    </row>
    <row r="141" spans="1:42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0</v>
      </c>
      <c r="F141" s="22">
        <v>207425</v>
      </c>
      <c r="G141" s="22">
        <v>0</v>
      </c>
      <c r="H141" s="22">
        <v>0</v>
      </c>
      <c r="I141" s="22">
        <v>16758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222126</v>
      </c>
      <c r="P141" s="22">
        <v>0</v>
      </c>
      <c r="Q141" s="22">
        <v>0</v>
      </c>
      <c r="R141" s="22">
        <v>0</v>
      </c>
      <c r="S141" s="22">
        <v>0</v>
      </c>
      <c r="T141" s="22">
        <v>602848</v>
      </c>
      <c r="U141" s="22">
        <v>92675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4950</v>
      </c>
      <c r="AJ141" s="22">
        <v>0</v>
      </c>
      <c r="AK141" s="22">
        <v>0</v>
      </c>
      <c r="AL141" s="22">
        <v>0</v>
      </c>
      <c r="AM141" s="22">
        <v>9520</v>
      </c>
      <c r="AN141" s="22">
        <v>0</v>
      </c>
      <c r="AO141" s="22">
        <v>0</v>
      </c>
      <c r="AP141" s="22">
        <v>1156302</v>
      </c>
    </row>
    <row r="142" spans="1:42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32325</v>
      </c>
      <c r="O142" s="22">
        <v>591683</v>
      </c>
      <c r="P142" s="22">
        <v>0</v>
      </c>
      <c r="Q142" s="22">
        <v>0</v>
      </c>
      <c r="R142" s="22">
        <v>392497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135978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1152483</v>
      </c>
    </row>
    <row r="143" spans="1:42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526545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526545</v>
      </c>
    </row>
    <row r="144" spans="1:42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81378</v>
      </c>
      <c r="O144" s="22">
        <v>13620</v>
      </c>
      <c r="P144" s="22">
        <v>0</v>
      </c>
      <c r="Q144" s="22">
        <v>0</v>
      </c>
      <c r="R144" s="22">
        <v>164634</v>
      </c>
      <c r="S144" s="22">
        <v>0</v>
      </c>
      <c r="T144" s="22">
        <v>200472</v>
      </c>
      <c r="U144" s="22">
        <v>178133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50284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688521</v>
      </c>
    </row>
    <row r="145" spans="1:42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270391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605831</v>
      </c>
      <c r="P145" s="22">
        <v>0</v>
      </c>
      <c r="Q145" s="22">
        <v>0</v>
      </c>
      <c r="R145" s="22">
        <v>0</v>
      </c>
      <c r="S145" s="22">
        <v>0</v>
      </c>
      <c r="T145" s="22">
        <v>452922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110098</v>
      </c>
      <c r="AJ145" s="22">
        <v>0</v>
      </c>
      <c r="AK145" s="22">
        <v>0</v>
      </c>
      <c r="AL145" s="22">
        <v>0</v>
      </c>
      <c r="AM145" s="22">
        <v>397029</v>
      </c>
      <c r="AN145" s="22">
        <v>0</v>
      </c>
      <c r="AO145" s="22">
        <v>0</v>
      </c>
      <c r="AP145" s="22">
        <v>1836271</v>
      </c>
    </row>
    <row r="146" spans="1:42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0</v>
      </c>
      <c r="F146" s="22">
        <v>30369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770821</v>
      </c>
      <c r="P146" s="22">
        <v>0</v>
      </c>
      <c r="Q146" s="22">
        <v>0</v>
      </c>
      <c r="R146" s="22">
        <v>41355</v>
      </c>
      <c r="S146" s="22">
        <v>0</v>
      </c>
      <c r="T146" s="22">
        <v>42965</v>
      </c>
      <c r="U146" s="22">
        <v>124508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159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1010177</v>
      </c>
    </row>
    <row r="147" spans="1:42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14003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136267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159800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36001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5000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351071</v>
      </c>
    </row>
    <row r="148" spans="1:42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10772</v>
      </c>
      <c r="G148" s="22">
        <v>0</v>
      </c>
      <c r="H148" s="22">
        <v>0</v>
      </c>
      <c r="I148" s="22">
        <v>11272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64650</v>
      </c>
      <c r="P148" s="22">
        <v>0</v>
      </c>
      <c r="Q148" s="22">
        <v>0</v>
      </c>
      <c r="R148" s="22">
        <v>0</v>
      </c>
      <c r="S148" s="22">
        <v>0</v>
      </c>
      <c r="T148" s="22">
        <v>36915</v>
      </c>
      <c r="U148" s="22">
        <v>717932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141751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983292</v>
      </c>
    </row>
    <row r="149" spans="1:42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7159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578855</v>
      </c>
      <c r="P149" s="22">
        <v>0</v>
      </c>
      <c r="Q149" s="22">
        <v>0</v>
      </c>
      <c r="R149" s="22">
        <v>0</v>
      </c>
      <c r="S149" s="22">
        <v>0</v>
      </c>
      <c r="T149" s="22">
        <v>432790</v>
      </c>
      <c r="U149" s="22">
        <v>345438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89545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1453787</v>
      </c>
    </row>
    <row r="150" spans="1:42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1233125</v>
      </c>
      <c r="P150" s="22">
        <v>0</v>
      </c>
      <c r="Q150" s="22">
        <v>117300</v>
      </c>
      <c r="R150" s="22">
        <v>0</v>
      </c>
      <c r="S150" s="22">
        <v>0</v>
      </c>
      <c r="T150" s="22">
        <v>3568774</v>
      </c>
      <c r="U150" s="22">
        <v>191426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2059269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7169894</v>
      </c>
    </row>
    <row r="151" spans="1:42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12970</v>
      </c>
      <c r="P151" s="22">
        <v>0</v>
      </c>
      <c r="Q151" s="22">
        <v>0</v>
      </c>
      <c r="R151" s="22">
        <v>0</v>
      </c>
      <c r="S151" s="22">
        <v>0</v>
      </c>
      <c r="T151" s="22">
        <v>51642</v>
      </c>
      <c r="U151" s="22">
        <v>91925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17266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173803</v>
      </c>
    </row>
    <row r="152" spans="1:42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25918</v>
      </c>
      <c r="G152" s="22">
        <v>6364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47316</v>
      </c>
      <c r="O152" s="22">
        <v>790984</v>
      </c>
      <c r="P152" s="22">
        <v>0</v>
      </c>
      <c r="Q152" s="22">
        <v>0</v>
      </c>
      <c r="R152" s="22">
        <v>0</v>
      </c>
      <c r="S152" s="22">
        <v>0</v>
      </c>
      <c r="T152" s="22">
        <v>1284162</v>
      </c>
      <c r="U152" s="22">
        <v>464738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214973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2834455</v>
      </c>
    </row>
    <row r="153" spans="1:42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10518346</v>
      </c>
      <c r="G153" s="22">
        <v>0</v>
      </c>
      <c r="H153" s="22">
        <v>0</v>
      </c>
      <c r="I153" s="22">
        <v>219094</v>
      </c>
      <c r="J153" s="22">
        <v>0</v>
      </c>
      <c r="K153" s="22">
        <v>0</v>
      </c>
      <c r="L153" s="22">
        <v>0</v>
      </c>
      <c r="M153" s="22">
        <v>0</v>
      </c>
      <c r="N153" s="22">
        <v>256122</v>
      </c>
      <c r="O153" s="22">
        <v>2011317</v>
      </c>
      <c r="P153" s="22">
        <v>0</v>
      </c>
      <c r="Q153" s="22">
        <v>0</v>
      </c>
      <c r="R153" s="22">
        <v>452908</v>
      </c>
      <c r="S153" s="22">
        <v>0</v>
      </c>
      <c r="T153" s="22">
        <v>579076</v>
      </c>
      <c r="U153" s="22">
        <v>481326</v>
      </c>
      <c r="V153" s="22">
        <v>64457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2071810</v>
      </c>
      <c r="AJ153" s="22">
        <v>37387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16691843</v>
      </c>
    </row>
    <row r="154" spans="1:42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0</v>
      </c>
      <c r="F154" s="22">
        <v>249958</v>
      </c>
      <c r="G154" s="22">
        <v>0</v>
      </c>
      <c r="H154" s="22">
        <v>0</v>
      </c>
      <c r="I154" s="22">
        <v>37085</v>
      </c>
      <c r="J154" s="22">
        <v>0</v>
      </c>
      <c r="K154" s="22">
        <v>0</v>
      </c>
      <c r="L154" s="22">
        <v>23222</v>
      </c>
      <c r="M154" s="22">
        <v>0</v>
      </c>
      <c r="N154" s="22">
        <v>161356</v>
      </c>
      <c r="O154" s="22">
        <v>1971337</v>
      </c>
      <c r="P154" s="22">
        <v>0</v>
      </c>
      <c r="Q154" s="22">
        <v>0</v>
      </c>
      <c r="R154" s="22">
        <v>117267</v>
      </c>
      <c r="S154" s="22">
        <v>0</v>
      </c>
      <c r="T154" s="22">
        <v>856225</v>
      </c>
      <c r="U154" s="22">
        <v>453124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1510001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5379575</v>
      </c>
    </row>
    <row r="155" spans="1:42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292682</v>
      </c>
      <c r="O155" s="22">
        <v>120730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2916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416328</v>
      </c>
    </row>
    <row r="156" spans="1:42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228833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296989</v>
      </c>
      <c r="P156" s="22">
        <v>0</v>
      </c>
      <c r="Q156" s="22">
        <v>0</v>
      </c>
      <c r="R156" s="22">
        <v>0</v>
      </c>
      <c r="S156" s="22">
        <v>0</v>
      </c>
      <c r="T156" s="22">
        <v>305117</v>
      </c>
      <c r="U156" s="22">
        <v>30000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534192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1395131</v>
      </c>
    </row>
    <row r="157" spans="1:42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0</v>
      </c>
      <c r="F157" s="22">
        <v>189942</v>
      </c>
      <c r="G157" s="22">
        <v>0</v>
      </c>
      <c r="H157" s="22">
        <v>0</v>
      </c>
      <c r="I157" s="22">
        <v>346465</v>
      </c>
      <c r="J157" s="22">
        <v>0</v>
      </c>
      <c r="K157" s="22">
        <v>0</v>
      </c>
      <c r="L157" s="22">
        <v>0</v>
      </c>
      <c r="M157" s="22">
        <v>0</v>
      </c>
      <c r="N157" s="22">
        <v>1115099</v>
      </c>
      <c r="O157" s="22">
        <v>827014</v>
      </c>
      <c r="P157" s="22">
        <v>14040582</v>
      </c>
      <c r="Q157" s="22">
        <v>0</v>
      </c>
      <c r="R157" s="22">
        <v>1982875</v>
      </c>
      <c r="S157" s="22">
        <v>0</v>
      </c>
      <c r="T157" s="22">
        <v>4802523</v>
      </c>
      <c r="U157" s="22">
        <v>0</v>
      </c>
      <c r="V157" s="22">
        <v>0</v>
      </c>
      <c r="W157" s="22">
        <v>817745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1241357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25363602</v>
      </c>
    </row>
    <row r="158" spans="1:42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44143</v>
      </c>
      <c r="G158" s="22">
        <v>0</v>
      </c>
      <c r="H158" s="22">
        <v>0</v>
      </c>
      <c r="I158" s="22">
        <v>21000</v>
      </c>
      <c r="J158" s="22">
        <v>0</v>
      </c>
      <c r="K158" s="22">
        <v>0</v>
      </c>
      <c r="L158" s="22">
        <v>13083</v>
      </c>
      <c r="M158" s="22">
        <v>0</v>
      </c>
      <c r="N158" s="22">
        <v>0</v>
      </c>
      <c r="O158" s="22">
        <v>2568975</v>
      </c>
      <c r="P158" s="22">
        <v>0</v>
      </c>
      <c r="Q158" s="22">
        <v>0</v>
      </c>
      <c r="R158" s="22">
        <v>0</v>
      </c>
      <c r="S158" s="22">
        <v>0</v>
      </c>
      <c r="T158" s="22">
        <v>721309</v>
      </c>
      <c r="U158" s="22">
        <v>732184</v>
      </c>
      <c r="V158" s="22">
        <v>138956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1147293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5386943</v>
      </c>
    </row>
    <row r="159" spans="1:42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110066</v>
      </c>
      <c r="O159" s="22">
        <v>722832</v>
      </c>
      <c r="P159" s="22">
        <v>0</v>
      </c>
      <c r="Q159" s="22">
        <v>0</v>
      </c>
      <c r="R159" s="22">
        <v>231264</v>
      </c>
      <c r="S159" s="22">
        <v>0</v>
      </c>
      <c r="T159" s="22">
        <v>408087</v>
      </c>
      <c r="U159" s="22">
        <v>181893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48535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1702677</v>
      </c>
    </row>
    <row r="160" spans="1:42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0</v>
      </c>
      <c r="F160" s="22">
        <v>60324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288138</v>
      </c>
      <c r="O160" s="22">
        <v>439012</v>
      </c>
      <c r="P160" s="22">
        <v>0</v>
      </c>
      <c r="Q160" s="22">
        <v>0</v>
      </c>
      <c r="R160" s="22">
        <v>0</v>
      </c>
      <c r="S160" s="22">
        <v>0</v>
      </c>
      <c r="T160" s="22">
        <v>2434263</v>
      </c>
      <c r="U160" s="22">
        <v>30060</v>
      </c>
      <c r="V160" s="22">
        <v>0</v>
      </c>
      <c r="W160" s="22">
        <v>0</v>
      </c>
      <c r="X160" s="22">
        <v>0</v>
      </c>
      <c r="Y160" s="22">
        <v>0</v>
      </c>
      <c r="Z160" s="22">
        <v>7700</v>
      </c>
      <c r="AA160" s="22">
        <v>0</v>
      </c>
      <c r="AB160" s="22">
        <v>0</v>
      </c>
      <c r="AC160" s="22">
        <v>0</v>
      </c>
      <c r="AD160" s="22">
        <v>8220</v>
      </c>
      <c r="AE160" s="22">
        <v>0</v>
      </c>
      <c r="AF160" s="22">
        <v>0</v>
      </c>
      <c r="AG160" s="22">
        <v>0</v>
      </c>
      <c r="AH160" s="22">
        <v>237560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3505277</v>
      </c>
    </row>
    <row r="161" spans="1:42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185115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495656</v>
      </c>
      <c r="O161" s="22">
        <v>1695802</v>
      </c>
      <c r="P161" s="22">
        <v>0</v>
      </c>
      <c r="Q161" s="22">
        <v>0</v>
      </c>
      <c r="R161" s="22">
        <v>463593</v>
      </c>
      <c r="S161" s="22">
        <v>0</v>
      </c>
      <c r="T161" s="22">
        <v>1649415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6343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4495924</v>
      </c>
    </row>
    <row r="162" spans="1:42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40426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791591</v>
      </c>
      <c r="P162" s="22">
        <v>0</v>
      </c>
      <c r="Q162" s="22">
        <v>0</v>
      </c>
      <c r="R162" s="22">
        <v>0</v>
      </c>
      <c r="S162" s="22">
        <v>0</v>
      </c>
      <c r="T162" s="22">
        <v>697298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10000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1539315</v>
      </c>
    </row>
    <row r="163" spans="1:42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6200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168348</v>
      </c>
      <c r="O163" s="22">
        <v>0</v>
      </c>
      <c r="P163" s="22">
        <v>44666</v>
      </c>
      <c r="Q163" s="22">
        <v>0</v>
      </c>
      <c r="R163" s="22">
        <v>0</v>
      </c>
      <c r="S163" s="22">
        <v>0</v>
      </c>
      <c r="T163" s="22">
        <v>0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219214</v>
      </c>
    </row>
    <row r="164" spans="1:42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17906</v>
      </c>
      <c r="G164" s="22">
        <v>0</v>
      </c>
      <c r="H164" s="22">
        <v>53660</v>
      </c>
      <c r="I164" s="22">
        <v>27975</v>
      </c>
      <c r="J164" s="22">
        <v>0</v>
      </c>
      <c r="K164" s="22">
        <v>0</v>
      </c>
      <c r="L164" s="22">
        <v>0</v>
      </c>
      <c r="M164" s="22">
        <v>0</v>
      </c>
      <c r="N164" s="22">
        <v>62837</v>
      </c>
      <c r="O164" s="22">
        <v>315452</v>
      </c>
      <c r="P164" s="22">
        <v>0</v>
      </c>
      <c r="Q164" s="22">
        <v>0</v>
      </c>
      <c r="R164" s="22">
        <v>259693</v>
      </c>
      <c r="S164" s="22">
        <v>0</v>
      </c>
      <c r="T164" s="22">
        <v>74037</v>
      </c>
      <c r="U164" s="22">
        <v>122332</v>
      </c>
      <c r="V164" s="22">
        <v>0</v>
      </c>
      <c r="W164" s="22">
        <v>0</v>
      </c>
      <c r="X164" s="22">
        <v>0</v>
      </c>
      <c r="Y164" s="22">
        <v>0</v>
      </c>
      <c r="Z164" s="22">
        <v>15931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2989531</v>
      </c>
      <c r="AJ164" s="22">
        <v>159240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4098594</v>
      </c>
    </row>
    <row r="165" spans="1:42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1064199</v>
      </c>
      <c r="P165" s="22">
        <v>0</v>
      </c>
      <c r="Q165" s="22">
        <v>0</v>
      </c>
      <c r="R165" s="22">
        <v>1443940</v>
      </c>
      <c r="S165" s="22">
        <v>0</v>
      </c>
      <c r="T165" s="22">
        <v>8866810</v>
      </c>
      <c r="U165" s="22">
        <v>895955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162082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12432986</v>
      </c>
    </row>
    <row r="166" spans="1:42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34155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609457</v>
      </c>
      <c r="P166" s="22">
        <v>0</v>
      </c>
      <c r="Q166" s="22">
        <v>0</v>
      </c>
      <c r="R166" s="22">
        <v>0</v>
      </c>
      <c r="S166" s="22">
        <v>0</v>
      </c>
      <c r="T166" s="22">
        <v>11475</v>
      </c>
      <c r="U166" s="22">
        <v>102275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220498</v>
      </c>
      <c r="AJ166" s="22">
        <v>0</v>
      </c>
      <c r="AK166" s="22">
        <v>0</v>
      </c>
      <c r="AL166" s="22">
        <v>0</v>
      </c>
      <c r="AM166" s="22">
        <v>57975</v>
      </c>
      <c r="AN166" s="22">
        <v>0</v>
      </c>
      <c r="AO166" s="22">
        <v>0</v>
      </c>
      <c r="AP166" s="22">
        <v>1035835</v>
      </c>
    </row>
    <row r="167" spans="1:42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16587</v>
      </c>
      <c r="M167" s="22">
        <v>0</v>
      </c>
      <c r="N167" s="22">
        <v>0</v>
      </c>
      <c r="O167" s="22">
        <v>163232</v>
      </c>
      <c r="P167" s="22">
        <v>0</v>
      </c>
      <c r="Q167" s="22">
        <v>0</v>
      </c>
      <c r="R167" s="22">
        <v>1268</v>
      </c>
      <c r="S167" s="22">
        <v>0</v>
      </c>
      <c r="T167" s="22">
        <v>91567</v>
      </c>
      <c r="U167" s="22">
        <v>0</v>
      </c>
      <c r="V167" s="22">
        <v>15797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175845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464296</v>
      </c>
    </row>
    <row r="168" spans="1:42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190583</v>
      </c>
      <c r="O168" s="22">
        <v>2219798</v>
      </c>
      <c r="P168" s="22">
        <v>0</v>
      </c>
      <c r="Q168" s="22">
        <v>0</v>
      </c>
      <c r="R168" s="22">
        <v>1060680</v>
      </c>
      <c r="S168" s="22">
        <v>0</v>
      </c>
      <c r="T168" s="22">
        <v>1592878</v>
      </c>
      <c r="U168" s="22">
        <v>924762</v>
      </c>
      <c r="V168" s="22">
        <v>0</v>
      </c>
      <c r="W168" s="22">
        <v>0</v>
      </c>
      <c r="X168" s="22">
        <v>0</v>
      </c>
      <c r="Y168" s="22">
        <v>0</v>
      </c>
      <c r="Z168" s="22">
        <v>22971</v>
      </c>
      <c r="AA168" s="22">
        <v>0</v>
      </c>
      <c r="AB168" s="22">
        <v>61450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10399592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16472714</v>
      </c>
    </row>
    <row r="169" spans="1:42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22521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66537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89058</v>
      </c>
    </row>
    <row r="170" spans="1:42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97986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1095406</v>
      </c>
      <c r="P170" s="22">
        <v>0</v>
      </c>
      <c r="Q170" s="22">
        <v>0</v>
      </c>
      <c r="R170" s="22">
        <v>0</v>
      </c>
      <c r="S170" s="22">
        <v>0</v>
      </c>
      <c r="T170" s="22">
        <v>0</v>
      </c>
      <c r="U170" s="22">
        <v>0</v>
      </c>
      <c r="V170" s="22">
        <v>10000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242922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1446314</v>
      </c>
    </row>
    <row r="171" spans="1:42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30225</v>
      </c>
      <c r="G171" s="22">
        <v>0</v>
      </c>
      <c r="H171" s="22">
        <v>0</v>
      </c>
      <c r="I171" s="22">
        <v>218625</v>
      </c>
      <c r="J171" s="22">
        <v>0</v>
      </c>
      <c r="K171" s="22">
        <v>0</v>
      </c>
      <c r="L171" s="22">
        <v>0</v>
      </c>
      <c r="M171" s="22">
        <v>0</v>
      </c>
      <c r="N171" s="22">
        <v>4000</v>
      </c>
      <c r="O171" s="22">
        <v>2096169</v>
      </c>
      <c r="P171" s="22">
        <v>0</v>
      </c>
      <c r="Q171" s="22">
        <v>0</v>
      </c>
      <c r="R171" s="22">
        <v>0</v>
      </c>
      <c r="S171" s="22">
        <v>0</v>
      </c>
      <c r="T171" s="22">
        <v>6482720</v>
      </c>
      <c r="U171" s="22">
        <v>320149</v>
      </c>
      <c r="V171" s="22">
        <v>0</v>
      </c>
      <c r="W171" s="22">
        <v>0</v>
      </c>
      <c r="X171" s="22">
        <v>0</v>
      </c>
      <c r="Y171" s="22">
        <v>0</v>
      </c>
      <c r="Z171" s="22">
        <v>1170928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1966066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12288882</v>
      </c>
    </row>
    <row r="172" spans="1:42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4807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524804</v>
      </c>
      <c r="P172" s="22">
        <v>0</v>
      </c>
      <c r="Q172" s="22">
        <v>0</v>
      </c>
      <c r="R172" s="22">
        <v>0</v>
      </c>
      <c r="S172" s="22">
        <v>0</v>
      </c>
      <c r="T172" s="22">
        <v>36150</v>
      </c>
      <c r="U172" s="22">
        <v>185791</v>
      </c>
      <c r="V172" s="22">
        <v>22544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27002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801098</v>
      </c>
    </row>
    <row r="173" spans="1:42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727436</v>
      </c>
      <c r="P173" s="22">
        <v>0</v>
      </c>
      <c r="Q173" s="22">
        <v>0</v>
      </c>
      <c r="R173" s="22">
        <v>0</v>
      </c>
      <c r="S173" s="22">
        <v>0</v>
      </c>
      <c r="T173" s="22">
        <v>9036</v>
      </c>
      <c r="U173" s="22">
        <v>9037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298310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1043819</v>
      </c>
    </row>
    <row r="174" spans="1:42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0</v>
      </c>
      <c r="F174" s="22">
        <v>38893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1422336</v>
      </c>
      <c r="P174" s="22">
        <v>0</v>
      </c>
      <c r="Q174" s="22">
        <v>0</v>
      </c>
      <c r="R174" s="22">
        <v>0</v>
      </c>
      <c r="S174" s="22">
        <v>0</v>
      </c>
      <c r="T174" s="22">
        <v>83329</v>
      </c>
      <c r="U174" s="22">
        <v>186298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816413</v>
      </c>
      <c r="AB174" s="22">
        <v>0</v>
      </c>
      <c r="AC174" s="22">
        <v>0</v>
      </c>
      <c r="AD174" s="22">
        <v>230896</v>
      </c>
      <c r="AE174" s="22">
        <v>0</v>
      </c>
      <c r="AF174" s="22">
        <v>0</v>
      </c>
      <c r="AG174" s="22">
        <v>0</v>
      </c>
      <c r="AH174" s="22">
        <v>0</v>
      </c>
      <c r="AI174" s="22">
        <v>360771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3138936</v>
      </c>
    </row>
    <row r="175" spans="1:42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9730</v>
      </c>
      <c r="P175" s="22">
        <v>0</v>
      </c>
      <c r="Q175" s="22">
        <v>0</v>
      </c>
      <c r="R175" s="22">
        <v>0</v>
      </c>
      <c r="S175" s="22">
        <v>0</v>
      </c>
      <c r="T175" s="22">
        <v>28120</v>
      </c>
      <c r="U175" s="22">
        <v>0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37850</v>
      </c>
    </row>
    <row r="176" spans="1:42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0</v>
      </c>
      <c r="F176" s="22">
        <v>57251</v>
      </c>
      <c r="G176" s="22">
        <v>0</v>
      </c>
      <c r="H176" s="22">
        <v>0</v>
      </c>
      <c r="I176" s="22">
        <v>885372</v>
      </c>
      <c r="J176" s="22">
        <v>0</v>
      </c>
      <c r="K176" s="22">
        <v>0</v>
      </c>
      <c r="L176" s="22">
        <v>0</v>
      </c>
      <c r="M176" s="22">
        <v>0</v>
      </c>
      <c r="N176" s="22">
        <v>168792</v>
      </c>
      <c r="O176" s="22">
        <v>1121878</v>
      </c>
      <c r="P176" s="22">
        <v>0</v>
      </c>
      <c r="Q176" s="22">
        <v>0</v>
      </c>
      <c r="R176" s="22">
        <v>0</v>
      </c>
      <c r="S176" s="22">
        <v>0</v>
      </c>
      <c r="T176" s="22">
        <v>660350</v>
      </c>
      <c r="U176" s="22">
        <v>1029115</v>
      </c>
      <c r="V176" s="22">
        <v>0</v>
      </c>
      <c r="W176" s="22">
        <v>0</v>
      </c>
      <c r="X176" s="22">
        <v>0</v>
      </c>
      <c r="Y176" s="22">
        <v>0</v>
      </c>
      <c r="Z176" s="22">
        <v>7120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403948</v>
      </c>
      <c r="AJ176" s="22">
        <v>25959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4359785</v>
      </c>
    </row>
    <row r="177" spans="1:42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0</v>
      </c>
      <c r="F177" s="22">
        <v>412136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174399</v>
      </c>
      <c r="O177" s="22">
        <v>994183</v>
      </c>
      <c r="P177" s="22">
        <v>0</v>
      </c>
      <c r="Q177" s="22">
        <v>0</v>
      </c>
      <c r="R177" s="22">
        <v>0</v>
      </c>
      <c r="S177" s="22">
        <v>0</v>
      </c>
      <c r="T177" s="22">
        <v>0</v>
      </c>
      <c r="U177" s="22">
        <v>0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1355745</v>
      </c>
      <c r="AJ177" s="22">
        <v>0</v>
      </c>
      <c r="AK177" s="22">
        <v>2341416</v>
      </c>
      <c r="AL177" s="22">
        <v>154992</v>
      </c>
      <c r="AM177" s="22">
        <v>0</v>
      </c>
      <c r="AN177" s="22">
        <v>0</v>
      </c>
      <c r="AO177" s="22">
        <v>0</v>
      </c>
      <c r="AP177" s="22">
        <v>5432871</v>
      </c>
    </row>
    <row r="178" spans="1:42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0</v>
      </c>
      <c r="F178" s="22">
        <v>117990</v>
      </c>
      <c r="G178" s="22">
        <v>0</v>
      </c>
      <c r="H178" s="22">
        <v>0</v>
      </c>
      <c r="I178" s="22">
        <v>59703</v>
      </c>
      <c r="J178" s="22">
        <v>0</v>
      </c>
      <c r="K178" s="22">
        <v>0</v>
      </c>
      <c r="L178" s="22">
        <v>0</v>
      </c>
      <c r="M178" s="22">
        <v>0</v>
      </c>
      <c r="N178" s="22">
        <v>958836</v>
      </c>
      <c r="O178" s="22">
        <v>4232717</v>
      </c>
      <c r="P178" s="22">
        <v>0</v>
      </c>
      <c r="Q178" s="22">
        <v>0</v>
      </c>
      <c r="R178" s="22">
        <v>7266</v>
      </c>
      <c r="S178" s="22">
        <v>0</v>
      </c>
      <c r="T178" s="22">
        <v>280697</v>
      </c>
      <c r="U178" s="22">
        <v>368246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375473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6400928</v>
      </c>
    </row>
    <row r="179" spans="1:42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149209</v>
      </c>
      <c r="G179" s="22">
        <v>0</v>
      </c>
      <c r="H179" s="22">
        <v>0</v>
      </c>
      <c r="I179" s="22">
        <v>67675</v>
      </c>
      <c r="J179" s="22">
        <v>96753</v>
      </c>
      <c r="K179" s="22">
        <v>0</v>
      </c>
      <c r="L179" s="22">
        <v>0</v>
      </c>
      <c r="M179" s="22">
        <v>0</v>
      </c>
      <c r="N179" s="22">
        <v>0</v>
      </c>
      <c r="O179" s="22">
        <v>1058570</v>
      </c>
      <c r="P179" s="22">
        <v>0</v>
      </c>
      <c r="Q179" s="22">
        <v>0</v>
      </c>
      <c r="R179" s="22">
        <v>0</v>
      </c>
      <c r="S179" s="22">
        <v>0</v>
      </c>
      <c r="T179" s="22">
        <v>271362</v>
      </c>
      <c r="U179" s="22">
        <v>880954</v>
      </c>
      <c r="V179" s="22">
        <v>26954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150093</v>
      </c>
      <c r="AJ179" s="22">
        <v>0</v>
      </c>
      <c r="AK179" s="22">
        <v>0</v>
      </c>
      <c r="AL179" s="22">
        <v>0</v>
      </c>
      <c r="AM179" s="22">
        <v>33846</v>
      </c>
      <c r="AN179" s="22">
        <v>0</v>
      </c>
      <c r="AO179" s="22">
        <v>0</v>
      </c>
      <c r="AP179" s="22">
        <v>2735416</v>
      </c>
    </row>
    <row r="180" spans="1:42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98</v>
      </c>
      <c r="J180" s="22">
        <v>0</v>
      </c>
      <c r="K180" s="22">
        <v>0</v>
      </c>
      <c r="L180" s="22">
        <v>0</v>
      </c>
      <c r="M180" s="22">
        <v>0</v>
      </c>
      <c r="N180" s="22">
        <v>15066</v>
      </c>
      <c r="O180" s="22">
        <v>767233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793655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16860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1592912</v>
      </c>
    </row>
    <row r="181" spans="1:42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5746150</v>
      </c>
      <c r="J181" s="22">
        <v>0</v>
      </c>
      <c r="K181" s="22">
        <v>0</v>
      </c>
      <c r="L181" s="22">
        <v>46304</v>
      </c>
      <c r="M181" s="22">
        <v>0</v>
      </c>
      <c r="N181" s="22">
        <v>57773</v>
      </c>
      <c r="O181" s="22">
        <v>2614225</v>
      </c>
      <c r="P181" s="22">
        <v>0</v>
      </c>
      <c r="Q181" s="22">
        <v>0</v>
      </c>
      <c r="R181" s="22">
        <v>0</v>
      </c>
      <c r="S181" s="22">
        <v>0</v>
      </c>
      <c r="T181" s="22">
        <v>952055</v>
      </c>
      <c r="U181" s="22">
        <v>27612</v>
      </c>
      <c r="V181" s="22">
        <v>144948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8817025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18406092</v>
      </c>
    </row>
    <row r="182" spans="1:42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0</v>
      </c>
      <c r="F182" s="22">
        <v>105097</v>
      </c>
      <c r="G182" s="22">
        <v>0</v>
      </c>
      <c r="H182" s="22">
        <v>220362</v>
      </c>
      <c r="I182" s="22">
        <v>250270</v>
      </c>
      <c r="J182" s="22">
        <v>26114</v>
      </c>
      <c r="K182" s="22">
        <v>0</v>
      </c>
      <c r="L182" s="22">
        <v>0</v>
      </c>
      <c r="M182" s="22">
        <v>0</v>
      </c>
      <c r="N182" s="22">
        <v>0</v>
      </c>
      <c r="O182" s="22">
        <v>4671116</v>
      </c>
      <c r="P182" s="22">
        <v>0</v>
      </c>
      <c r="Q182" s="22">
        <v>0</v>
      </c>
      <c r="R182" s="22">
        <v>142390</v>
      </c>
      <c r="S182" s="22">
        <v>0</v>
      </c>
      <c r="T182" s="22">
        <v>460952</v>
      </c>
      <c r="U182" s="22">
        <v>427674</v>
      </c>
      <c r="V182" s="22">
        <v>0</v>
      </c>
      <c r="W182" s="22">
        <v>0</v>
      </c>
      <c r="X182" s="22">
        <v>0</v>
      </c>
      <c r="Y182" s="22">
        <v>0</v>
      </c>
      <c r="Z182" s="22">
        <v>24032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216647</v>
      </c>
      <c r="AG182" s="22">
        <v>0</v>
      </c>
      <c r="AH182" s="22">
        <v>0</v>
      </c>
      <c r="AI182" s="22">
        <v>668867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7213521</v>
      </c>
    </row>
    <row r="183" spans="1:42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7896</v>
      </c>
      <c r="F183" s="22">
        <v>77811</v>
      </c>
      <c r="G183" s="22">
        <v>0</v>
      </c>
      <c r="H183" s="22">
        <v>0</v>
      </c>
      <c r="I183" s="22">
        <v>17471</v>
      </c>
      <c r="J183" s="22">
        <v>0</v>
      </c>
      <c r="K183" s="22">
        <v>0</v>
      </c>
      <c r="L183" s="22">
        <v>39640</v>
      </c>
      <c r="M183" s="22">
        <v>0</v>
      </c>
      <c r="N183" s="22">
        <v>0</v>
      </c>
      <c r="O183" s="22">
        <v>342580</v>
      </c>
      <c r="P183" s="22">
        <v>0</v>
      </c>
      <c r="Q183" s="22">
        <v>0</v>
      </c>
      <c r="R183" s="22">
        <v>0</v>
      </c>
      <c r="S183" s="22">
        <v>0</v>
      </c>
      <c r="T183" s="22">
        <v>296697</v>
      </c>
      <c r="U183" s="22">
        <v>60646</v>
      </c>
      <c r="V183" s="22">
        <v>19368</v>
      </c>
      <c r="W183" s="22">
        <v>0</v>
      </c>
      <c r="X183" s="22">
        <v>0</v>
      </c>
      <c r="Y183" s="22">
        <v>0</v>
      </c>
      <c r="Z183" s="22">
        <v>23600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119075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1004784</v>
      </c>
    </row>
    <row r="184" spans="1:42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242984</v>
      </c>
      <c r="O184" s="22">
        <v>1313637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425056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1981677</v>
      </c>
    </row>
    <row r="185" spans="1:42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0</v>
      </c>
      <c r="F185" s="22">
        <v>9902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356450</v>
      </c>
      <c r="P185" s="22">
        <v>0</v>
      </c>
      <c r="Q185" s="22">
        <v>0</v>
      </c>
      <c r="R185" s="22">
        <v>0</v>
      </c>
      <c r="S185" s="22">
        <v>0</v>
      </c>
      <c r="T185" s="22">
        <v>52996</v>
      </c>
      <c r="U185" s="22">
        <v>4590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158217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582155</v>
      </c>
    </row>
    <row r="186" spans="1:42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626010</v>
      </c>
      <c r="P186" s="22">
        <v>0</v>
      </c>
      <c r="Q186" s="22">
        <v>0</v>
      </c>
      <c r="R186" s="22">
        <v>0</v>
      </c>
      <c r="S186" s="22">
        <v>0</v>
      </c>
      <c r="T186" s="22">
        <v>180449</v>
      </c>
      <c r="U186" s="22">
        <v>237239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1604261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2647959</v>
      </c>
    </row>
    <row r="187" spans="1:42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0</v>
      </c>
      <c r="F187" s="22">
        <v>16737</v>
      </c>
      <c r="G187" s="22">
        <v>0</v>
      </c>
      <c r="H187" s="22">
        <v>0</v>
      </c>
      <c r="I187" s="22">
        <v>269831</v>
      </c>
      <c r="J187" s="22">
        <v>32926</v>
      </c>
      <c r="K187" s="22">
        <v>0</v>
      </c>
      <c r="L187" s="22">
        <v>97260</v>
      </c>
      <c r="M187" s="22">
        <v>0</v>
      </c>
      <c r="N187" s="22">
        <v>0</v>
      </c>
      <c r="O187" s="22">
        <v>4413931</v>
      </c>
      <c r="P187" s="22">
        <v>0</v>
      </c>
      <c r="Q187" s="22">
        <v>0</v>
      </c>
      <c r="R187" s="22">
        <v>0</v>
      </c>
      <c r="S187" s="22">
        <v>0</v>
      </c>
      <c r="T187" s="22">
        <v>0</v>
      </c>
      <c r="U187" s="22">
        <v>8245860</v>
      </c>
      <c r="V187" s="22">
        <v>1531268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73100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0</v>
      </c>
      <c r="AJ187" s="22">
        <v>199729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14880642</v>
      </c>
    </row>
    <row r="188" spans="1:42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0</v>
      </c>
      <c r="F188" s="22">
        <v>150000</v>
      </c>
      <c r="G188" s="22">
        <v>0</v>
      </c>
      <c r="H188" s="22">
        <v>0</v>
      </c>
      <c r="I188" s="22">
        <v>28399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485537</v>
      </c>
      <c r="P188" s="22">
        <v>0</v>
      </c>
      <c r="Q188" s="22">
        <v>0</v>
      </c>
      <c r="R188" s="22">
        <v>0</v>
      </c>
      <c r="S188" s="22">
        <v>0</v>
      </c>
      <c r="T188" s="22">
        <v>207713</v>
      </c>
      <c r="U188" s="22">
        <v>657900</v>
      </c>
      <c r="V188" s="22">
        <v>22920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663418</v>
      </c>
      <c r="AJ188" s="22">
        <v>0</v>
      </c>
      <c r="AK188" s="22">
        <v>0</v>
      </c>
      <c r="AL188" s="22">
        <v>0</v>
      </c>
      <c r="AM188" s="22">
        <v>73461</v>
      </c>
      <c r="AN188" s="22">
        <v>0</v>
      </c>
      <c r="AO188" s="22">
        <v>0</v>
      </c>
      <c r="AP188" s="22">
        <v>2289348</v>
      </c>
    </row>
    <row r="189" spans="1:42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95753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26274</v>
      </c>
      <c r="P189" s="22">
        <v>0</v>
      </c>
      <c r="Q189" s="22">
        <v>0</v>
      </c>
      <c r="R189" s="22">
        <v>0</v>
      </c>
      <c r="S189" s="22">
        <v>0</v>
      </c>
      <c r="T189" s="22">
        <v>0</v>
      </c>
      <c r="U189" s="22">
        <v>0</v>
      </c>
      <c r="V189" s="22">
        <v>168500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13512</v>
      </c>
      <c r="AJ189" s="22">
        <v>538517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842556</v>
      </c>
    </row>
    <row r="190" spans="1:42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111630</v>
      </c>
      <c r="O190" s="22">
        <v>1171458</v>
      </c>
      <c r="P190" s="22">
        <v>0</v>
      </c>
      <c r="Q190" s="22">
        <v>0</v>
      </c>
      <c r="R190" s="22">
        <v>90192</v>
      </c>
      <c r="S190" s="22">
        <v>172920</v>
      </c>
      <c r="T190" s="22">
        <v>702020</v>
      </c>
      <c r="U190" s="22">
        <v>835695</v>
      </c>
      <c r="V190" s="22">
        <v>280739</v>
      </c>
      <c r="W190" s="22">
        <v>0</v>
      </c>
      <c r="X190" s="22">
        <v>0</v>
      </c>
      <c r="Y190" s="22">
        <v>0</v>
      </c>
      <c r="Z190" s="22">
        <v>90585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886654</v>
      </c>
      <c r="AJ190" s="22">
        <v>0</v>
      </c>
      <c r="AK190" s="22">
        <v>21148</v>
      </c>
      <c r="AL190" s="22">
        <v>84130</v>
      </c>
      <c r="AM190" s="22">
        <v>0</v>
      </c>
      <c r="AN190" s="22">
        <v>0</v>
      </c>
      <c r="AO190" s="22">
        <v>0</v>
      </c>
      <c r="AP190" s="22">
        <v>4447171</v>
      </c>
    </row>
    <row r="191" spans="1:42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2301</v>
      </c>
      <c r="F191" s="22">
        <v>103040</v>
      </c>
      <c r="G191" s="22">
        <v>0</v>
      </c>
      <c r="H191" s="22">
        <v>0</v>
      </c>
      <c r="I191" s="22">
        <v>20832</v>
      </c>
      <c r="J191" s="22">
        <v>0</v>
      </c>
      <c r="K191" s="22">
        <v>0</v>
      </c>
      <c r="L191" s="22">
        <v>0</v>
      </c>
      <c r="M191" s="22">
        <v>1425804</v>
      </c>
      <c r="N191" s="22">
        <v>180069</v>
      </c>
      <c r="O191" s="22">
        <v>2129828</v>
      </c>
      <c r="P191" s="22">
        <v>0</v>
      </c>
      <c r="Q191" s="22">
        <v>0</v>
      </c>
      <c r="R191" s="22">
        <v>297263</v>
      </c>
      <c r="S191" s="22">
        <v>0</v>
      </c>
      <c r="T191" s="22">
        <v>400690</v>
      </c>
      <c r="U191" s="22">
        <v>311352</v>
      </c>
      <c r="V191" s="22">
        <v>82566</v>
      </c>
      <c r="W191" s="22">
        <v>0</v>
      </c>
      <c r="X191" s="22">
        <v>0</v>
      </c>
      <c r="Y191" s="22">
        <v>0</v>
      </c>
      <c r="Z191" s="22">
        <v>70834</v>
      </c>
      <c r="AA191" s="22">
        <v>0</v>
      </c>
      <c r="AB191" s="22">
        <v>0</v>
      </c>
      <c r="AC191" s="22">
        <v>89805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62391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5176775</v>
      </c>
    </row>
    <row r="192" spans="1:42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0</v>
      </c>
      <c r="F192" s="22">
        <v>380175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74755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145696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600626</v>
      </c>
    </row>
    <row r="193" spans="1:42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0</v>
      </c>
      <c r="F193" s="22">
        <v>115676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26492</v>
      </c>
      <c r="O193" s="22">
        <v>610310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84575</v>
      </c>
      <c r="AJ193" s="22">
        <v>14800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851853</v>
      </c>
    </row>
    <row r="194" spans="1:42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23660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14570</v>
      </c>
      <c r="O194" s="22">
        <v>1140878</v>
      </c>
      <c r="P194" s="22">
        <v>59744</v>
      </c>
      <c r="Q194" s="22">
        <v>0</v>
      </c>
      <c r="R194" s="22">
        <v>729104</v>
      </c>
      <c r="S194" s="22">
        <v>0</v>
      </c>
      <c r="T194" s="22">
        <v>0</v>
      </c>
      <c r="U194" s="22">
        <v>46500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237551</v>
      </c>
      <c r="AJ194" s="22">
        <v>0</v>
      </c>
      <c r="AK194" s="22">
        <v>0</v>
      </c>
      <c r="AL194" s="22">
        <v>0</v>
      </c>
      <c r="AM194" s="22">
        <v>3525</v>
      </c>
      <c r="AN194" s="22">
        <v>0</v>
      </c>
      <c r="AO194" s="22">
        <v>0</v>
      </c>
      <c r="AP194" s="22">
        <v>2255532</v>
      </c>
    </row>
    <row r="195" spans="1:42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17504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188357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807856</v>
      </c>
      <c r="U195" s="22">
        <v>2989</v>
      </c>
      <c r="V195" s="22">
        <v>30073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13608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1060387</v>
      </c>
    </row>
    <row r="196" spans="1:42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82578</v>
      </c>
      <c r="G196" s="22">
        <v>0</v>
      </c>
      <c r="H196" s="22">
        <v>0</v>
      </c>
      <c r="I196" s="22">
        <v>55423</v>
      </c>
      <c r="J196" s="22">
        <v>0</v>
      </c>
      <c r="K196" s="22">
        <v>0</v>
      </c>
      <c r="L196" s="22">
        <v>74136</v>
      </c>
      <c r="M196" s="22">
        <v>0</v>
      </c>
      <c r="N196" s="22">
        <v>178207</v>
      </c>
      <c r="O196" s="22">
        <v>70637</v>
      </c>
      <c r="P196" s="22">
        <v>0</v>
      </c>
      <c r="Q196" s="22">
        <v>0</v>
      </c>
      <c r="R196" s="22">
        <v>0</v>
      </c>
      <c r="S196" s="22">
        <v>0</v>
      </c>
      <c r="T196" s="22">
        <v>158321</v>
      </c>
      <c r="U196" s="22">
        <v>55310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8700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577504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1260816</v>
      </c>
    </row>
    <row r="197" spans="1:42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40122</v>
      </c>
      <c r="F197" s="22">
        <v>0</v>
      </c>
      <c r="G197" s="22">
        <v>0</v>
      </c>
      <c r="H197" s="22">
        <v>0</v>
      </c>
      <c r="I197" s="22">
        <v>197366</v>
      </c>
      <c r="J197" s="22">
        <v>0</v>
      </c>
      <c r="K197" s="22">
        <v>0</v>
      </c>
      <c r="L197" s="22">
        <v>0</v>
      </c>
      <c r="M197" s="22">
        <v>0</v>
      </c>
      <c r="N197" s="22">
        <v>3180440</v>
      </c>
      <c r="O197" s="22">
        <v>518401</v>
      </c>
      <c r="P197" s="22">
        <v>0</v>
      </c>
      <c r="Q197" s="22">
        <v>0</v>
      </c>
      <c r="R197" s="22">
        <v>754267</v>
      </c>
      <c r="S197" s="22">
        <v>0</v>
      </c>
      <c r="T197" s="22">
        <v>1301195</v>
      </c>
      <c r="U197" s="22">
        <v>4181589</v>
      </c>
      <c r="V197" s="22">
        <v>71982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12400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1734741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11992503</v>
      </c>
    </row>
    <row r="198" spans="1:42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0</v>
      </c>
      <c r="F198" s="22">
        <v>8413</v>
      </c>
      <c r="G198" s="22">
        <v>0</v>
      </c>
      <c r="H198" s="22">
        <v>0</v>
      </c>
      <c r="I198" s="22">
        <v>73479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55844</v>
      </c>
      <c r="P198" s="22">
        <v>0</v>
      </c>
      <c r="Q198" s="22">
        <v>0</v>
      </c>
      <c r="R198" s="22">
        <v>0</v>
      </c>
      <c r="S198" s="22">
        <v>0</v>
      </c>
      <c r="T198" s="22">
        <v>15666</v>
      </c>
      <c r="U198" s="22">
        <v>9107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162509</v>
      </c>
    </row>
    <row r="199" spans="1:42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6807</v>
      </c>
      <c r="G199" s="22">
        <v>0</v>
      </c>
      <c r="H199" s="22">
        <v>11437</v>
      </c>
      <c r="I199" s="22">
        <v>3879</v>
      </c>
      <c r="J199" s="22">
        <v>0</v>
      </c>
      <c r="K199" s="22">
        <v>0</v>
      </c>
      <c r="L199" s="22">
        <v>0</v>
      </c>
      <c r="M199" s="22">
        <v>0</v>
      </c>
      <c r="N199" s="22">
        <v>163282</v>
      </c>
      <c r="O199" s="22">
        <v>221265</v>
      </c>
      <c r="P199" s="22">
        <v>0</v>
      </c>
      <c r="Q199" s="22">
        <v>0</v>
      </c>
      <c r="R199" s="22">
        <v>36839</v>
      </c>
      <c r="S199" s="22">
        <v>39000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23818</v>
      </c>
      <c r="AJ199" s="22">
        <v>0</v>
      </c>
      <c r="AK199" s="22">
        <v>0</v>
      </c>
      <c r="AL199" s="22">
        <v>159040</v>
      </c>
      <c r="AM199" s="22">
        <v>0</v>
      </c>
      <c r="AN199" s="22">
        <v>0</v>
      </c>
      <c r="AO199" s="22">
        <v>0</v>
      </c>
      <c r="AP199" s="22">
        <v>665367</v>
      </c>
    </row>
    <row r="200" spans="1:42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19117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142732</v>
      </c>
      <c r="O200" s="22">
        <v>46798</v>
      </c>
      <c r="P200" s="22">
        <v>0</v>
      </c>
      <c r="Q200" s="22">
        <v>0</v>
      </c>
      <c r="R200" s="22">
        <v>0</v>
      </c>
      <c r="S200" s="22">
        <v>0</v>
      </c>
      <c r="T200" s="22">
        <v>1627284</v>
      </c>
      <c r="U200" s="22">
        <v>49890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55734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1941555</v>
      </c>
    </row>
    <row r="201" spans="1:42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9450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69457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16198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95105</v>
      </c>
    </row>
    <row r="202" spans="1:42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24033</v>
      </c>
      <c r="P202" s="22">
        <v>0</v>
      </c>
      <c r="Q202" s="22">
        <v>0</v>
      </c>
      <c r="R202" s="22">
        <v>0</v>
      </c>
      <c r="S202" s="22">
        <v>0</v>
      </c>
      <c r="T202" s="22">
        <v>100539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124572</v>
      </c>
    </row>
    <row r="203" spans="1:42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306488</v>
      </c>
      <c r="P203" s="22">
        <v>0</v>
      </c>
      <c r="Q203" s="22">
        <v>0</v>
      </c>
      <c r="R203" s="22">
        <v>0</v>
      </c>
      <c r="S203" s="22">
        <v>0</v>
      </c>
      <c r="T203" s="22">
        <v>50993</v>
      </c>
      <c r="U203" s="22">
        <v>253909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611390</v>
      </c>
    </row>
    <row r="204" spans="1:42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1500</v>
      </c>
      <c r="O204" s="22">
        <v>145888</v>
      </c>
      <c r="P204" s="22">
        <v>0</v>
      </c>
      <c r="Q204" s="22">
        <v>0</v>
      </c>
      <c r="R204" s="22">
        <v>16608</v>
      </c>
      <c r="S204" s="22">
        <v>0</v>
      </c>
      <c r="T204" s="22">
        <v>24650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188646</v>
      </c>
    </row>
    <row r="205" spans="1:42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39088</v>
      </c>
      <c r="O205" s="22">
        <v>295517</v>
      </c>
      <c r="P205" s="22">
        <v>0</v>
      </c>
      <c r="Q205" s="22">
        <v>0</v>
      </c>
      <c r="R205" s="22">
        <v>0</v>
      </c>
      <c r="S205" s="22">
        <v>0</v>
      </c>
      <c r="T205" s="22">
        <v>14764</v>
      </c>
      <c r="U205" s="22">
        <v>23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349392</v>
      </c>
    </row>
    <row r="206" spans="1:42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10000</v>
      </c>
      <c r="J206" s="22">
        <v>0</v>
      </c>
      <c r="K206" s="22">
        <v>0</v>
      </c>
      <c r="L206" s="22">
        <v>0</v>
      </c>
      <c r="M206" s="22">
        <v>0</v>
      </c>
      <c r="N206" s="22">
        <v>37479</v>
      </c>
      <c r="O206" s="22">
        <v>0</v>
      </c>
      <c r="P206" s="22">
        <v>0</v>
      </c>
      <c r="Q206" s="22">
        <v>0</v>
      </c>
      <c r="R206" s="22">
        <v>126021</v>
      </c>
      <c r="S206" s="22">
        <v>0</v>
      </c>
      <c r="T206" s="22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41386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214886</v>
      </c>
    </row>
    <row r="207" spans="1:42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7800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6165</v>
      </c>
      <c r="P207" s="22">
        <v>0</v>
      </c>
      <c r="Q207" s="22">
        <v>0</v>
      </c>
      <c r="R207" s="22">
        <v>0</v>
      </c>
      <c r="S207" s="22">
        <v>0</v>
      </c>
      <c r="T207" s="22">
        <v>42638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56603</v>
      </c>
    </row>
    <row r="208" spans="1:42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212</v>
      </c>
      <c r="N208" s="22">
        <v>0</v>
      </c>
      <c r="O208" s="22">
        <v>64337</v>
      </c>
      <c r="P208" s="22">
        <v>0</v>
      </c>
      <c r="Q208" s="22">
        <v>0</v>
      </c>
      <c r="R208" s="22">
        <v>0</v>
      </c>
      <c r="S208" s="22">
        <v>0</v>
      </c>
      <c r="T208" s="22">
        <v>35079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99628</v>
      </c>
    </row>
    <row r="209" spans="1:42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5000</v>
      </c>
      <c r="O209" s="22">
        <v>156936</v>
      </c>
      <c r="P209" s="22">
        <v>0</v>
      </c>
      <c r="Q209" s="22">
        <v>0</v>
      </c>
      <c r="R209" s="22">
        <v>0</v>
      </c>
      <c r="S209" s="22">
        <v>0</v>
      </c>
      <c r="T209" s="22">
        <v>28455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190391</v>
      </c>
    </row>
    <row r="210" spans="1:42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403366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403366</v>
      </c>
    </row>
    <row r="211" spans="1:42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</row>
    <row r="212" spans="1:42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3070117</v>
      </c>
      <c r="G212" s="22">
        <v>0</v>
      </c>
      <c r="H212" s="22">
        <v>0</v>
      </c>
      <c r="I212" s="22">
        <v>39190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3109307</v>
      </c>
    </row>
    <row r="213" spans="1:42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1200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484281</v>
      </c>
      <c r="P213" s="22">
        <v>0</v>
      </c>
      <c r="Q213" s="22">
        <v>0</v>
      </c>
      <c r="R213" s="22">
        <v>0</v>
      </c>
      <c r="S213" s="22">
        <v>0</v>
      </c>
      <c r="T213" s="22">
        <v>5000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36628</v>
      </c>
      <c r="AJ213" s="22">
        <v>0</v>
      </c>
      <c r="AK213" s="22">
        <v>0</v>
      </c>
      <c r="AL213" s="22">
        <v>1500</v>
      </c>
      <c r="AM213" s="22">
        <v>0</v>
      </c>
      <c r="AN213" s="22">
        <v>0</v>
      </c>
      <c r="AO213" s="22">
        <v>0</v>
      </c>
      <c r="AP213" s="22">
        <v>528609</v>
      </c>
    </row>
    <row r="214" spans="1:42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10885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10885</v>
      </c>
    </row>
    <row r="215" spans="1:42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27072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27072</v>
      </c>
    </row>
    <row r="216" spans="1:42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52323</v>
      </c>
      <c r="P216" s="22">
        <v>0</v>
      </c>
      <c r="Q216" s="22">
        <v>0</v>
      </c>
      <c r="R216" s="22">
        <v>0</v>
      </c>
      <c r="S216" s="22">
        <v>0</v>
      </c>
      <c r="T216" s="22">
        <v>28871</v>
      </c>
      <c r="U216" s="22">
        <v>7187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88381</v>
      </c>
    </row>
    <row r="217" spans="1:42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3665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73307</v>
      </c>
      <c r="P217" s="22">
        <v>0</v>
      </c>
      <c r="Q217" s="22">
        <v>0</v>
      </c>
      <c r="R217" s="22">
        <v>0</v>
      </c>
      <c r="S217" s="22">
        <v>0</v>
      </c>
      <c r="T217" s="22">
        <v>543386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620358</v>
      </c>
    </row>
    <row r="218" spans="1:42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12072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68482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80554</v>
      </c>
    </row>
    <row r="219" spans="1:42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165087</v>
      </c>
      <c r="P219" s="22">
        <v>0</v>
      </c>
      <c r="Q219" s="22">
        <v>0</v>
      </c>
      <c r="R219" s="22">
        <v>6800</v>
      </c>
      <c r="S219" s="22">
        <v>0</v>
      </c>
      <c r="T219" s="22">
        <v>127054</v>
      </c>
      <c r="U219" s="22">
        <v>7380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306321</v>
      </c>
    </row>
    <row r="220" spans="1:42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116187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147300</v>
      </c>
      <c r="P220" s="22">
        <v>0</v>
      </c>
      <c r="Q220" s="22">
        <v>0</v>
      </c>
      <c r="R220" s="22">
        <v>0</v>
      </c>
      <c r="S220" s="22">
        <v>0</v>
      </c>
      <c r="T220" s="22">
        <v>60578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12875</v>
      </c>
      <c r="AK220" s="22">
        <v>0</v>
      </c>
      <c r="AL220" s="22">
        <v>0</v>
      </c>
      <c r="AM220" s="22">
        <v>0</v>
      </c>
      <c r="AN220" s="22">
        <v>0</v>
      </c>
      <c r="AO220" s="22">
        <v>5325</v>
      </c>
      <c r="AP220" s="22">
        <v>342265</v>
      </c>
    </row>
    <row r="221" spans="1:42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8577</v>
      </c>
      <c r="G221" s="22">
        <v>0</v>
      </c>
      <c r="H221" s="22">
        <v>0</v>
      </c>
      <c r="I221" s="22">
        <v>8784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799223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32107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4820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853511</v>
      </c>
    </row>
    <row r="222" spans="1:42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7914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213530</v>
      </c>
      <c r="P222" s="22">
        <v>0</v>
      </c>
      <c r="Q222" s="22">
        <v>0</v>
      </c>
      <c r="R222" s="22">
        <v>0</v>
      </c>
      <c r="S222" s="22">
        <v>0</v>
      </c>
      <c r="T222" s="22">
        <v>160558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382002</v>
      </c>
    </row>
    <row r="223" spans="1:42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68168</v>
      </c>
      <c r="G223" s="22">
        <v>0</v>
      </c>
      <c r="H223" s="22">
        <v>0</v>
      </c>
      <c r="I223" s="22">
        <v>9856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162675</v>
      </c>
      <c r="U223" s="22">
        <v>159000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5625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4780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410104</v>
      </c>
    </row>
    <row r="224" spans="1:42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31356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8127</v>
      </c>
      <c r="P224" s="22">
        <v>0</v>
      </c>
      <c r="Q224" s="22">
        <v>0</v>
      </c>
      <c r="R224" s="22">
        <v>0</v>
      </c>
      <c r="S224" s="22">
        <v>0</v>
      </c>
      <c r="T224" s="22">
        <v>390134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75099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504716</v>
      </c>
    </row>
    <row r="225" spans="1:42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105145</v>
      </c>
      <c r="U225" s="22">
        <v>59309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3428</v>
      </c>
      <c r="AJ225" s="22">
        <v>2713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170595</v>
      </c>
    </row>
    <row r="226" spans="1:42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379657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11700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391357</v>
      </c>
    </row>
    <row r="227" spans="1:42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18605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342592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361197</v>
      </c>
    </row>
    <row r="228" spans="1:42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9507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17015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26522</v>
      </c>
    </row>
    <row r="229" spans="1:42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1452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69100</v>
      </c>
      <c r="O229" s="22">
        <v>5582</v>
      </c>
      <c r="P229" s="22">
        <v>0</v>
      </c>
      <c r="Q229" s="22">
        <v>0</v>
      </c>
      <c r="R229" s="22">
        <v>0</v>
      </c>
      <c r="S229" s="22">
        <v>0</v>
      </c>
      <c r="T229" s="22">
        <v>3395</v>
      </c>
      <c r="U229" s="22">
        <v>5875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279194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364598</v>
      </c>
    </row>
    <row r="230" spans="1:42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5088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46612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116391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168091</v>
      </c>
    </row>
    <row r="231" spans="1:42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45690</v>
      </c>
      <c r="P231" s="22">
        <v>0</v>
      </c>
      <c r="Q231" s="22">
        <v>0</v>
      </c>
      <c r="R231" s="22">
        <v>0</v>
      </c>
      <c r="S231" s="22">
        <v>0</v>
      </c>
      <c r="T231" s="22">
        <v>54401</v>
      </c>
      <c r="U231" s="22">
        <v>26339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126430</v>
      </c>
    </row>
    <row r="232" spans="1:42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7743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168349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15000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191092</v>
      </c>
    </row>
    <row r="233" spans="1:42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370334</v>
      </c>
      <c r="J233" s="22">
        <v>0</v>
      </c>
      <c r="K233" s="22">
        <v>0</v>
      </c>
      <c r="L233" s="22">
        <v>0</v>
      </c>
      <c r="M233" s="22">
        <v>0</v>
      </c>
      <c r="N233" s="22">
        <v>63262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5515</v>
      </c>
      <c r="V233" s="22">
        <v>0</v>
      </c>
      <c r="W233" s="22">
        <v>0</v>
      </c>
      <c r="X233" s="22">
        <v>0</v>
      </c>
      <c r="Y233" s="22">
        <v>0</v>
      </c>
      <c r="Z233" s="22">
        <v>12200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2586731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3038042</v>
      </c>
    </row>
    <row r="234" spans="1:42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11499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150863</v>
      </c>
      <c r="P234" s="22">
        <v>0</v>
      </c>
      <c r="Q234" s="22">
        <v>0</v>
      </c>
      <c r="R234" s="22">
        <v>0</v>
      </c>
      <c r="S234" s="22">
        <v>0</v>
      </c>
      <c r="T234" s="22">
        <v>44270</v>
      </c>
      <c r="U234" s="22">
        <v>49689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256321</v>
      </c>
    </row>
    <row r="235" spans="1:42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28538</v>
      </c>
      <c r="P235" s="22">
        <v>0</v>
      </c>
      <c r="Q235" s="22">
        <v>0</v>
      </c>
      <c r="R235" s="22">
        <v>0</v>
      </c>
      <c r="S235" s="22">
        <v>0</v>
      </c>
      <c r="T235" s="22">
        <v>15625</v>
      </c>
      <c r="U235" s="22">
        <v>10955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55118</v>
      </c>
    </row>
    <row r="236" spans="1:42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42540</v>
      </c>
      <c r="G236" s="22">
        <v>0</v>
      </c>
      <c r="H236" s="22">
        <v>0</v>
      </c>
      <c r="I236" s="22">
        <v>93587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86849</v>
      </c>
      <c r="P236" s="22">
        <v>0</v>
      </c>
      <c r="Q236" s="22">
        <v>0</v>
      </c>
      <c r="R236" s="22">
        <v>0</v>
      </c>
      <c r="S236" s="22">
        <v>0</v>
      </c>
      <c r="T236" s="22">
        <v>420713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34032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677721</v>
      </c>
    </row>
    <row r="237" spans="1:42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10979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215524</v>
      </c>
      <c r="P237" s="22">
        <v>0</v>
      </c>
      <c r="Q237" s="22">
        <v>0</v>
      </c>
      <c r="R237" s="22">
        <v>0</v>
      </c>
      <c r="S237" s="22">
        <v>0</v>
      </c>
      <c r="T237" s="22">
        <v>25392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251895</v>
      </c>
    </row>
    <row r="238" spans="1:42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5000</v>
      </c>
      <c r="H238" s="22">
        <v>0</v>
      </c>
      <c r="I238" s="22">
        <v>418285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53276</v>
      </c>
      <c r="P238" s="22">
        <v>0</v>
      </c>
      <c r="Q238" s="22">
        <v>0</v>
      </c>
      <c r="R238" s="22">
        <v>0</v>
      </c>
      <c r="S238" s="22">
        <v>0</v>
      </c>
      <c r="T238" s="22">
        <v>17165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493726</v>
      </c>
    </row>
    <row r="239" spans="1:42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149460</v>
      </c>
      <c r="P239" s="22">
        <v>0</v>
      </c>
      <c r="Q239" s="22">
        <v>0</v>
      </c>
      <c r="R239" s="22">
        <v>0</v>
      </c>
      <c r="S239" s="22">
        <v>0</v>
      </c>
      <c r="T239" s="22">
        <v>302212</v>
      </c>
      <c r="U239" s="22">
        <v>81170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42292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575134</v>
      </c>
    </row>
    <row r="240" spans="1:42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199119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61269</v>
      </c>
      <c r="P240" s="22">
        <v>0</v>
      </c>
      <c r="Q240" s="22">
        <v>0</v>
      </c>
      <c r="R240" s="22">
        <v>0</v>
      </c>
      <c r="S240" s="22">
        <v>0</v>
      </c>
      <c r="T240" s="22">
        <v>2339589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13500</v>
      </c>
      <c r="AN240" s="22">
        <v>0</v>
      </c>
      <c r="AO240" s="22">
        <v>0</v>
      </c>
      <c r="AP240" s="22">
        <v>2613477</v>
      </c>
    </row>
    <row r="241" spans="1:42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76643</v>
      </c>
      <c r="P241" s="22">
        <v>0</v>
      </c>
      <c r="Q241" s="22">
        <v>0</v>
      </c>
      <c r="R241" s="22">
        <v>0</v>
      </c>
      <c r="S241" s="22">
        <v>0</v>
      </c>
      <c r="T241" s="22">
        <v>154251</v>
      </c>
      <c r="U241" s="22">
        <v>66840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57695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355429</v>
      </c>
    </row>
    <row r="242" spans="1:42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333264</v>
      </c>
      <c r="P242" s="22">
        <v>0</v>
      </c>
      <c r="Q242" s="22">
        <v>0</v>
      </c>
      <c r="R242" s="22">
        <v>146372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12000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491636</v>
      </c>
    </row>
    <row r="243" spans="1:42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875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372940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56188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430003</v>
      </c>
    </row>
    <row r="244" spans="1:42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49797</v>
      </c>
      <c r="P244" s="22">
        <v>0</v>
      </c>
      <c r="Q244" s="22">
        <v>0</v>
      </c>
      <c r="R244" s="22">
        <v>0</v>
      </c>
      <c r="S244" s="22">
        <v>0</v>
      </c>
      <c r="T244" s="22">
        <v>28032</v>
      </c>
      <c r="U244" s="22">
        <v>65310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209350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352489</v>
      </c>
    </row>
    <row r="245" spans="1:42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24156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184431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208587</v>
      </c>
    </row>
    <row r="246" spans="1:42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15318</v>
      </c>
      <c r="P246" s="22">
        <v>0</v>
      </c>
      <c r="Q246" s="22">
        <v>0</v>
      </c>
      <c r="R246" s="22">
        <v>0</v>
      </c>
      <c r="S246" s="22">
        <v>0</v>
      </c>
      <c r="T246" s="22">
        <v>12350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27668</v>
      </c>
    </row>
    <row r="247" spans="1:42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34540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3112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37652</v>
      </c>
    </row>
    <row r="248" spans="1:42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15653</v>
      </c>
      <c r="P248" s="22">
        <v>0</v>
      </c>
      <c r="Q248" s="22">
        <v>0</v>
      </c>
      <c r="R248" s="22">
        <v>0</v>
      </c>
      <c r="S248" s="22">
        <v>0</v>
      </c>
      <c r="T248" s="22">
        <v>6500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22153</v>
      </c>
    </row>
    <row r="249" spans="1:42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9281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9281</v>
      </c>
    </row>
    <row r="250" spans="1:42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23009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30140</v>
      </c>
      <c r="P250" s="22">
        <v>0</v>
      </c>
      <c r="Q250" s="22">
        <v>0</v>
      </c>
      <c r="R250" s="22">
        <v>0</v>
      </c>
      <c r="S250" s="22">
        <v>0</v>
      </c>
      <c r="T250" s="22">
        <v>2915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65125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121189</v>
      </c>
    </row>
    <row r="251" spans="1:42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25407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5586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4297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35290</v>
      </c>
    </row>
    <row r="252" spans="1:42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37360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188386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7410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7000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9076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249232</v>
      </c>
    </row>
    <row r="253" spans="1:42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34956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24838</v>
      </c>
      <c r="P253" s="22">
        <v>0</v>
      </c>
      <c r="Q253" s="22">
        <v>0</v>
      </c>
      <c r="R253" s="22">
        <v>0</v>
      </c>
      <c r="S253" s="22">
        <v>0</v>
      </c>
      <c r="T253" s="22">
        <v>114546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3468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177808</v>
      </c>
    </row>
    <row r="254" spans="1:42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10181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52452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19545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82178</v>
      </c>
    </row>
    <row r="255" spans="1:42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4253</v>
      </c>
      <c r="G255" s="22">
        <v>0</v>
      </c>
      <c r="H255" s="22">
        <v>0</v>
      </c>
      <c r="I255" s="22">
        <v>28616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383425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596991</v>
      </c>
      <c r="V255" s="22">
        <v>30073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10865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1054223</v>
      </c>
    </row>
    <row r="256" spans="1:42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247091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247091</v>
      </c>
    </row>
    <row r="257" spans="1:42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79605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36895</v>
      </c>
      <c r="P257" s="22">
        <v>0</v>
      </c>
      <c r="Q257" s="22">
        <v>0</v>
      </c>
      <c r="R257" s="22">
        <v>0</v>
      </c>
      <c r="S257" s="22">
        <v>0</v>
      </c>
      <c r="T257" s="22">
        <v>11268</v>
      </c>
      <c r="U257" s="22">
        <v>11268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139036</v>
      </c>
    </row>
    <row r="258" spans="1:42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17187</v>
      </c>
      <c r="H258" s="22">
        <v>0</v>
      </c>
      <c r="I258" s="22">
        <v>142937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695639</v>
      </c>
      <c r="P258" s="22">
        <v>0</v>
      </c>
      <c r="Q258" s="22">
        <v>0</v>
      </c>
      <c r="R258" s="22">
        <v>55298</v>
      </c>
      <c r="S258" s="22">
        <v>0</v>
      </c>
      <c r="T258" s="22">
        <v>99771</v>
      </c>
      <c r="U258" s="22">
        <v>300928</v>
      </c>
      <c r="V258" s="22">
        <v>0</v>
      </c>
      <c r="W258" s="22">
        <v>5735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274160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1591655</v>
      </c>
    </row>
    <row r="259" spans="1:42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1026705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3571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4800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1035076</v>
      </c>
    </row>
    <row r="260" spans="1:42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49276</v>
      </c>
      <c r="P260" s="22">
        <v>0</v>
      </c>
      <c r="Q260" s="22">
        <v>0</v>
      </c>
      <c r="R260" s="22">
        <v>0</v>
      </c>
      <c r="S260" s="22">
        <v>0</v>
      </c>
      <c r="T260" s="22">
        <v>889760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939036</v>
      </c>
    </row>
    <row r="261" spans="1:42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4500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5215</v>
      </c>
      <c r="P261" s="22">
        <v>0</v>
      </c>
      <c r="Q261" s="22">
        <v>0</v>
      </c>
      <c r="R261" s="22">
        <v>0</v>
      </c>
      <c r="S261" s="22">
        <v>0</v>
      </c>
      <c r="T261" s="22">
        <v>813659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31999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855373</v>
      </c>
    </row>
    <row r="262" spans="1:42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93045</v>
      </c>
      <c r="P262" s="22">
        <v>0</v>
      </c>
      <c r="Q262" s="22">
        <v>0</v>
      </c>
      <c r="R262" s="22">
        <v>0</v>
      </c>
      <c r="S262" s="22">
        <v>0</v>
      </c>
      <c r="T262" s="22">
        <v>170279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263324</v>
      </c>
    </row>
    <row r="263" spans="1:42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226109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169825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8716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404650</v>
      </c>
    </row>
    <row r="264" spans="1:42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45108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29051</v>
      </c>
      <c r="U264" s="22">
        <v>0</v>
      </c>
      <c r="V264" s="22">
        <v>0</v>
      </c>
      <c r="W264" s="22">
        <v>0</v>
      </c>
      <c r="X264" s="22">
        <v>4649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78808</v>
      </c>
    </row>
    <row r="265" spans="1:42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51500</v>
      </c>
      <c r="O265" s="22">
        <v>13240</v>
      </c>
      <c r="P265" s="22">
        <v>0</v>
      </c>
      <c r="Q265" s="22">
        <v>0</v>
      </c>
      <c r="R265" s="22">
        <v>0</v>
      </c>
      <c r="S265" s="22">
        <v>0</v>
      </c>
      <c r="T265" s="22">
        <v>16793</v>
      </c>
      <c r="U265" s="22">
        <v>116247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197780</v>
      </c>
    </row>
    <row r="266" spans="1:42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179905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179905</v>
      </c>
    </row>
    <row r="267" spans="1:42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267612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267612</v>
      </c>
    </row>
    <row r="268" spans="1:42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21491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119358</v>
      </c>
      <c r="P268" s="22">
        <v>0</v>
      </c>
      <c r="Q268" s="22">
        <v>0</v>
      </c>
      <c r="R268" s="22">
        <v>0</v>
      </c>
      <c r="S268" s="22">
        <v>0</v>
      </c>
      <c r="T268" s="22">
        <v>50974</v>
      </c>
      <c r="U268" s="22">
        <v>22607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214430</v>
      </c>
    </row>
    <row r="269" spans="1:42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19119</v>
      </c>
      <c r="G269" s="22">
        <v>754937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149855</v>
      </c>
      <c r="P269" s="22">
        <v>0</v>
      </c>
      <c r="Q269" s="22">
        <v>0</v>
      </c>
      <c r="R269" s="22">
        <v>0</v>
      </c>
      <c r="S269" s="22">
        <v>0</v>
      </c>
      <c r="T269" s="22">
        <v>286461</v>
      </c>
      <c r="U269" s="22">
        <v>18166</v>
      </c>
      <c r="V269" s="22">
        <v>217921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1446459</v>
      </c>
    </row>
    <row r="270" spans="1:42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403111</v>
      </c>
      <c r="P270" s="22">
        <v>0</v>
      </c>
      <c r="Q270" s="22">
        <v>0</v>
      </c>
      <c r="R270" s="22">
        <v>53278</v>
      </c>
      <c r="S270" s="22">
        <v>0</v>
      </c>
      <c r="T270" s="22">
        <v>94199</v>
      </c>
      <c r="U270" s="22">
        <v>95879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646467</v>
      </c>
    </row>
    <row r="271" spans="1:42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21208</v>
      </c>
      <c r="P271" s="22">
        <v>0</v>
      </c>
      <c r="Q271" s="22">
        <v>0</v>
      </c>
      <c r="R271" s="22">
        <v>0</v>
      </c>
      <c r="S271" s="22">
        <v>0</v>
      </c>
      <c r="T271" s="22">
        <v>27677</v>
      </c>
      <c r="U271" s="22">
        <v>15530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64415</v>
      </c>
    </row>
    <row r="272" spans="1:42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183625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183625</v>
      </c>
    </row>
    <row r="273" spans="1:42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18144</v>
      </c>
      <c r="O273" s="22">
        <v>151819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50181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220144</v>
      </c>
    </row>
    <row r="274" spans="1:42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28505</v>
      </c>
      <c r="P274" s="22">
        <v>0</v>
      </c>
      <c r="Q274" s="22">
        <v>0</v>
      </c>
      <c r="R274" s="22">
        <v>174579</v>
      </c>
      <c r="S274" s="22">
        <v>0</v>
      </c>
      <c r="T274" s="22">
        <v>74000</v>
      </c>
      <c r="U274" s="22">
        <v>108210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29217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414511</v>
      </c>
    </row>
    <row r="275" spans="1:42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23776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178608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202384</v>
      </c>
    </row>
    <row r="276" spans="1:42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570579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200492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37929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809000</v>
      </c>
    </row>
    <row r="277" spans="1:42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21388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14835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8588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44811</v>
      </c>
    </row>
    <row r="278" spans="1:42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153320</v>
      </c>
      <c r="U278" s="22">
        <v>153321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306641</v>
      </c>
    </row>
    <row r="279" spans="1:42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41700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234687</v>
      </c>
      <c r="O279" s="22">
        <v>134734</v>
      </c>
      <c r="P279" s="22">
        <v>0</v>
      </c>
      <c r="Q279" s="22">
        <v>0</v>
      </c>
      <c r="R279" s="22">
        <v>0</v>
      </c>
      <c r="S279" s="22">
        <v>0</v>
      </c>
      <c r="T279" s="22">
        <v>48542</v>
      </c>
      <c r="U279" s="22">
        <v>82695</v>
      </c>
      <c r="V279" s="22">
        <v>37431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6667</v>
      </c>
      <c r="AJ279" s="22">
        <v>40409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626865</v>
      </c>
    </row>
    <row r="280" spans="1:42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73050</v>
      </c>
      <c r="P280" s="22">
        <v>0</v>
      </c>
      <c r="Q280" s="22">
        <v>0</v>
      </c>
      <c r="R280" s="22">
        <v>0</v>
      </c>
      <c r="S280" s="22">
        <v>0</v>
      </c>
      <c r="T280" s="22">
        <v>147439</v>
      </c>
      <c r="U280" s="22">
        <v>76432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296921</v>
      </c>
    </row>
    <row r="281" spans="1:42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39403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30000</v>
      </c>
      <c r="O281" s="22">
        <v>239632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60545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369580</v>
      </c>
    </row>
    <row r="282" spans="1:42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39624</v>
      </c>
      <c r="P282" s="22">
        <v>0</v>
      </c>
      <c r="Q282" s="22">
        <v>0</v>
      </c>
      <c r="R282" s="22">
        <v>0</v>
      </c>
      <c r="S282" s="22">
        <v>0</v>
      </c>
      <c r="T282" s="22">
        <v>15984</v>
      </c>
      <c r="U282" s="22">
        <v>162550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218158</v>
      </c>
    </row>
    <row r="283" spans="1:42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</row>
    <row r="284" spans="1:42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3374</v>
      </c>
      <c r="G284" s="22">
        <v>0</v>
      </c>
      <c r="H284" s="22">
        <v>0</v>
      </c>
      <c r="I284" s="22">
        <v>6420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164390</v>
      </c>
      <c r="P284" s="22">
        <v>0</v>
      </c>
      <c r="Q284" s="22">
        <v>0</v>
      </c>
      <c r="R284" s="22">
        <v>0</v>
      </c>
      <c r="S284" s="22">
        <v>0</v>
      </c>
      <c r="T284" s="22">
        <v>116696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290880</v>
      </c>
    </row>
    <row r="285" spans="1:42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121895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11500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133395</v>
      </c>
    </row>
    <row r="286" spans="1:42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</row>
    <row r="287" spans="1:42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166869</v>
      </c>
      <c r="O287" s="22">
        <v>598596</v>
      </c>
      <c r="P287" s="22">
        <v>0</v>
      </c>
      <c r="Q287" s="22">
        <v>0</v>
      </c>
      <c r="R287" s="22">
        <v>0</v>
      </c>
      <c r="S287" s="22">
        <v>0</v>
      </c>
      <c r="T287" s="22">
        <v>55851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12349</v>
      </c>
      <c r="AE287" s="22">
        <v>0</v>
      </c>
      <c r="AF287" s="22">
        <v>0</v>
      </c>
      <c r="AG287" s="22">
        <v>0</v>
      </c>
      <c r="AH287" s="22">
        <v>0</v>
      </c>
      <c r="AI287" s="22">
        <v>128380</v>
      </c>
      <c r="AJ287" s="22">
        <v>53810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1015855</v>
      </c>
    </row>
    <row r="288" spans="1:42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2500</v>
      </c>
      <c r="L288" s="22">
        <v>0</v>
      </c>
      <c r="M288" s="22">
        <v>0</v>
      </c>
      <c r="N288" s="22">
        <v>0</v>
      </c>
      <c r="O288" s="22">
        <v>55355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70451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128306</v>
      </c>
    </row>
    <row r="289" spans="1:42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91054</v>
      </c>
      <c r="P289" s="22">
        <v>0</v>
      </c>
      <c r="Q289" s="22">
        <v>0</v>
      </c>
      <c r="R289" s="22">
        <v>0</v>
      </c>
      <c r="S289" s="22">
        <v>0</v>
      </c>
      <c r="T289" s="22">
        <v>11256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102310</v>
      </c>
    </row>
    <row r="290" spans="1:42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163702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163702</v>
      </c>
    </row>
    <row r="291" spans="1:42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36080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3918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39998</v>
      </c>
    </row>
    <row r="292" spans="1:42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8618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8618</v>
      </c>
    </row>
    <row r="293" spans="1:42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31368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31368</v>
      </c>
    </row>
    <row r="294" spans="1:42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5855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5855</v>
      </c>
    </row>
    <row r="295" spans="1:42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7650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7650</v>
      </c>
    </row>
    <row r="296" spans="1:42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</row>
    <row r="297" spans="1:42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19948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19948</v>
      </c>
    </row>
    <row r="298" spans="1:42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10945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10945</v>
      </c>
    </row>
    <row r="299" spans="1:42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</row>
    <row r="300" spans="1:42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12586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12586</v>
      </c>
    </row>
    <row r="301" spans="1:42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148285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148285</v>
      </c>
    </row>
    <row r="302" spans="1:42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184139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8837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22947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215923</v>
      </c>
    </row>
    <row r="303" spans="1:42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192377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192377</v>
      </c>
    </row>
    <row r="304" spans="1:42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7095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8804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15899</v>
      </c>
    </row>
    <row r="305" spans="1:42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69650</v>
      </c>
      <c r="P305" s="22">
        <v>0</v>
      </c>
      <c r="Q305" s="22">
        <v>0</v>
      </c>
      <c r="R305" s="22">
        <v>5345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74995</v>
      </c>
    </row>
    <row r="306" spans="1:42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130405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130405</v>
      </c>
    </row>
    <row r="307" spans="1:42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0</v>
      </c>
      <c r="F307" s="22">
        <v>6410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2470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87249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96129</v>
      </c>
    </row>
    <row r="308" spans="1:42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40904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40904</v>
      </c>
    </row>
    <row r="309" spans="1:42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0</v>
      </c>
      <c r="F309" s="22">
        <v>94306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88782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18191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201279</v>
      </c>
    </row>
    <row r="310" spans="1:42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</row>
    <row r="311" spans="1:42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4295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4295</v>
      </c>
    </row>
    <row r="312" spans="1:42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0</v>
      </c>
      <c r="F312" s="22">
        <v>6680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5090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27017</v>
      </c>
      <c r="V312" s="22">
        <v>0</v>
      </c>
      <c r="W312" s="22">
        <v>9297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48084</v>
      </c>
    </row>
    <row r="313" spans="1:42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22190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22190</v>
      </c>
    </row>
    <row r="314" spans="1:42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</row>
    <row r="315" spans="1:42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212739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212739</v>
      </c>
    </row>
    <row r="316" spans="1:42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</row>
    <row r="317" spans="1:42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134617</v>
      </c>
      <c r="P317" s="22">
        <v>0</v>
      </c>
      <c r="Q317" s="22">
        <v>0</v>
      </c>
      <c r="R317" s="22">
        <v>8348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9581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152546</v>
      </c>
    </row>
    <row r="318" spans="1:42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47971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47971</v>
      </c>
    </row>
    <row r="319" spans="1:42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30941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30941</v>
      </c>
    </row>
    <row r="320" spans="1:42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</row>
    <row r="321" spans="1:42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61250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17933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79183</v>
      </c>
    </row>
    <row r="322" spans="1:42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</row>
    <row r="323" spans="1:42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698246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698246</v>
      </c>
    </row>
    <row r="324" spans="1:42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0</v>
      </c>
      <c r="F324" s="22">
        <v>12952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134993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23487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171432</v>
      </c>
    </row>
    <row r="325" spans="1:42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0</v>
      </c>
      <c r="F325" s="22">
        <v>6770</v>
      </c>
      <c r="G325" s="22">
        <v>0</v>
      </c>
      <c r="H325" s="22">
        <v>0</v>
      </c>
      <c r="I325" s="22">
        <v>0</v>
      </c>
      <c r="J325" s="22">
        <v>57451</v>
      </c>
      <c r="K325" s="22">
        <v>0</v>
      </c>
      <c r="L325" s="22">
        <v>0</v>
      </c>
      <c r="M325" s="22">
        <v>0</v>
      </c>
      <c r="N325" s="22">
        <v>0</v>
      </c>
      <c r="O325" s="22">
        <v>7800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72021</v>
      </c>
    </row>
    <row r="326" spans="1:42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6727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6727</v>
      </c>
    </row>
    <row r="327" spans="1:42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</row>
    <row r="328" spans="1:42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151222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1929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20419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173570</v>
      </c>
    </row>
    <row r="329" spans="1:42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18174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18174</v>
      </c>
    </row>
    <row r="330" spans="1:42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0</v>
      </c>
      <c r="F330" s="22">
        <v>9149</v>
      </c>
      <c r="G330" s="22">
        <v>0</v>
      </c>
      <c r="H330" s="22">
        <v>0</v>
      </c>
      <c r="I330" s="22">
        <v>0</v>
      </c>
      <c r="J330" s="22">
        <v>5000</v>
      </c>
      <c r="K330" s="22">
        <v>0</v>
      </c>
      <c r="L330" s="22">
        <v>0</v>
      </c>
      <c r="M330" s="22">
        <v>0</v>
      </c>
      <c r="N330" s="22">
        <v>0</v>
      </c>
      <c r="O330" s="22">
        <v>5250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19399</v>
      </c>
    </row>
    <row r="331" spans="1:42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14000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14000</v>
      </c>
    </row>
    <row r="333" spans="1:42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49730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49730</v>
      </c>
    </row>
    <row r="334" spans="1:42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260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260</v>
      </c>
    </row>
    <row r="335" spans="1:42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4520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4520</v>
      </c>
    </row>
    <row r="336" spans="1:42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15103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15103</v>
      </c>
    </row>
    <row r="337" spans="1:42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35848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1466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37314</v>
      </c>
    </row>
    <row r="338" spans="1:42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25299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22440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47739</v>
      </c>
    </row>
    <row r="339" spans="1:42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14216</v>
      </c>
      <c r="O339" s="22">
        <v>0</v>
      </c>
      <c r="P339" s="22">
        <v>0</v>
      </c>
      <c r="Q339" s="22">
        <v>0</v>
      </c>
      <c r="R339" s="22">
        <v>57038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71254</v>
      </c>
    </row>
    <row r="340" spans="1:42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0</v>
      </c>
      <c r="F340" s="22">
        <v>5930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5930</v>
      </c>
    </row>
    <row r="341" spans="1:42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8000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8000</v>
      </c>
    </row>
    <row r="342" spans="1:42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5594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5594</v>
      </c>
    </row>
    <row r="343" spans="1:42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</row>
    <row r="344" spans="1:42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</row>
    <row r="345" spans="1:42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</row>
    <row r="346" spans="1:42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0</v>
      </c>
    </row>
    <row r="347" spans="1:42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0</v>
      </c>
    </row>
    <row r="348" spans="1:42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24929</v>
      </c>
      <c r="F348" s="22">
        <v>0</v>
      </c>
      <c r="G348" s="22">
        <v>0</v>
      </c>
      <c r="H348" s="22">
        <v>0</v>
      </c>
      <c r="I348" s="22">
        <v>359551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  <c r="T348" s="22">
        <v>0</v>
      </c>
      <c r="U348" s="22">
        <v>0</v>
      </c>
      <c r="V348" s="22">
        <v>0</v>
      </c>
      <c r="W348" s="22">
        <v>0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  <c r="AM348" s="22">
        <v>0</v>
      </c>
      <c r="AN348" s="22">
        <v>0</v>
      </c>
      <c r="AO348" s="22">
        <v>0</v>
      </c>
      <c r="AP348" s="22">
        <v>384480</v>
      </c>
    </row>
    <row r="349" spans="1:42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1593445</v>
      </c>
      <c r="G349" s="22">
        <v>2</v>
      </c>
      <c r="H349" s="22">
        <v>0</v>
      </c>
      <c r="I349" s="22">
        <v>413613</v>
      </c>
      <c r="J349" s="22">
        <v>0</v>
      </c>
      <c r="K349" s="22">
        <v>0</v>
      </c>
      <c r="L349" s="22">
        <v>0</v>
      </c>
      <c r="M349" s="22">
        <v>0</v>
      </c>
      <c r="N349" s="22">
        <v>1008200</v>
      </c>
      <c r="O349" s="22">
        <v>8244305</v>
      </c>
      <c r="P349" s="22">
        <v>0</v>
      </c>
      <c r="Q349" s="22">
        <v>0</v>
      </c>
      <c r="R349" s="22">
        <v>0</v>
      </c>
      <c r="S349" s="22">
        <v>0</v>
      </c>
      <c r="T349" s="22">
        <v>1950445</v>
      </c>
      <c r="U349" s="22">
        <v>0</v>
      </c>
      <c r="V349" s="22">
        <v>0</v>
      </c>
      <c r="W349" s="22">
        <v>0</v>
      </c>
      <c r="X349" s="22">
        <v>0</v>
      </c>
      <c r="Y349" s="22">
        <v>0</v>
      </c>
      <c r="Z349" s="22">
        <v>0</v>
      </c>
      <c r="AA349" s="22">
        <v>0</v>
      </c>
      <c r="AB349" s="22">
        <v>0</v>
      </c>
      <c r="AC349" s="22">
        <v>253340</v>
      </c>
      <c r="AD349" s="22">
        <v>0</v>
      </c>
      <c r="AE349" s="22">
        <v>0</v>
      </c>
      <c r="AF349" s="22">
        <v>0</v>
      </c>
      <c r="AG349" s="22">
        <v>0</v>
      </c>
      <c r="AH349" s="22">
        <v>0</v>
      </c>
      <c r="AI349" s="22">
        <v>464635</v>
      </c>
      <c r="AJ349" s="22">
        <v>0</v>
      </c>
      <c r="AK349" s="22">
        <v>0</v>
      </c>
      <c r="AL349" s="22">
        <v>0</v>
      </c>
      <c r="AM349" s="22">
        <v>0</v>
      </c>
      <c r="AN349" s="22">
        <v>0</v>
      </c>
      <c r="AO349" s="22">
        <v>0</v>
      </c>
      <c r="AP349" s="22">
        <v>13927985</v>
      </c>
    </row>
    <row r="350" spans="1:42" x14ac:dyDescent="0.25">
      <c r="A350" s="22" t="s">
        <v>122</v>
      </c>
      <c r="B350" s="22" t="s">
        <v>823</v>
      </c>
      <c r="C350" s="22" t="s">
        <v>824</v>
      </c>
      <c r="D350" s="22" t="s">
        <v>825</v>
      </c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  <c r="AO350" s="22"/>
      <c r="AP350" s="22"/>
    </row>
    <row r="351" spans="1:42" x14ac:dyDescent="0.25">
      <c r="A351" s="22"/>
      <c r="B351" s="22"/>
      <c r="C351" s="22"/>
      <c r="D351" s="22" t="s">
        <v>826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C0900-0AD3-4896-AFC2-418550194E09}">
  <dimension ref="A1:AP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1140</v>
      </c>
      <c r="D1" s="20" t="s">
        <v>1180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872</v>
      </c>
      <c r="F2" s="21" t="s">
        <v>873</v>
      </c>
      <c r="G2" s="21" t="s">
        <v>874</v>
      </c>
      <c r="H2" s="21" t="s">
        <v>875</v>
      </c>
      <c r="I2" s="21" t="s">
        <v>876</v>
      </c>
      <c r="J2" s="21" t="s">
        <v>877</v>
      </c>
      <c r="K2" s="21" t="s">
        <v>878</v>
      </c>
      <c r="L2" s="21" t="s">
        <v>879</v>
      </c>
      <c r="M2" s="21" t="s">
        <v>880</v>
      </c>
      <c r="N2" s="21" t="s">
        <v>1076</v>
      </c>
      <c r="O2" s="21" t="s">
        <v>882</v>
      </c>
      <c r="P2" s="21" t="s">
        <v>883</v>
      </c>
      <c r="Q2" s="21" t="s">
        <v>884</v>
      </c>
      <c r="R2" s="21" t="s">
        <v>885</v>
      </c>
      <c r="S2" s="21" t="s">
        <v>886</v>
      </c>
      <c r="T2" s="21" t="s">
        <v>887</v>
      </c>
      <c r="U2" s="21" t="s">
        <v>888</v>
      </c>
      <c r="V2" s="21" t="s">
        <v>889</v>
      </c>
      <c r="W2" s="21" t="s">
        <v>890</v>
      </c>
      <c r="X2" s="21" t="s">
        <v>891</v>
      </c>
      <c r="Y2" s="21" t="s">
        <v>892</v>
      </c>
      <c r="Z2" s="21" t="s">
        <v>893</v>
      </c>
      <c r="AA2" s="21" t="s">
        <v>894</v>
      </c>
      <c r="AB2" s="21" t="s">
        <v>895</v>
      </c>
      <c r="AC2" s="21" t="s">
        <v>896</v>
      </c>
      <c r="AD2" s="21" t="s">
        <v>897</v>
      </c>
      <c r="AE2" s="21" t="s">
        <v>898</v>
      </c>
      <c r="AF2" s="21" t="s">
        <v>899</v>
      </c>
      <c r="AG2" s="21" t="s">
        <v>900</v>
      </c>
      <c r="AH2" s="21" t="s">
        <v>901</v>
      </c>
      <c r="AI2" s="21" t="s">
        <v>902</v>
      </c>
      <c r="AJ2" s="21" t="s">
        <v>903</v>
      </c>
      <c r="AK2" s="21" t="s">
        <v>904</v>
      </c>
      <c r="AL2" s="21" t="s">
        <v>905</v>
      </c>
      <c r="AM2" s="21" t="s">
        <v>906</v>
      </c>
      <c r="AN2" s="21" t="s">
        <v>907</v>
      </c>
      <c r="AO2" s="21" t="s">
        <v>65</v>
      </c>
      <c r="AP2" s="21" t="s">
        <v>1078</v>
      </c>
    </row>
    <row r="3" spans="1:42" x14ac:dyDescent="0.25">
      <c r="A3" s="21"/>
      <c r="B3" s="21"/>
      <c r="C3" s="21"/>
      <c r="D3" s="21" t="s">
        <v>88</v>
      </c>
      <c r="E3" s="21" t="s">
        <v>1142</v>
      </c>
      <c r="F3" s="21" t="s">
        <v>1143</v>
      </c>
      <c r="G3" s="21" t="s">
        <v>1144</v>
      </c>
      <c r="H3" s="21" t="s">
        <v>1145</v>
      </c>
      <c r="I3" s="21" t="s">
        <v>1146</v>
      </c>
      <c r="J3" s="21" t="s">
        <v>1147</v>
      </c>
      <c r="K3" s="21" t="s">
        <v>1148</v>
      </c>
      <c r="L3" s="21" t="s">
        <v>1149</v>
      </c>
      <c r="M3" s="21" t="s">
        <v>1150</v>
      </c>
      <c r="N3" s="21" t="s">
        <v>1151</v>
      </c>
      <c r="O3" s="21" t="s">
        <v>1152</v>
      </c>
      <c r="P3" s="21" t="s">
        <v>1153</v>
      </c>
      <c r="Q3" s="21" t="s">
        <v>1154</v>
      </c>
      <c r="R3" s="21" t="s">
        <v>1155</v>
      </c>
      <c r="S3" s="21" t="s">
        <v>1156</v>
      </c>
      <c r="T3" s="21" t="s">
        <v>1157</v>
      </c>
      <c r="U3" s="21" t="s">
        <v>1158</v>
      </c>
      <c r="V3" s="21" t="s">
        <v>1159</v>
      </c>
      <c r="W3" s="21" t="s">
        <v>1160</v>
      </c>
      <c r="X3" s="21" t="s">
        <v>1161</v>
      </c>
      <c r="Y3" s="21" t="s">
        <v>1162</v>
      </c>
      <c r="Z3" s="21" t="s">
        <v>1163</v>
      </c>
      <c r="AA3" s="21" t="s">
        <v>1164</v>
      </c>
      <c r="AB3" s="21" t="s">
        <v>1165</v>
      </c>
      <c r="AC3" s="21" t="s">
        <v>1166</v>
      </c>
      <c r="AD3" s="21" t="s">
        <v>1167</v>
      </c>
      <c r="AE3" s="21" t="s">
        <v>1168</v>
      </c>
      <c r="AF3" s="21" t="s">
        <v>1169</v>
      </c>
      <c r="AG3" s="21" t="s">
        <v>1170</v>
      </c>
      <c r="AH3" s="21" t="s">
        <v>1171</v>
      </c>
      <c r="AI3" s="21" t="s">
        <v>1172</v>
      </c>
      <c r="AJ3" s="21" t="s">
        <v>1173</v>
      </c>
      <c r="AK3" s="21" t="s">
        <v>1174</v>
      </c>
      <c r="AL3" s="21" t="s">
        <v>1175</v>
      </c>
      <c r="AM3" s="21" t="s">
        <v>1176</v>
      </c>
      <c r="AN3" s="21" t="s">
        <v>1177</v>
      </c>
      <c r="AO3" s="21" t="s">
        <v>1178</v>
      </c>
      <c r="AP3" s="21" t="s">
        <v>1179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10972925</v>
      </c>
      <c r="P4" s="22">
        <v>0</v>
      </c>
      <c r="Q4" s="22">
        <v>0</v>
      </c>
      <c r="R4" s="22">
        <v>3986940</v>
      </c>
      <c r="S4" s="22">
        <v>0</v>
      </c>
      <c r="T4" s="22">
        <v>4097924</v>
      </c>
      <c r="U4" s="22">
        <v>3982846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0</v>
      </c>
      <c r="AF4" s="22">
        <v>0</v>
      </c>
      <c r="AG4" s="22">
        <v>0</v>
      </c>
      <c r="AH4" s="22">
        <v>0</v>
      </c>
      <c r="AI4" s="22">
        <v>7050085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30090720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51522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51522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5539000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49934000</v>
      </c>
      <c r="P6" s="22">
        <v>0</v>
      </c>
      <c r="Q6" s="22">
        <v>3499000</v>
      </c>
      <c r="R6" s="22">
        <v>35814000</v>
      </c>
      <c r="S6" s="22">
        <v>0</v>
      </c>
      <c r="T6" s="22">
        <v>26442000</v>
      </c>
      <c r="U6" s="22">
        <v>22386000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0</v>
      </c>
      <c r="AF6" s="22">
        <v>80000</v>
      </c>
      <c r="AG6" s="22">
        <v>0</v>
      </c>
      <c r="AH6" s="22">
        <v>0</v>
      </c>
      <c r="AI6" s="22">
        <v>39583000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183277000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0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2876651</v>
      </c>
      <c r="S8" s="22">
        <v>0</v>
      </c>
      <c r="T8" s="22">
        <v>1341383</v>
      </c>
      <c r="U8" s="22">
        <v>1026253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493674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5737961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3850924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4286482</v>
      </c>
      <c r="V9" s="22">
        <v>0</v>
      </c>
      <c r="W9" s="22">
        <v>0</v>
      </c>
      <c r="X9" s="22">
        <v>125000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958820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9221226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99400000</v>
      </c>
      <c r="P10" s="22">
        <v>0</v>
      </c>
      <c r="Q10" s="22">
        <v>539000</v>
      </c>
      <c r="R10" s="22">
        <v>133252000</v>
      </c>
      <c r="S10" s="22">
        <v>0</v>
      </c>
      <c r="T10" s="22">
        <v>0</v>
      </c>
      <c r="U10" s="22">
        <v>57700000</v>
      </c>
      <c r="V10" s="22">
        <v>5320000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4905000</v>
      </c>
      <c r="AG10" s="22">
        <v>0</v>
      </c>
      <c r="AH10" s="22">
        <v>0</v>
      </c>
      <c r="AI10" s="22">
        <v>42211000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343327000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13871060</v>
      </c>
      <c r="P11" s="22">
        <v>0</v>
      </c>
      <c r="Q11" s="22">
        <v>0</v>
      </c>
      <c r="R11" s="22">
        <v>10788754</v>
      </c>
      <c r="S11" s="22">
        <v>0</v>
      </c>
      <c r="T11" s="22">
        <v>5729579</v>
      </c>
      <c r="U11" s="22">
        <v>6135628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3223300</v>
      </c>
      <c r="AG11" s="22">
        <v>0</v>
      </c>
      <c r="AH11" s="22">
        <v>0</v>
      </c>
      <c r="AI11" s="22">
        <v>0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39748321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3755681</v>
      </c>
      <c r="P12" s="22">
        <v>0</v>
      </c>
      <c r="Q12" s="22">
        <v>0</v>
      </c>
      <c r="R12" s="22">
        <v>382181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4137862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2976068</v>
      </c>
      <c r="P13" s="22">
        <v>0</v>
      </c>
      <c r="Q13" s="22">
        <v>0</v>
      </c>
      <c r="R13" s="22">
        <v>2317702</v>
      </c>
      <c r="S13" s="22">
        <v>0</v>
      </c>
      <c r="T13" s="22">
        <v>1473889</v>
      </c>
      <c r="U13" s="22">
        <v>1257644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8025303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9273000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10484018</v>
      </c>
      <c r="P14" s="22">
        <v>0</v>
      </c>
      <c r="Q14" s="22">
        <v>0</v>
      </c>
      <c r="R14" s="22">
        <v>10367909</v>
      </c>
      <c r="S14" s="22">
        <v>0</v>
      </c>
      <c r="T14" s="22">
        <v>10544851</v>
      </c>
      <c r="U14" s="22">
        <v>9471121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50140899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8186000</v>
      </c>
      <c r="P15" s="22">
        <v>0</v>
      </c>
      <c r="Q15" s="22">
        <v>0</v>
      </c>
      <c r="R15" s="22">
        <v>6737000</v>
      </c>
      <c r="S15" s="22">
        <v>0</v>
      </c>
      <c r="T15" s="22">
        <v>6829000</v>
      </c>
      <c r="U15" s="22">
        <v>6350000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-3206000</v>
      </c>
      <c r="AE15" s="22">
        <v>0</v>
      </c>
      <c r="AF15" s="22">
        <v>0</v>
      </c>
      <c r="AG15" s="22">
        <v>0</v>
      </c>
      <c r="AH15" s="22">
        <v>0</v>
      </c>
      <c r="AI15" s="22">
        <v>1597000</v>
      </c>
      <c r="AJ15" s="22">
        <v>145000</v>
      </c>
      <c r="AK15" s="22">
        <v>0</v>
      </c>
      <c r="AL15" s="22">
        <v>0</v>
      </c>
      <c r="AM15" s="22">
        <v>0</v>
      </c>
      <c r="AN15" s="22">
        <v>1000</v>
      </c>
      <c r="AO15" s="22">
        <v>0</v>
      </c>
      <c r="AP15" s="22">
        <v>26639000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785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4546558</v>
      </c>
      <c r="P16" s="22">
        <v>0</v>
      </c>
      <c r="Q16" s="22">
        <v>0</v>
      </c>
      <c r="R16" s="22">
        <v>2933365</v>
      </c>
      <c r="S16" s="22">
        <v>0</v>
      </c>
      <c r="T16" s="22">
        <v>1457015</v>
      </c>
      <c r="U16" s="22">
        <v>2844151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43557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11825431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269000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102000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371000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3944957</v>
      </c>
      <c r="P18" s="22">
        <v>0</v>
      </c>
      <c r="Q18" s="22">
        <v>0</v>
      </c>
      <c r="R18" s="22">
        <v>2398922</v>
      </c>
      <c r="S18" s="22">
        <v>0</v>
      </c>
      <c r="T18" s="22">
        <v>1693533</v>
      </c>
      <c r="U18" s="22">
        <v>1257007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94859</v>
      </c>
      <c r="AJ18" s="22">
        <v>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9389278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12672870</v>
      </c>
      <c r="P19" s="22">
        <v>0</v>
      </c>
      <c r="Q19" s="22">
        <v>0</v>
      </c>
      <c r="R19" s="22">
        <v>0</v>
      </c>
      <c r="S19" s="22">
        <v>0</v>
      </c>
      <c r="T19" s="22">
        <v>3437380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11179260</v>
      </c>
      <c r="AE19" s="22">
        <v>0</v>
      </c>
      <c r="AF19" s="22">
        <v>0</v>
      </c>
      <c r="AG19" s="22">
        <v>0</v>
      </c>
      <c r="AH19" s="22">
        <v>0</v>
      </c>
      <c r="AI19" s="22">
        <v>0</v>
      </c>
      <c r="AJ19" s="22">
        <v>43960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27333470</v>
      </c>
    </row>
    <row r="20" spans="1:4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7182143</v>
      </c>
      <c r="S20" s="22">
        <v>0</v>
      </c>
      <c r="T20" s="22">
        <v>2153727</v>
      </c>
      <c r="U20" s="22">
        <v>3616816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63603</v>
      </c>
      <c r="AJ20" s="22">
        <v>9015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13025304</v>
      </c>
    </row>
    <row r="21" spans="1:42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</row>
    <row r="22" spans="1:42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313180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313180</v>
      </c>
    </row>
    <row r="23" spans="1:42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</row>
    <row r="24" spans="1:42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44003</v>
      </c>
      <c r="AI24" s="22">
        <v>0</v>
      </c>
      <c r="AJ24" s="22">
        <v>674360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718363</v>
      </c>
    </row>
    <row r="25" spans="1:42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13898566</v>
      </c>
      <c r="P25" s="22">
        <v>0</v>
      </c>
      <c r="Q25" s="22">
        <v>0</v>
      </c>
      <c r="R25" s="22">
        <v>9378795</v>
      </c>
      <c r="S25" s="22">
        <v>0</v>
      </c>
      <c r="T25" s="22">
        <v>4538351</v>
      </c>
      <c r="U25" s="22">
        <v>3579456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24659187</v>
      </c>
      <c r="AC25" s="22">
        <v>0</v>
      </c>
      <c r="AD25" s="22">
        <v>2927505</v>
      </c>
      <c r="AE25" s="22">
        <v>0</v>
      </c>
      <c r="AF25" s="22">
        <v>0</v>
      </c>
      <c r="AG25" s="22">
        <v>0</v>
      </c>
      <c r="AH25" s="22">
        <v>0</v>
      </c>
      <c r="AI25" s="22">
        <v>1339803</v>
      </c>
      <c r="AJ25" s="22">
        <v>3165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60324828</v>
      </c>
    </row>
    <row r="26" spans="1:42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0</v>
      </c>
      <c r="F26" s="22">
        <v>0</v>
      </c>
      <c r="G26" s="22">
        <v>0</v>
      </c>
      <c r="H26" s="22">
        <v>2587000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36113797</v>
      </c>
      <c r="P26" s="22">
        <v>0</v>
      </c>
      <c r="Q26" s="22">
        <v>0</v>
      </c>
      <c r="R26" s="22">
        <v>2767521</v>
      </c>
      <c r="S26" s="22">
        <v>0</v>
      </c>
      <c r="T26" s="22">
        <v>1872713</v>
      </c>
      <c r="U26" s="22">
        <v>1055722</v>
      </c>
      <c r="V26" s="22">
        <v>0</v>
      </c>
      <c r="W26" s="22">
        <v>0</v>
      </c>
      <c r="X26" s="22">
        <v>34425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44431178</v>
      </c>
    </row>
    <row r="27" spans="1:42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15000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15000</v>
      </c>
    </row>
    <row r="28" spans="1:42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</row>
    <row r="29" spans="1:42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875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31541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32416</v>
      </c>
    </row>
    <row r="30" spans="1:42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</row>
    <row r="31" spans="1:42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</row>
    <row r="32" spans="1:42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605974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605974</v>
      </c>
    </row>
    <row r="33" spans="1:42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3000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4000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7000</v>
      </c>
    </row>
    <row r="34" spans="1:42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244993</v>
      </c>
      <c r="P34" s="22">
        <v>0</v>
      </c>
      <c r="Q34" s="22">
        <v>0</v>
      </c>
      <c r="R34" s="22">
        <v>0</v>
      </c>
      <c r="S34" s="22">
        <v>0</v>
      </c>
      <c r="T34" s="22">
        <v>854040</v>
      </c>
      <c r="U34" s="22">
        <v>682489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236290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2017812</v>
      </c>
    </row>
    <row r="35" spans="1:42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</row>
    <row r="36" spans="1:42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281583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294825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576408</v>
      </c>
    </row>
    <row r="37" spans="1:42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</row>
    <row r="38" spans="1:42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</row>
    <row r="39" spans="1:42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1787018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1787018</v>
      </c>
    </row>
    <row r="40" spans="1:42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</row>
    <row r="41" spans="1:42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</row>
    <row r="42" spans="1:42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</row>
    <row r="43" spans="1:42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2302530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2302530</v>
      </c>
    </row>
    <row r="44" spans="1:42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</row>
    <row r="45" spans="1:42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0</v>
      </c>
      <c r="F45" s="22">
        <v>1188100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5528104</v>
      </c>
      <c r="P45" s="22">
        <v>0</v>
      </c>
      <c r="Q45" s="22">
        <v>0</v>
      </c>
      <c r="R45" s="22">
        <v>1121259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2432725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10270188</v>
      </c>
    </row>
    <row r="46" spans="1:42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</row>
    <row r="47" spans="1:42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</row>
    <row r="48" spans="1:42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</row>
    <row r="49" spans="1:42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12000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134100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146100</v>
      </c>
    </row>
    <row r="50" spans="1:42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611607</v>
      </c>
      <c r="P50" s="22">
        <v>0</v>
      </c>
      <c r="Q50" s="22">
        <v>0</v>
      </c>
      <c r="R50" s="22">
        <v>0</v>
      </c>
      <c r="S50" s="22">
        <v>0</v>
      </c>
      <c r="T50" s="22">
        <v>57170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2275791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2944568</v>
      </c>
    </row>
    <row r="51" spans="1:42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9554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9554</v>
      </c>
    </row>
    <row r="52" spans="1:42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2535884</v>
      </c>
      <c r="P52" s="22">
        <v>0</v>
      </c>
      <c r="Q52" s="22">
        <v>0</v>
      </c>
      <c r="R52" s="22">
        <v>0</v>
      </c>
      <c r="S52" s="22">
        <v>0</v>
      </c>
      <c r="T52" s="22">
        <v>1740821</v>
      </c>
      <c r="U52" s="22">
        <v>3479630</v>
      </c>
      <c r="V52" s="22">
        <v>0</v>
      </c>
      <c r="W52" s="22">
        <v>4533551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12289886</v>
      </c>
    </row>
    <row r="53" spans="1:42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</row>
    <row r="54" spans="1:42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</row>
    <row r="55" spans="1:42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57207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645892</v>
      </c>
      <c r="P55" s="22">
        <v>0</v>
      </c>
      <c r="Q55" s="22">
        <v>0</v>
      </c>
      <c r="R55" s="22">
        <v>0</v>
      </c>
      <c r="S55" s="22">
        <v>0</v>
      </c>
      <c r="T55" s="22">
        <v>8416</v>
      </c>
      <c r="U55" s="22">
        <v>334797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34194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522104</v>
      </c>
      <c r="AP55" s="22">
        <v>1602610</v>
      </c>
    </row>
    <row r="56" spans="1:42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-317417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-317417</v>
      </c>
    </row>
    <row r="57" spans="1:42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13407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13407</v>
      </c>
    </row>
    <row r="58" spans="1:42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</row>
    <row r="59" spans="1:42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222667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222667</v>
      </c>
    </row>
    <row r="60" spans="1:42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0</v>
      </c>
    </row>
    <row r="61" spans="1:42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</row>
    <row r="62" spans="1:42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0</v>
      </c>
      <c r="F62" s="22">
        <v>16352192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9283424</v>
      </c>
      <c r="P62" s="22">
        <v>0</v>
      </c>
      <c r="Q62" s="22">
        <v>0</v>
      </c>
      <c r="R62" s="22">
        <v>1345893</v>
      </c>
      <c r="S62" s="22">
        <v>0</v>
      </c>
      <c r="T62" s="22">
        <v>4148041</v>
      </c>
      <c r="U62" s="22">
        <v>1335581</v>
      </c>
      <c r="V62" s="22">
        <v>0</v>
      </c>
      <c r="W62" s="22">
        <v>1202930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33950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33702011</v>
      </c>
    </row>
    <row r="63" spans="1:42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67369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65000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132369</v>
      </c>
    </row>
    <row r="64" spans="1:42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</row>
    <row r="65" spans="1:42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</row>
    <row r="66" spans="1:42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</row>
    <row r="67" spans="1:42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</row>
    <row r="68" spans="1:42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549555</v>
      </c>
      <c r="P68" s="22">
        <v>0</v>
      </c>
      <c r="Q68" s="22">
        <v>0</v>
      </c>
      <c r="R68" s="22">
        <v>1052597</v>
      </c>
      <c r="S68" s="22">
        <v>135700</v>
      </c>
      <c r="T68" s="22">
        <v>151162</v>
      </c>
      <c r="U68" s="22">
        <v>199525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93694</v>
      </c>
      <c r="AM68" s="22">
        <v>0</v>
      </c>
      <c r="AN68" s="22">
        <v>0</v>
      </c>
      <c r="AO68" s="22">
        <v>0</v>
      </c>
      <c r="AP68" s="22">
        <v>2182233</v>
      </c>
    </row>
    <row r="69" spans="1:42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1482502</v>
      </c>
      <c r="P69" s="22">
        <v>0</v>
      </c>
      <c r="Q69" s="22">
        <v>0</v>
      </c>
      <c r="R69" s="22">
        <v>1011080</v>
      </c>
      <c r="S69" s="22">
        <v>0</v>
      </c>
      <c r="T69" s="22">
        <v>685981</v>
      </c>
      <c r="U69" s="22">
        <v>724286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3903849</v>
      </c>
    </row>
    <row r="70" spans="1:42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</row>
    <row r="71" spans="1:42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</row>
    <row r="72" spans="1:42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</row>
    <row r="73" spans="1:42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5000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5000</v>
      </c>
    </row>
    <row r="74" spans="1:42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</row>
    <row r="75" spans="1:42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197000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197000</v>
      </c>
    </row>
    <row r="76" spans="1:42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0</v>
      </c>
    </row>
    <row r="77" spans="1:42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0</v>
      </c>
    </row>
    <row r="78" spans="1:42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  <c r="T78" s="22">
        <v>0</v>
      </c>
      <c r="U78" s="22">
        <v>0</v>
      </c>
      <c r="V78" s="22">
        <v>198100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4428302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4626402</v>
      </c>
    </row>
    <row r="79" spans="1:42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</row>
    <row r="80" spans="1:42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</row>
    <row r="81" spans="1:42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628950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628950</v>
      </c>
    </row>
    <row r="82" spans="1:42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0</v>
      </c>
    </row>
    <row r="83" spans="1:42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</row>
    <row r="84" spans="1:42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</row>
    <row r="85" spans="1:42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0</v>
      </c>
    </row>
    <row r="86" spans="1:42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0</v>
      </c>
    </row>
    <row r="87" spans="1:42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0</v>
      </c>
      <c r="F87" s="22">
        <v>6029</v>
      </c>
      <c r="G87" s="22">
        <v>0</v>
      </c>
      <c r="H87" s="22">
        <v>0</v>
      </c>
      <c r="I87" s="22">
        <v>407561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100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18037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431727</v>
      </c>
    </row>
    <row r="88" spans="1:42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</row>
    <row r="89" spans="1:42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</row>
    <row r="90" spans="1:42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0</v>
      </c>
      <c r="F90" s="22">
        <v>0</v>
      </c>
      <c r="G90" s="22">
        <v>0</v>
      </c>
      <c r="H90" s="22">
        <v>0</v>
      </c>
      <c r="I90" s="22">
        <v>81746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  <c r="T90" s="22">
        <v>0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81746</v>
      </c>
    </row>
    <row r="91" spans="1:42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0</v>
      </c>
    </row>
    <row r="92" spans="1:42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0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0</v>
      </c>
    </row>
    <row r="93" spans="1:42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0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0</v>
      </c>
    </row>
    <row r="94" spans="1:42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0</v>
      </c>
    </row>
    <row r="95" spans="1:42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0</v>
      </c>
    </row>
    <row r="96" spans="1:42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25562463</v>
      </c>
      <c r="P96" s="22">
        <v>0</v>
      </c>
      <c r="Q96" s="22">
        <v>0</v>
      </c>
      <c r="R96" s="22">
        <v>1162104</v>
      </c>
      <c r="S96" s="22">
        <v>0</v>
      </c>
      <c r="T96" s="22">
        <v>1486907</v>
      </c>
      <c r="U96" s="22">
        <v>1393784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88928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29694186</v>
      </c>
    </row>
    <row r="97" spans="1:42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0</v>
      </c>
    </row>
    <row r="98" spans="1:42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0</v>
      </c>
    </row>
    <row r="99" spans="1:42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1536906</v>
      </c>
      <c r="P99" s="22">
        <v>0</v>
      </c>
      <c r="Q99" s="22">
        <v>0</v>
      </c>
      <c r="R99" s="22">
        <v>218000</v>
      </c>
      <c r="S99" s="22">
        <v>0</v>
      </c>
      <c r="T99" s="22">
        <v>397257</v>
      </c>
      <c r="U99" s="22">
        <v>660725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0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2812888</v>
      </c>
    </row>
    <row r="100" spans="1:42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0</v>
      </c>
    </row>
    <row r="101" spans="1:42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515000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573788</v>
      </c>
      <c r="P101" s="22">
        <v>0</v>
      </c>
      <c r="Q101" s="22">
        <v>0</v>
      </c>
      <c r="R101" s="22">
        <v>30211</v>
      </c>
      <c r="S101" s="22">
        <v>0</v>
      </c>
      <c r="T101" s="22">
        <v>564202</v>
      </c>
      <c r="U101" s="22">
        <v>0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0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1683201</v>
      </c>
    </row>
    <row r="102" spans="1:42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0</v>
      </c>
    </row>
    <row r="103" spans="1:42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0</v>
      </c>
    </row>
    <row r="104" spans="1:42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0</v>
      </c>
    </row>
    <row r="105" spans="1:42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  <c r="T105" s="22">
        <v>0</v>
      </c>
      <c r="U105" s="22">
        <v>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0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0</v>
      </c>
    </row>
    <row r="106" spans="1:42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  <c r="T106" s="22">
        <v>0</v>
      </c>
      <c r="U106" s="22">
        <v>0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0</v>
      </c>
    </row>
    <row r="107" spans="1:42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  <c r="T107" s="22">
        <v>9914</v>
      </c>
      <c r="U107" s="22">
        <v>6480</v>
      </c>
      <c r="V107" s="22">
        <v>0</v>
      </c>
      <c r="W107" s="22">
        <v>52590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0</v>
      </c>
      <c r="AJ107" s="22">
        <v>0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68984</v>
      </c>
    </row>
    <row r="108" spans="1:42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100000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100000</v>
      </c>
    </row>
    <row r="109" spans="1:42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  <c r="T109" s="22">
        <v>0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0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0</v>
      </c>
    </row>
    <row r="110" spans="1:42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  <c r="T110" s="22">
        <v>0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0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0</v>
      </c>
    </row>
    <row r="111" spans="1:42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0</v>
      </c>
      <c r="U111" s="22">
        <v>0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0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0</v>
      </c>
    </row>
    <row r="112" spans="1:42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402136</v>
      </c>
      <c r="P112" s="22">
        <v>0</v>
      </c>
      <c r="Q112" s="22">
        <v>0</v>
      </c>
      <c r="R112" s="22">
        <v>160040</v>
      </c>
      <c r="S112" s="22">
        <v>0</v>
      </c>
      <c r="T112" s="22">
        <v>89680</v>
      </c>
      <c r="U112" s="22">
        <v>93522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0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745378</v>
      </c>
    </row>
    <row r="113" spans="1:42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0</v>
      </c>
    </row>
    <row r="114" spans="1:42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0</v>
      </c>
      <c r="F114" s="22">
        <v>6530600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11197589</v>
      </c>
      <c r="P114" s="22">
        <v>0</v>
      </c>
      <c r="Q114" s="22">
        <v>0</v>
      </c>
      <c r="R114" s="22">
        <v>5579875</v>
      </c>
      <c r="S114" s="22">
        <v>0</v>
      </c>
      <c r="T114" s="22">
        <v>4914578</v>
      </c>
      <c r="U114" s="22">
        <v>4070408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157856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32450906</v>
      </c>
    </row>
    <row r="115" spans="1:42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0</v>
      </c>
    </row>
    <row r="116" spans="1:42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0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0</v>
      </c>
    </row>
    <row r="117" spans="1:42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0</v>
      </c>
    </row>
    <row r="118" spans="1:42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  <c r="T118" s="22">
        <v>0</v>
      </c>
      <c r="U118" s="22">
        <v>0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0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0</v>
      </c>
    </row>
    <row r="119" spans="1:42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0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0</v>
      </c>
    </row>
    <row r="120" spans="1:42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  <c r="T120" s="22">
        <v>0</v>
      </c>
      <c r="U120" s="22">
        <v>0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0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0</v>
      </c>
    </row>
    <row r="121" spans="1:42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2">
        <v>0</v>
      </c>
      <c r="U121" s="22">
        <v>0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0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0</v>
      </c>
    </row>
    <row r="122" spans="1:42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  <c r="T122" s="22">
        <v>0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0</v>
      </c>
    </row>
    <row r="123" spans="1:42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  <c r="T123" s="22">
        <v>0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0</v>
      </c>
    </row>
    <row r="124" spans="1:42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0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0</v>
      </c>
    </row>
    <row r="125" spans="1:42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  <c r="T125" s="22">
        <v>0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38574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38574</v>
      </c>
    </row>
    <row r="126" spans="1:42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0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0</v>
      </c>
    </row>
    <row r="127" spans="1:42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  <c r="T127" s="22">
        <v>0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0</v>
      </c>
    </row>
    <row r="128" spans="1:42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1528809</v>
      </c>
      <c r="U128" s="22">
        <v>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1528809</v>
      </c>
    </row>
    <row r="129" spans="1:42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0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0</v>
      </c>
    </row>
    <row r="130" spans="1:42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</row>
    <row r="131" spans="1:42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64000</v>
      </c>
      <c r="J131" s="22">
        <v>0</v>
      </c>
      <c r="K131" s="22">
        <v>0</v>
      </c>
      <c r="L131" s="22">
        <v>0</v>
      </c>
      <c r="M131" s="22">
        <v>0</v>
      </c>
      <c r="N131" s="22">
        <v>133000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197000</v>
      </c>
    </row>
    <row r="132" spans="1:42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</row>
    <row r="133" spans="1:42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0</v>
      </c>
    </row>
    <row r="134" spans="1:42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0</v>
      </c>
      <c r="U134" s="22">
        <v>138214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138214</v>
      </c>
    </row>
    <row r="135" spans="1:42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  <c r="T135" s="22">
        <v>0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0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0</v>
      </c>
    </row>
    <row r="136" spans="1:42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  <c r="T136" s="22">
        <v>0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  <c r="AI136" s="22">
        <v>0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0</v>
      </c>
    </row>
    <row r="137" spans="1:42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0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0</v>
      </c>
    </row>
    <row r="138" spans="1:42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0</v>
      </c>
    </row>
    <row r="139" spans="1:42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0</v>
      </c>
    </row>
    <row r="140" spans="1:42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0</v>
      </c>
    </row>
    <row r="141" spans="1:42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0</v>
      </c>
    </row>
    <row r="142" spans="1:42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0</v>
      </c>
    </row>
    <row r="143" spans="1:42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0</v>
      </c>
    </row>
    <row r="144" spans="1:42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  <c r="T144" s="22">
        <v>0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0</v>
      </c>
    </row>
    <row r="145" spans="1:42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0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0</v>
      </c>
    </row>
    <row r="146" spans="1:42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  <c r="T146" s="22">
        <v>0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0</v>
      </c>
    </row>
    <row r="147" spans="1:42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0</v>
      </c>
    </row>
    <row r="148" spans="1:42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</row>
    <row r="149" spans="1:42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0</v>
      </c>
    </row>
    <row r="150" spans="1:42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300000</v>
      </c>
      <c r="P150" s="22">
        <v>0</v>
      </c>
      <c r="Q150" s="22">
        <v>0</v>
      </c>
      <c r="R150" s="22">
        <v>87500</v>
      </c>
      <c r="S150" s="22">
        <v>0</v>
      </c>
      <c r="T150" s="22">
        <v>180500</v>
      </c>
      <c r="U150" s="22">
        <v>142000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97115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807115</v>
      </c>
    </row>
    <row r="151" spans="1:42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42027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  <c r="T151" s="22">
        <v>0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68060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110087</v>
      </c>
    </row>
    <row r="152" spans="1:42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  <c r="T152" s="22">
        <v>0</v>
      </c>
      <c r="U152" s="22">
        <v>0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0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0</v>
      </c>
    </row>
    <row r="153" spans="1:42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1200475</v>
      </c>
      <c r="P153" s="22">
        <v>0</v>
      </c>
      <c r="Q153" s="22">
        <v>0</v>
      </c>
      <c r="R153" s="22">
        <v>452908</v>
      </c>
      <c r="S153" s="22">
        <v>0</v>
      </c>
      <c r="T153" s="22">
        <v>285723</v>
      </c>
      <c r="U153" s="22">
        <v>304220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0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2243326</v>
      </c>
    </row>
    <row r="154" spans="1:42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0</v>
      </c>
      <c r="U154" s="22">
        <v>0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0</v>
      </c>
    </row>
    <row r="155" spans="1:42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0</v>
      </c>
    </row>
    <row r="156" spans="1:42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  <c r="T156" s="22">
        <v>0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0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0</v>
      </c>
    </row>
    <row r="157" spans="1:42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 s="22">
        <v>0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0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0</v>
      </c>
    </row>
    <row r="158" spans="1:42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578667</v>
      </c>
      <c r="P158" s="22">
        <v>0</v>
      </c>
      <c r="Q158" s="22">
        <v>0</v>
      </c>
      <c r="R158" s="22">
        <v>0</v>
      </c>
      <c r="S158" s="22">
        <v>0</v>
      </c>
      <c r="T158" s="22">
        <v>337098</v>
      </c>
      <c r="U158" s="22">
        <v>590488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75440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1581693</v>
      </c>
    </row>
    <row r="159" spans="1:42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0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0</v>
      </c>
    </row>
    <row r="160" spans="1:42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0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0</v>
      </c>
    </row>
    <row r="161" spans="1:42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  <c r="T161" s="22">
        <v>160000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107695</v>
      </c>
      <c r="AJ161" s="22">
        <v>0</v>
      </c>
      <c r="AK161" s="22">
        <v>0</v>
      </c>
      <c r="AL161" s="22">
        <v>0</v>
      </c>
      <c r="AM161" s="22">
        <v>0</v>
      </c>
      <c r="AN161" s="22">
        <v>111976</v>
      </c>
      <c r="AO161" s="22">
        <v>0</v>
      </c>
      <c r="AP161" s="22">
        <v>379671</v>
      </c>
    </row>
    <row r="162" spans="1:42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  <c r="T162" s="22">
        <v>0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0</v>
      </c>
    </row>
    <row r="163" spans="1:42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60000</v>
      </c>
      <c r="P163" s="22">
        <v>8396474</v>
      </c>
      <c r="Q163" s="22">
        <v>0</v>
      </c>
      <c r="R163" s="22">
        <v>0</v>
      </c>
      <c r="S163" s="22">
        <v>0</v>
      </c>
      <c r="T163" s="22">
        <v>0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8456474</v>
      </c>
    </row>
    <row r="164" spans="1:42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  <c r="T164" s="22">
        <v>0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0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0</v>
      </c>
    </row>
    <row r="165" spans="1:42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  <c r="T165" s="22">
        <v>0</v>
      </c>
      <c r="U165" s="22">
        <v>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0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0</v>
      </c>
    </row>
    <row r="166" spans="1:42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  <c r="T166" s="22">
        <v>0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0</v>
      </c>
    </row>
    <row r="167" spans="1:42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  <c r="T167" s="22">
        <v>0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0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0</v>
      </c>
    </row>
    <row r="168" spans="1:42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329505</v>
      </c>
      <c r="P168" s="22">
        <v>0</v>
      </c>
      <c r="Q168" s="22">
        <v>0</v>
      </c>
      <c r="R168" s="22">
        <v>109243</v>
      </c>
      <c r="S168" s="22">
        <v>0</v>
      </c>
      <c r="T168" s="22">
        <v>216562</v>
      </c>
      <c r="U168" s="22">
        <v>191416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846726</v>
      </c>
    </row>
    <row r="169" spans="1:42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0</v>
      </c>
    </row>
    <row r="170" spans="1:42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  <c r="T170" s="22">
        <v>0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0</v>
      </c>
    </row>
    <row r="171" spans="1:42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0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0</v>
      </c>
    </row>
    <row r="172" spans="1:42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0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0</v>
      </c>
    </row>
    <row r="173" spans="1:42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  <c r="T173" s="22">
        <v>0</v>
      </c>
      <c r="U173" s="22">
        <v>0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6000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6000</v>
      </c>
    </row>
    <row r="174" spans="1:42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0</v>
      </c>
      <c r="U174" s="22">
        <v>0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0</v>
      </c>
    </row>
    <row r="175" spans="1:42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  <c r="T175" s="22">
        <v>0</v>
      </c>
      <c r="U175" s="22">
        <v>0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0</v>
      </c>
    </row>
    <row r="176" spans="1:42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  <c r="T176" s="22">
        <v>0</v>
      </c>
      <c r="U176" s="22">
        <v>0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0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0</v>
      </c>
    </row>
    <row r="177" spans="1:42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0</v>
      </c>
      <c r="F177" s="22">
        <v>1554020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1914820</v>
      </c>
      <c r="P177" s="22">
        <v>0</v>
      </c>
      <c r="Q177" s="22">
        <v>0</v>
      </c>
      <c r="R177" s="22">
        <v>917042</v>
      </c>
      <c r="S177" s="22">
        <v>0</v>
      </c>
      <c r="T177" s="22">
        <v>549371</v>
      </c>
      <c r="U177" s="22">
        <v>732136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810050</v>
      </c>
      <c r="AJ177" s="22">
        <v>0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6477439</v>
      </c>
    </row>
    <row r="178" spans="1:42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  <c r="T178" s="22">
        <v>0</v>
      </c>
      <c r="U178" s="22">
        <v>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0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0</v>
      </c>
    </row>
    <row r="179" spans="1:42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155070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155070</v>
      </c>
    </row>
    <row r="180" spans="1:42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0</v>
      </c>
    </row>
    <row r="181" spans="1:42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2551757</v>
      </c>
      <c r="P181" s="22">
        <v>0</v>
      </c>
      <c r="Q181" s="22">
        <v>0</v>
      </c>
      <c r="R181" s="22">
        <v>0</v>
      </c>
      <c r="S181" s="22">
        <v>0</v>
      </c>
      <c r="T181" s="22">
        <v>0</v>
      </c>
      <c r="U181" s="22">
        <v>0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0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2551757</v>
      </c>
    </row>
    <row r="182" spans="1:42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  <c r="T182" s="22">
        <v>0</v>
      </c>
      <c r="U182" s="22">
        <v>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656227</v>
      </c>
      <c r="AG182" s="22">
        <v>0</v>
      </c>
      <c r="AH182" s="22">
        <v>0</v>
      </c>
      <c r="AI182" s="22">
        <v>0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656227</v>
      </c>
    </row>
    <row r="183" spans="1:42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  <c r="T183" s="22">
        <v>0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0</v>
      </c>
    </row>
    <row r="184" spans="1:42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0</v>
      </c>
    </row>
    <row r="185" spans="1:42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0</v>
      </c>
    </row>
    <row r="186" spans="1:42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0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0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0</v>
      </c>
    </row>
    <row r="187" spans="1:42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  <c r="T187" s="22">
        <v>0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450000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450000</v>
      </c>
    </row>
    <row r="188" spans="1:42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  <c r="T188" s="22">
        <v>0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0</v>
      </c>
    </row>
    <row r="189" spans="1:42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0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0</v>
      </c>
    </row>
    <row r="190" spans="1:42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  <c r="T190" s="22">
        <v>0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361111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361111</v>
      </c>
    </row>
    <row r="191" spans="1:42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0</v>
      </c>
      <c r="AJ191" s="22">
        <v>24070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24070</v>
      </c>
    </row>
    <row r="192" spans="1:42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0</v>
      </c>
    </row>
    <row r="193" spans="1:42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0</v>
      </c>
    </row>
    <row r="194" spans="1:42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0</v>
      </c>
    </row>
    <row r="195" spans="1:42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0</v>
      </c>
    </row>
    <row r="196" spans="1:42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0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0</v>
      </c>
    </row>
    <row r="197" spans="1:42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1185124</v>
      </c>
      <c r="P197" s="22">
        <v>0</v>
      </c>
      <c r="Q197" s="22">
        <v>0</v>
      </c>
      <c r="R197" s="22">
        <v>79800</v>
      </c>
      <c r="S197" s="22">
        <v>0</v>
      </c>
      <c r="T197" s="22">
        <v>555180</v>
      </c>
      <c r="U197" s="22">
        <v>250273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2070377</v>
      </c>
    </row>
    <row r="198" spans="1:42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0</v>
      </c>
    </row>
    <row r="199" spans="1:42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</row>
    <row r="200" spans="1:42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0</v>
      </c>
    </row>
    <row r="201" spans="1:42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</row>
    <row r="202" spans="1:42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</row>
    <row r="203" spans="1:42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</row>
    <row r="204" spans="1:42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</row>
    <row r="205" spans="1:42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</row>
    <row r="206" spans="1:42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</row>
    <row r="207" spans="1:42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0</v>
      </c>
    </row>
    <row r="208" spans="1:42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6500</v>
      </c>
      <c r="I208" s="22">
        <v>20000</v>
      </c>
      <c r="J208" s="22">
        <v>0</v>
      </c>
      <c r="K208" s="22">
        <v>0</v>
      </c>
      <c r="L208" s="22">
        <v>0</v>
      </c>
      <c r="M208" s="22">
        <v>15238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41738</v>
      </c>
    </row>
    <row r="209" spans="1:42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</row>
    <row r="210" spans="1:42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</row>
    <row r="211" spans="1:42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</row>
    <row r="212" spans="1:42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0</v>
      </c>
    </row>
    <row r="213" spans="1:42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</row>
    <row r="214" spans="1:42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</row>
    <row r="215" spans="1:42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0</v>
      </c>
    </row>
    <row r="216" spans="1:42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11246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11246</v>
      </c>
    </row>
    <row r="217" spans="1:42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</row>
    <row r="218" spans="1:42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</row>
    <row r="219" spans="1:42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0</v>
      </c>
    </row>
    <row r="220" spans="1:42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</row>
    <row r="221" spans="1:42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0</v>
      </c>
    </row>
    <row r="222" spans="1:42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</row>
    <row r="223" spans="1:42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</row>
    <row r="224" spans="1:42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4632501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4632501</v>
      </c>
    </row>
    <row r="225" spans="1:42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</row>
    <row r="226" spans="1:42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</row>
    <row r="227" spans="1:42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</row>
    <row r="228" spans="1:42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</row>
    <row r="229" spans="1:42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25990</v>
      </c>
      <c r="AJ229" s="22">
        <v>29500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55490</v>
      </c>
    </row>
    <row r="230" spans="1:42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</row>
    <row r="231" spans="1:42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</row>
    <row r="232" spans="1:42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</row>
    <row r="233" spans="1:42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50100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50100</v>
      </c>
    </row>
    <row r="234" spans="1:42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</row>
    <row r="235" spans="1:42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</row>
    <row r="236" spans="1:42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</row>
    <row r="237" spans="1:42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</row>
    <row r="238" spans="1:42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</row>
    <row r="239" spans="1:42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465000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465000</v>
      </c>
    </row>
    <row r="240" spans="1:42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5680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5680</v>
      </c>
    </row>
    <row r="241" spans="1:42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</row>
    <row r="242" spans="1:42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</row>
    <row r="243" spans="1:42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</row>
    <row r="244" spans="1:42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</row>
    <row r="245" spans="1:42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</row>
    <row r="246" spans="1:42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</row>
    <row r="247" spans="1:42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</row>
    <row r="248" spans="1:42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</row>
    <row r="249" spans="1:42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</row>
    <row r="250" spans="1:42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</row>
    <row r="251" spans="1:42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</row>
    <row r="252" spans="1:42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0</v>
      </c>
    </row>
    <row r="253" spans="1:42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</row>
    <row r="254" spans="1:42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0</v>
      </c>
    </row>
    <row r="255" spans="1:42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</row>
    <row r="256" spans="1:42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</row>
    <row r="257" spans="1:42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</row>
    <row r="258" spans="1:42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33690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33690</v>
      </c>
    </row>
    <row r="259" spans="1:42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0</v>
      </c>
    </row>
    <row r="260" spans="1:42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0</v>
      </c>
    </row>
    <row r="261" spans="1:42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</row>
    <row r="262" spans="1:42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0</v>
      </c>
    </row>
    <row r="263" spans="1:42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0</v>
      </c>
    </row>
    <row r="264" spans="1:42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0</v>
      </c>
    </row>
    <row r="265" spans="1:42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</row>
    <row r="266" spans="1:42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</row>
    <row r="267" spans="1:42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0</v>
      </c>
    </row>
    <row r="268" spans="1:42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0</v>
      </c>
    </row>
    <row r="269" spans="1:42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</row>
    <row r="270" spans="1:42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</row>
    <row r="271" spans="1:42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</row>
    <row r="272" spans="1:42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</row>
    <row r="273" spans="1:42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</row>
    <row r="274" spans="1:42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26375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26375</v>
      </c>
    </row>
    <row r="275" spans="1:42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</row>
    <row r="276" spans="1:42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</row>
    <row r="277" spans="1:42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</row>
    <row r="278" spans="1:42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</row>
    <row r="279" spans="1:42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</row>
    <row r="280" spans="1:42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</row>
    <row r="281" spans="1:42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</row>
    <row r="282" spans="1:42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</row>
    <row r="283" spans="1:42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</row>
    <row r="284" spans="1:42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</row>
    <row r="285" spans="1:42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</row>
    <row r="286" spans="1:42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</row>
    <row r="287" spans="1:42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</row>
    <row r="288" spans="1:42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</row>
    <row r="289" spans="1:42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</row>
    <row r="290" spans="1:42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</row>
    <row r="291" spans="1:42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</row>
    <row r="292" spans="1:42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</row>
    <row r="293" spans="1:42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</row>
    <row r="294" spans="1:42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</row>
    <row r="295" spans="1:42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</row>
    <row r="296" spans="1:42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</row>
    <row r="297" spans="1:42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</row>
    <row r="298" spans="1:42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</row>
    <row r="299" spans="1:42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</row>
    <row r="300" spans="1:42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</row>
    <row r="301" spans="1:42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</row>
    <row r="302" spans="1:42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</row>
    <row r="303" spans="1:42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</row>
    <row r="304" spans="1:42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</row>
    <row r="305" spans="1:42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</row>
    <row r="306" spans="1:42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</row>
    <row r="307" spans="1:42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</row>
    <row r="308" spans="1:42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50000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50000</v>
      </c>
    </row>
    <row r="309" spans="1:42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</row>
    <row r="310" spans="1:42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</row>
    <row r="311" spans="1:42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</row>
    <row r="312" spans="1:42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</row>
    <row r="313" spans="1:42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</row>
    <row r="314" spans="1:42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</row>
    <row r="315" spans="1:42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</row>
    <row r="316" spans="1:42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</row>
    <row r="317" spans="1:42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</row>
    <row r="318" spans="1:42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</row>
    <row r="319" spans="1:42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</row>
    <row r="320" spans="1:42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</row>
    <row r="321" spans="1:42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</row>
    <row r="322" spans="1:42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</row>
    <row r="323" spans="1:42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</row>
    <row r="324" spans="1:42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</row>
    <row r="325" spans="1:42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</row>
    <row r="326" spans="1:42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</row>
    <row r="327" spans="1:42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</row>
    <row r="328" spans="1:42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</row>
    <row r="329" spans="1:42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1:42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</row>
    <row r="331" spans="1:42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</row>
    <row r="334" spans="1:42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</row>
    <row r="335" spans="1:42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</row>
    <row r="336" spans="1:42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</row>
    <row r="337" spans="1:42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</row>
    <row r="339" spans="1:42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</row>
    <row r="340" spans="1:42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0</v>
      </c>
    </row>
    <row r="341" spans="1:42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</row>
    <row r="342" spans="1:42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0</v>
      </c>
    </row>
    <row r="343" spans="1:42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</row>
    <row r="344" spans="1:42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</row>
    <row r="345" spans="1:42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</row>
    <row r="346" spans="1:42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0</v>
      </c>
    </row>
    <row r="347" spans="1:42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0</v>
      </c>
    </row>
    <row r="348" spans="1:42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  <c r="T348" s="22">
        <v>0</v>
      </c>
      <c r="U348" s="22">
        <v>0</v>
      </c>
      <c r="V348" s="22">
        <v>0</v>
      </c>
      <c r="W348" s="22">
        <v>0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  <c r="AM348" s="22">
        <v>0</v>
      </c>
      <c r="AN348" s="22">
        <v>0</v>
      </c>
      <c r="AO348" s="22">
        <v>0</v>
      </c>
      <c r="AP348" s="22">
        <v>0</v>
      </c>
    </row>
    <row r="349" spans="1:42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0</v>
      </c>
      <c r="P349" s="22">
        <v>0</v>
      </c>
      <c r="Q349" s="22">
        <v>0</v>
      </c>
      <c r="R349" s="22">
        <v>0</v>
      </c>
      <c r="S349" s="22">
        <v>0</v>
      </c>
      <c r="T349" s="22">
        <v>0</v>
      </c>
      <c r="U349" s="22">
        <v>0</v>
      </c>
      <c r="V349" s="22">
        <v>0</v>
      </c>
      <c r="W349" s="22">
        <v>0</v>
      </c>
      <c r="X349" s="22">
        <v>0</v>
      </c>
      <c r="Y349" s="22">
        <v>0</v>
      </c>
      <c r="Z349" s="22">
        <v>0</v>
      </c>
      <c r="AA349" s="22">
        <v>0</v>
      </c>
      <c r="AB349" s="22">
        <v>0</v>
      </c>
      <c r="AC349" s="22">
        <v>0</v>
      </c>
      <c r="AD349" s="22">
        <v>0</v>
      </c>
      <c r="AE349" s="22">
        <v>0</v>
      </c>
      <c r="AF349" s="22">
        <v>0</v>
      </c>
      <c r="AG349" s="22">
        <v>0</v>
      </c>
      <c r="AH349" s="22">
        <v>0</v>
      </c>
      <c r="AI349" s="22">
        <v>0</v>
      </c>
      <c r="AJ349" s="22">
        <v>0</v>
      </c>
      <c r="AK349" s="22">
        <v>0</v>
      </c>
      <c r="AL349" s="22">
        <v>0</v>
      </c>
      <c r="AM349" s="22">
        <v>0</v>
      </c>
      <c r="AN349" s="22">
        <v>0</v>
      </c>
      <c r="AO349" s="22">
        <v>0</v>
      </c>
      <c r="AP349" s="22">
        <v>0</v>
      </c>
    </row>
    <row r="350" spans="1:42" x14ac:dyDescent="0.25">
      <c r="A350" s="22" t="s">
        <v>122</v>
      </c>
      <c r="B350" s="22" t="s">
        <v>823</v>
      </c>
      <c r="C350" s="22" t="s">
        <v>824</v>
      </c>
      <c r="D350" s="22" t="s">
        <v>825</v>
      </c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  <c r="AO350" s="22"/>
      <c r="AP350" s="22"/>
    </row>
    <row r="351" spans="1:42" x14ac:dyDescent="0.25">
      <c r="A351" s="22"/>
      <c r="B351" s="22"/>
      <c r="C351" s="22"/>
      <c r="D351" s="22" t="s">
        <v>826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4C6F9-9250-444A-A3E6-9CC10C418647}">
  <dimension ref="A1:AP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1140</v>
      </c>
      <c r="D1" s="20" t="s">
        <v>1181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872</v>
      </c>
      <c r="F2" s="21" t="s">
        <v>873</v>
      </c>
      <c r="G2" s="21" t="s">
        <v>874</v>
      </c>
      <c r="H2" s="21" t="s">
        <v>875</v>
      </c>
      <c r="I2" s="21" t="s">
        <v>876</v>
      </c>
      <c r="J2" s="21" t="s">
        <v>877</v>
      </c>
      <c r="K2" s="21" t="s">
        <v>878</v>
      </c>
      <c r="L2" s="21" t="s">
        <v>879</v>
      </c>
      <c r="M2" s="21" t="s">
        <v>880</v>
      </c>
      <c r="N2" s="21" t="s">
        <v>1076</v>
      </c>
      <c r="O2" s="21" t="s">
        <v>882</v>
      </c>
      <c r="P2" s="21" t="s">
        <v>883</v>
      </c>
      <c r="Q2" s="21" t="s">
        <v>884</v>
      </c>
      <c r="R2" s="21" t="s">
        <v>885</v>
      </c>
      <c r="S2" s="21" t="s">
        <v>886</v>
      </c>
      <c r="T2" s="21" t="s">
        <v>887</v>
      </c>
      <c r="U2" s="21" t="s">
        <v>888</v>
      </c>
      <c r="V2" s="21" t="s">
        <v>889</v>
      </c>
      <c r="W2" s="21" t="s">
        <v>890</v>
      </c>
      <c r="X2" s="21" t="s">
        <v>891</v>
      </c>
      <c r="Y2" s="21" t="s">
        <v>892</v>
      </c>
      <c r="Z2" s="21" t="s">
        <v>893</v>
      </c>
      <c r="AA2" s="21" t="s">
        <v>894</v>
      </c>
      <c r="AB2" s="21" t="s">
        <v>895</v>
      </c>
      <c r="AC2" s="21" t="s">
        <v>896</v>
      </c>
      <c r="AD2" s="21" t="s">
        <v>897</v>
      </c>
      <c r="AE2" s="21" t="s">
        <v>898</v>
      </c>
      <c r="AF2" s="21" t="s">
        <v>899</v>
      </c>
      <c r="AG2" s="21" t="s">
        <v>900</v>
      </c>
      <c r="AH2" s="21" t="s">
        <v>901</v>
      </c>
      <c r="AI2" s="21" t="s">
        <v>902</v>
      </c>
      <c r="AJ2" s="21" t="s">
        <v>903</v>
      </c>
      <c r="AK2" s="21" t="s">
        <v>904</v>
      </c>
      <c r="AL2" s="21" t="s">
        <v>905</v>
      </c>
      <c r="AM2" s="21" t="s">
        <v>906</v>
      </c>
      <c r="AN2" s="21" t="s">
        <v>907</v>
      </c>
      <c r="AO2" s="21" t="s">
        <v>65</v>
      </c>
      <c r="AP2" s="21" t="s">
        <v>1078</v>
      </c>
    </row>
    <row r="3" spans="1:42" x14ac:dyDescent="0.25">
      <c r="A3" s="21"/>
      <c r="B3" s="21"/>
      <c r="C3" s="21"/>
      <c r="D3" s="21" t="s">
        <v>88</v>
      </c>
      <c r="E3" s="21" t="s">
        <v>1142</v>
      </c>
      <c r="F3" s="21" t="s">
        <v>1143</v>
      </c>
      <c r="G3" s="21" t="s">
        <v>1144</v>
      </c>
      <c r="H3" s="21" t="s">
        <v>1145</v>
      </c>
      <c r="I3" s="21" t="s">
        <v>1146</v>
      </c>
      <c r="J3" s="21" t="s">
        <v>1147</v>
      </c>
      <c r="K3" s="21" t="s">
        <v>1148</v>
      </c>
      <c r="L3" s="21" t="s">
        <v>1149</v>
      </c>
      <c r="M3" s="21" t="s">
        <v>1150</v>
      </c>
      <c r="N3" s="21" t="s">
        <v>1151</v>
      </c>
      <c r="O3" s="21" t="s">
        <v>1152</v>
      </c>
      <c r="P3" s="21" t="s">
        <v>1153</v>
      </c>
      <c r="Q3" s="21" t="s">
        <v>1154</v>
      </c>
      <c r="R3" s="21" t="s">
        <v>1155</v>
      </c>
      <c r="S3" s="21" t="s">
        <v>1156</v>
      </c>
      <c r="T3" s="21" t="s">
        <v>1157</v>
      </c>
      <c r="U3" s="21" t="s">
        <v>1158</v>
      </c>
      <c r="V3" s="21" t="s">
        <v>1159</v>
      </c>
      <c r="W3" s="21" t="s">
        <v>1160</v>
      </c>
      <c r="X3" s="21" t="s">
        <v>1161</v>
      </c>
      <c r="Y3" s="21" t="s">
        <v>1162</v>
      </c>
      <c r="Z3" s="21" t="s">
        <v>1163</v>
      </c>
      <c r="AA3" s="21" t="s">
        <v>1164</v>
      </c>
      <c r="AB3" s="21" t="s">
        <v>1165</v>
      </c>
      <c r="AC3" s="21" t="s">
        <v>1166</v>
      </c>
      <c r="AD3" s="21" t="s">
        <v>1167</v>
      </c>
      <c r="AE3" s="21" t="s">
        <v>1168</v>
      </c>
      <c r="AF3" s="21" t="s">
        <v>1169</v>
      </c>
      <c r="AG3" s="21" t="s">
        <v>1170</v>
      </c>
      <c r="AH3" s="21" t="s">
        <v>1171</v>
      </c>
      <c r="AI3" s="21" t="s">
        <v>1172</v>
      </c>
      <c r="AJ3" s="21" t="s">
        <v>1173</v>
      </c>
      <c r="AK3" s="21" t="s">
        <v>1174</v>
      </c>
      <c r="AL3" s="21" t="s">
        <v>1175</v>
      </c>
      <c r="AM3" s="21" t="s">
        <v>1176</v>
      </c>
      <c r="AN3" s="21" t="s">
        <v>1177</v>
      </c>
      <c r="AO3" s="21" t="s">
        <v>1178</v>
      </c>
      <c r="AP3" s="21" t="s">
        <v>1179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  <c r="T4" s="22">
        <v>0</v>
      </c>
      <c r="U4" s="22">
        <v>0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0</v>
      </c>
      <c r="AF4" s="22">
        <v>0</v>
      </c>
      <c r="AG4" s="22">
        <v>0</v>
      </c>
      <c r="AH4" s="22">
        <v>0</v>
      </c>
      <c r="AI4" s="22">
        <v>0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0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10500000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10500000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11068000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39500000</v>
      </c>
      <c r="O6" s="22">
        <v>4166000</v>
      </c>
      <c r="P6" s="22">
        <v>0</v>
      </c>
      <c r="Q6" s="22">
        <v>0</v>
      </c>
      <c r="R6" s="22">
        <v>11565000</v>
      </c>
      <c r="S6" s="22">
        <v>0</v>
      </c>
      <c r="T6" s="22">
        <v>42232000</v>
      </c>
      <c r="U6" s="22">
        <v>92919000</v>
      </c>
      <c r="V6" s="22">
        <v>19939000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0</v>
      </c>
      <c r="AF6" s="22">
        <v>0</v>
      </c>
      <c r="AG6" s="22">
        <v>0</v>
      </c>
      <c r="AH6" s="22">
        <v>0</v>
      </c>
      <c r="AI6" s="22">
        <v>0</v>
      </c>
      <c r="AJ6" s="22">
        <v>0</v>
      </c>
      <c r="AK6" s="22">
        <v>0</v>
      </c>
      <c r="AL6" s="22">
        <v>1052000</v>
      </c>
      <c r="AM6" s="22">
        <v>0</v>
      </c>
      <c r="AN6" s="22">
        <v>0</v>
      </c>
      <c r="AO6" s="22">
        <v>0</v>
      </c>
      <c r="AP6" s="22">
        <v>222441000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0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730045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0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730045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0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0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4000000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31652000</v>
      </c>
      <c r="P10" s="22">
        <v>0</v>
      </c>
      <c r="Q10" s="22">
        <v>43300000</v>
      </c>
      <c r="R10" s="22">
        <v>27965000</v>
      </c>
      <c r="S10" s="22">
        <v>0</v>
      </c>
      <c r="T10" s="22">
        <v>0</v>
      </c>
      <c r="U10" s="22">
        <v>25193000</v>
      </c>
      <c r="V10" s="22">
        <v>20682000</v>
      </c>
      <c r="W10" s="22">
        <v>0</v>
      </c>
      <c r="X10" s="22">
        <v>6500000</v>
      </c>
      <c r="Y10" s="22">
        <v>0</v>
      </c>
      <c r="Z10" s="22">
        <v>0</v>
      </c>
      <c r="AA10" s="22">
        <v>0</v>
      </c>
      <c r="AB10" s="22">
        <v>123000000</v>
      </c>
      <c r="AC10" s="22">
        <v>69000</v>
      </c>
      <c r="AD10" s="22">
        <v>25000000</v>
      </c>
      <c r="AE10" s="22">
        <v>0</v>
      </c>
      <c r="AF10" s="22">
        <v>0</v>
      </c>
      <c r="AG10" s="22">
        <v>0</v>
      </c>
      <c r="AH10" s="22">
        <v>0</v>
      </c>
      <c r="AI10" s="22">
        <v>11510000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318871000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0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0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3900000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3900000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13423000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550000</v>
      </c>
      <c r="U15" s="22">
        <v>1450000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12500000</v>
      </c>
      <c r="AO15" s="22">
        <v>0</v>
      </c>
      <c r="AP15" s="22">
        <v>27923000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4000000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350000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4350000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5000000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1450000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8750000</v>
      </c>
      <c r="U17" s="22">
        <v>15100000</v>
      </c>
      <c r="V17" s="22">
        <v>1050000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10000000</v>
      </c>
      <c r="AJ17" s="22">
        <v>0</v>
      </c>
      <c r="AK17" s="22">
        <v>0</v>
      </c>
      <c r="AL17" s="22">
        <v>0</v>
      </c>
      <c r="AM17" s="22">
        <v>2000000</v>
      </c>
      <c r="AN17" s="22">
        <v>17855000</v>
      </c>
      <c r="AO17" s="22">
        <v>0</v>
      </c>
      <c r="AP17" s="22">
        <v>61205000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2000000</v>
      </c>
      <c r="P18" s="22">
        <v>0</v>
      </c>
      <c r="Q18" s="22">
        <v>0</v>
      </c>
      <c r="R18" s="22">
        <v>1000000</v>
      </c>
      <c r="S18" s="22">
        <v>0</v>
      </c>
      <c r="T18" s="22">
        <v>3800000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11990000</v>
      </c>
      <c r="AE18" s="22">
        <v>0</v>
      </c>
      <c r="AF18" s="22">
        <v>0</v>
      </c>
      <c r="AG18" s="22">
        <v>0</v>
      </c>
      <c r="AH18" s="22">
        <v>0</v>
      </c>
      <c r="AI18" s="22">
        <v>11500000</v>
      </c>
      <c r="AJ18" s="22">
        <v>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30290000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0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0</v>
      </c>
    </row>
    <row r="20" spans="1:4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</row>
    <row r="21" spans="1:42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</row>
    <row r="22" spans="1:42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</row>
    <row r="23" spans="1:42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</row>
    <row r="24" spans="1:42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</row>
    <row r="25" spans="1:42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0</v>
      </c>
      <c r="F25" s="22">
        <v>0</v>
      </c>
      <c r="G25" s="22">
        <v>0</v>
      </c>
      <c r="H25" s="22">
        <v>700000</v>
      </c>
      <c r="I25" s="22">
        <v>200000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200000</v>
      </c>
      <c r="P25" s="22">
        <v>0</v>
      </c>
      <c r="Q25" s="22">
        <v>0</v>
      </c>
      <c r="R25" s="22">
        <v>0</v>
      </c>
      <c r="S25" s="22">
        <v>0</v>
      </c>
      <c r="T25" s="22">
        <v>500000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3000000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4600000</v>
      </c>
    </row>
    <row r="26" spans="1:42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8452491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8452491</v>
      </c>
    </row>
    <row r="27" spans="1:42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</row>
    <row r="28" spans="1:42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</row>
    <row r="29" spans="1:42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</row>
    <row r="30" spans="1:42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</row>
    <row r="31" spans="1:42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</row>
    <row r="32" spans="1:42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</row>
    <row r="33" spans="1:42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</row>
    <row r="34" spans="1:42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0</v>
      </c>
    </row>
    <row r="35" spans="1:42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</row>
    <row r="36" spans="1:42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</row>
    <row r="37" spans="1:42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</row>
    <row r="38" spans="1:42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</row>
    <row r="39" spans="1:42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</row>
    <row r="40" spans="1:42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</row>
    <row r="41" spans="1:42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</row>
    <row r="42" spans="1:42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</row>
    <row r="43" spans="1:42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</row>
    <row r="44" spans="1:42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</row>
    <row r="45" spans="1:42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</row>
    <row r="46" spans="1:42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</row>
    <row r="47" spans="1:42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</row>
    <row r="48" spans="1:42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</row>
    <row r="49" spans="1:42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</row>
    <row r="50" spans="1:42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</row>
    <row r="51" spans="1:42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</row>
    <row r="52" spans="1:42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17000000</v>
      </c>
      <c r="P52" s="22">
        <v>0</v>
      </c>
      <c r="Q52" s="22">
        <v>0</v>
      </c>
      <c r="R52" s="22">
        <v>0</v>
      </c>
      <c r="S52" s="22">
        <v>0</v>
      </c>
      <c r="T52" s="22">
        <v>2200000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19200000</v>
      </c>
    </row>
    <row r="53" spans="1:42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</row>
    <row r="54" spans="1:42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190000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190000</v>
      </c>
    </row>
    <row r="55" spans="1:42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</row>
    <row r="56" spans="1:42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1654211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1654211</v>
      </c>
    </row>
    <row r="57" spans="1:42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6000000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6000000</v>
      </c>
    </row>
    <row r="58" spans="1:42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2350000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2350000</v>
      </c>
    </row>
    <row r="59" spans="1:42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</row>
    <row r="60" spans="1:42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0</v>
      </c>
    </row>
    <row r="61" spans="1:42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</row>
    <row r="62" spans="1:42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7250000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7250000</v>
      </c>
    </row>
    <row r="63" spans="1:42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</row>
    <row r="64" spans="1:42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</row>
    <row r="65" spans="1:42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</row>
    <row r="66" spans="1:42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</row>
    <row r="67" spans="1:42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</row>
    <row r="68" spans="1:42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</row>
    <row r="69" spans="1:42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318000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318000</v>
      </c>
    </row>
    <row r="70" spans="1:42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</row>
    <row r="71" spans="1:42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</row>
    <row r="72" spans="1:42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</row>
    <row r="73" spans="1:42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</row>
    <row r="74" spans="1:42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</row>
    <row r="75" spans="1:42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0</v>
      </c>
    </row>
    <row r="76" spans="1:42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0</v>
      </c>
    </row>
    <row r="77" spans="1:42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5500000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1060000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2500000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9060000</v>
      </c>
    </row>
    <row r="78" spans="1:42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  <c r="T78" s="22">
        <v>0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0</v>
      </c>
    </row>
    <row r="79" spans="1:42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</row>
    <row r="80" spans="1:42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</row>
    <row r="81" spans="1:42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2200000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2200000</v>
      </c>
    </row>
    <row r="82" spans="1:42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0</v>
      </c>
    </row>
    <row r="83" spans="1:42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</row>
    <row r="84" spans="1:42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</row>
    <row r="85" spans="1:42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0</v>
      </c>
    </row>
    <row r="86" spans="1:42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1500000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1500000</v>
      </c>
    </row>
    <row r="87" spans="1:42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0</v>
      </c>
    </row>
    <row r="88" spans="1:42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</row>
    <row r="89" spans="1:42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</row>
    <row r="90" spans="1:42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  <c r="T90" s="22">
        <v>0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0</v>
      </c>
    </row>
    <row r="91" spans="1:42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0</v>
      </c>
    </row>
    <row r="92" spans="1:42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460</v>
      </c>
      <c r="AF92" s="22">
        <v>0</v>
      </c>
      <c r="AG92" s="22">
        <v>0</v>
      </c>
      <c r="AH92" s="22">
        <v>0</v>
      </c>
      <c r="AI92" s="22">
        <v>0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460</v>
      </c>
    </row>
    <row r="93" spans="1:42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0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0</v>
      </c>
    </row>
    <row r="94" spans="1:42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0</v>
      </c>
    </row>
    <row r="95" spans="1:42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0</v>
      </c>
    </row>
    <row r="96" spans="1:42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0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0</v>
      </c>
    </row>
    <row r="97" spans="1:42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0</v>
      </c>
    </row>
    <row r="98" spans="1:42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0</v>
      </c>
    </row>
    <row r="99" spans="1:42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0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0</v>
      </c>
    </row>
    <row r="100" spans="1:42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0</v>
      </c>
    </row>
    <row r="101" spans="1:42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1190000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0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0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1190000</v>
      </c>
    </row>
    <row r="102" spans="1:42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14483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300000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314483</v>
      </c>
    </row>
    <row r="103" spans="1:42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0</v>
      </c>
    </row>
    <row r="104" spans="1:42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0</v>
      </c>
    </row>
    <row r="105" spans="1:42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139598</v>
      </c>
      <c r="O105" s="22">
        <v>149670</v>
      </c>
      <c r="P105" s="22">
        <v>0</v>
      </c>
      <c r="Q105" s="22">
        <v>0</v>
      </c>
      <c r="R105" s="22">
        <v>0</v>
      </c>
      <c r="S105" s="22">
        <v>0</v>
      </c>
      <c r="T105" s="22">
        <v>0</v>
      </c>
      <c r="U105" s="22">
        <v>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154516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443784</v>
      </c>
    </row>
    <row r="106" spans="1:42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353369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  <c r="T106" s="22">
        <v>0</v>
      </c>
      <c r="U106" s="22">
        <v>0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353369</v>
      </c>
    </row>
    <row r="107" spans="1:42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240000</v>
      </c>
      <c r="P107" s="22">
        <v>0</v>
      </c>
      <c r="Q107" s="22">
        <v>0</v>
      </c>
      <c r="R107" s="22">
        <v>0</v>
      </c>
      <c r="S107" s="22">
        <v>0</v>
      </c>
      <c r="T107" s="22">
        <v>433031</v>
      </c>
      <c r="U107" s="22">
        <v>1200000</v>
      </c>
      <c r="V107" s="22">
        <v>167210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761276</v>
      </c>
      <c r="AF107" s="22">
        <v>0</v>
      </c>
      <c r="AG107" s="22">
        <v>0</v>
      </c>
      <c r="AH107" s="22">
        <v>0</v>
      </c>
      <c r="AI107" s="22">
        <v>0</v>
      </c>
      <c r="AJ107" s="22">
        <v>0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2801517</v>
      </c>
    </row>
    <row r="108" spans="1:42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0</v>
      </c>
    </row>
    <row r="109" spans="1:42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  <c r="T109" s="22">
        <v>0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0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0</v>
      </c>
    </row>
    <row r="110" spans="1:42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  <c r="T110" s="22">
        <v>0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0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0</v>
      </c>
    </row>
    <row r="111" spans="1:42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600000</v>
      </c>
      <c r="P111" s="22">
        <v>0</v>
      </c>
      <c r="Q111" s="22">
        <v>0</v>
      </c>
      <c r="R111" s="22">
        <v>0</v>
      </c>
      <c r="S111" s="22">
        <v>0</v>
      </c>
      <c r="T111" s="22">
        <v>0</v>
      </c>
      <c r="U111" s="22">
        <v>0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0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600000</v>
      </c>
    </row>
    <row r="112" spans="1:42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  <c r="T112" s="22">
        <v>0</v>
      </c>
      <c r="U112" s="22">
        <v>0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0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0</v>
      </c>
    </row>
    <row r="113" spans="1:42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49796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49796</v>
      </c>
    </row>
    <row r="114" spans="1:42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  <c r="T114" s="22">
        <v>0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0</v>
      </c>
    </row>
    <row r="115" spans="1:42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0</v>
      </c>
    </row>
    <row r="116" spans="1:42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0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0</v>
      </c>
    </row>
    <row r="117" spans="1:42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0</v>
      </c>
    </row>
    <row r="118" spans="1:42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1115000</v>
      </c>
      <c r="P118" s="22">
        <v>0</v>
      </c>
      <c r="Q118" s="22">
        <v>0</v>
      </c>
      <c r="R118" s="22">
        <v>0</v>
      </c>
      <c r="S118" s="22">
        <v>0</v>
      </c>
      <c r="T118" s="22">
        <v>0</v>
      </c>
      <c r="U118" s="22">
        <v>1081805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704235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2901040</v>
      </c>
    </row>
    <row r="119" spans="1:42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0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2324595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2324595</v>
      </c>
    </row>
    <row r="120" spans="1:42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  <c r="T120" s="22">
        <v>4387185</v>
      </c>
      <c r="U120" s="22">
        <v>0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0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4387185</v>
      </c>
    </row>
    <row r="121" spans="1:42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2">
        <v>435800</v>
      </c>
      <c r="U121" s="22">
        <v>0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800000</v>
      </c>
      <c r="AH121" s="22">
        <v>0</v>
      </c>
      <c r="AI121" s="22">
        <v>0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1235800</v>
      </c>
    </row>
    <row r="122" spans="1:42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  <c r="T122" s="22">
        <v>0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0</v>
      </c>
    </row>
    <row r="123" spans="1:42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  <c r="T123" s="22">
        <v>0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0</v>
      </c>
    </row>
    <row r="124" spans="1:42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1400000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0</v>
      </c>
      <c r="U124" s="22">
        <v>1600000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3000000</v>
      </c>
    </row>
    <row r="125" spans="1:42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  <c r="T125" s="22">
        <v>0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0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0</v>
      </c>
    </row>
    <row r="126" spans="1:42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0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0</v>
      </c>
    </row>
    <row r="127" spans="1:42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  <c r="T127" s="22">
        <v>0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0</v>
      </c>
    </row>
    <row r="128" spans="1:42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0</v>
      </c>
    </row>
    <row r="129" spans="1:42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420000</v>
      </c>
      <c r="AJ129" s="22">
        <v>550000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970000</v>
      </c>
    </row>
    <row r="130" spans="1:42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</row>
    <row r="131" spans="1:42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0</v>
      </c>
    </row>
    <row r="132" spans="1:42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</row>
    <row r="133" spans="1:42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0</v>
      </c>
    </row>
    <row r="134" spans="1:42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0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0</v>
      </c>
    </row>
    <row r="135" spans="1:42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  <c r="T135" s="22">
        <v>0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0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0</v>
      </c>
    </row>
    <row r="136" spans="1:42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  <c r="T136" s="22">
        <v>0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  <c r="AI136" s="22">
        <v>0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0</v>
      </c>
    </row>
    <row r="137" spans="1:42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1800000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1800000</v>
      </c>
    </row>
    <row r="138" spans="1:42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0</v>
      </c>
    </row>
    <row r="139" spans="1:42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0</v>
      </c>
    </row>
    <row r="140" spans="1:42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0</v>
      </c>
    </row>
    <row r="141" spans="1:42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0</v>
      </c>
    </row>
    <row r="142" spans="1:42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0</v>
      </c>
    </row>
    <row r="143" spans="1:42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0</v>
      </c>
    </row>
    <row r="144" spans="1:42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  <c r="T144" s="22">
        <v>0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0</v>
      </c>
    </row>
    <row r="145" spans="1:42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0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0</v>
      </c>
    </row>
    <row r="146" spans="1:42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92375</v>
      </c>
      <c r="P146" s="22">
        <v>0</v>
      </c>
      <c r="Q146" s="22">
        <v>0</v>
      </c>
      <c r="R146" s="22">
        <v>0</v>
      </c>
      <c r="S146" s="22">
        <v>0</v>
      </c>
      <c r="T146" s="22">
        <v>0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92375</v>
      </c>
    </row>
    <row r="147" spans="1:42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0</v>
      </c>
    </row>
    <row r="148" spans="1:42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</row>
    <row r="149" spans="1:42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0</v>
      </c>
    </row>
    <row r="150" spans="1:42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  <c r="T150" s="22">
        <v>0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1000000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1000000</v>
      </c>
    </row>
    <row r="151" spans="1:42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  <c r="T151" s="22">
        <v>0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0</v>
      </c>
    </row>
    <row r="152" spans="1:42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  <c r="T152" s="22">
        <v>0</v>
      </c>
      <c r="U152" s="22">
        <v>0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0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0</v>
      </c>
    </row>
    <row r="153" spans="1:42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  <c r="T153" s="22">
        <v>0</v>
      </c>
      <c r="U153" s="22">
        <v>0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0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0</v>
      </c>
    </row>
    <row r="154" spans="1:42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0</v>
      </c>
      <c r="U154" s="22">
        <v>0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1600000</v>
      </c>
      <c r="AP154" s="22">
        <v>1600000</v>
      </c>
    </row>
    <row r="155" spans="1:42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0</v>
      </c>
    </row>
    <row r="156" spans="1:42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56796</v>
      </c>
      <c r="P156" s="22">
        <v>0</v>
      </c>
      <c r="Q156" s="22">
        <v>0</v>
      </c>
      <c r="R156" s="22">
        <v>0</v>
      </c>
      <c r="S156" s="22">
        <v>0</v>
      </c>
      <c r="T156" s="22">
        <v>0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26721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83517</v>
      </c>
    </row>
    <row r="157" spans="1:42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905000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 s="22">
        <v>0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0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905000</v>
      </c>
    </row>
    <row r="158" spans="1:42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0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0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0</v>
      </c>
    </row>
    <row r="159" spans="1:42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0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0</v>
      </c>
    </row>
    <row r="160" spans="1:42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0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0</v>
      </c>
    </row>
    <row r="161" spans="1:42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0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0</v>
      </c>
    </row>
    <row r="162" spans="1:42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  <c r="T162" s="22">
        <v>0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0</v>
      </c>
    </row>
    <row r="163" spans="1:42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0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0</v>
      </c>
    </row>
    <row r="164" spans="1:42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  <c r="T164" s="22">
        <v>0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113154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113154</v>
      </c>
    </row>
    <row r="165" spans="1:42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  <c r="T165" s="22">
        <v>3500000</v>
      </c>
      <c r="U165" s="22">
        <v>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0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3500000</v>
      </c>
    </row>
    <row r="166" spans="1:42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  <c r="T166" s="22">
        <v>0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0</v>
      </c>
    </row>
    <row r="167" spans="1:42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  <c r="T167" s="22">
        <v>0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0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0</v>
      </c>
    </row>
    <row r="168" spans="1:42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  <c r="T168" s="22">
        <v>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0</v>
      </c>
    </row>
    <row r="169" spans="1:42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0</v>
      </c>
    </row>
    <row r="170" spans="1:42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  <c r="T170" s="22">
        <v>0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0</v>
      </c>
    </row>
    <row r="171" spans="1:42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0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0</v>
      </c>
    </row>
    <row r="172" spans="1:42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0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0</v>
      </c>
    </row>
    <row r="173" spans="1:42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  <c r="T173" s="22">
        <v>0</v>
      </c>
      <c r="U173" s="22">
        <v>0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0</v>
      </c>
    </row>
    <row r="174" spans="1:42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270000</v>
      </c>
      <c r="P174" s="22">
        <v>0</v>
      </c>
      <c r="Q174" s="22">
        <v>0</v>
      </c>
      <c r="R174" s="22">
        <v>0</v>
      </c>
      <c r="S174" s="22">
        <v>0</v>
      </c>
      <c r="T174" s="22">
        <v>0</v>
      </c>
      <c r="U174" s="22">
        <v>0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270000</v>
      </c>
    </row>
    <row r="175" spans="1:42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  <c r="T175" s="22">
        <v>0</v>
      </c>
      <c r="U175" s="22">
        <v>0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0</v>
      </c>
    </row>
    <row r="176" spans="1:42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359166</v>
      </c>
      <c r="P176" s="22">
        <v>0</v>
      </c>
      <c r="Q176" s="22">
        <v>0</v>
      </c>
      <c r="R176" s="22">
        <v>0</v>
      </c>
      <c r="S176" s="22">
        <v>0</v>
      </c>
      <c r="T176" s="22">
        <v>67222</v>
      </c>
      <c r="U176" s="22">
        <v>67223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0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493611</v>
      </c>
    </row>
    <row r="177" spans="1:42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  <c r="T177" s="22">
        <v>0</v>
      </c>
      <c r="U177" s="22">
        <v>0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0</v>
      </c>
      <c r="AJ177" s="22">
        <v>0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0</v>
      </c>
    </row>
    <row r="178" spans="1:42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  <c r="T178" s="22">
        <v>0</v>
      </c>
      <c r="U178" s="22">
        <v>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0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0</v>
      </c>
    </row>
    <row r="179" spans="1:42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0</v>
      </c>
    </row>
    <row r="180" spans="1:42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750000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750000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1500000</v>
      </c>
    </row>
    <row r="181" spans="1:42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5000000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  <c r="T181" s="22">
        <v>0</v>
      </c>
      <c r="U181" s="22">
        <v>0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15950000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20950000</v>
      </c>
    </row>
    <row r="182" spans="1:42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  <c r="T182" s="22">
        <v>0</v>
      </c>
      <c r="U182" s="22">
        <v>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0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0</v>
      </c>
    </row>
    <row r="183" spans="1:42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  <c r="T183" s="22">
        <v>0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0</v>
      </c>
    </row>
    <row r="184" spans="1:42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0</v>
      </c>
    </row>
    <row r="185" spans="1:42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129060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40276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169336</v>
      </c>
    </row>
    <row r="186" spans="1:42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0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350000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350000</v>
      </c>
    </row>
    <row r="187" spans="1:42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300000</v>
      </c>
      <c r="J187" s="22">
        <v>0</v>
      </c>
      <c r="K187" s="22">
        <v>0</v>
      </c>
      <c r="L187" s="22">
        <v>100000</v>
      </c>
      <c r="M187" s="22">
        <v>0</v>
      </c>
      <c r="N187" s="22">
        <v>0</v>
      </c>
      <c r="O187" s="22">
        <v>235000</v>
      </c>
      <c r="P187" s="22">
        <v>0</v>
      </c>
      <c r="Q187" s="22">
        <v>0</v>
      </c>
      <c r="R187" s="22">
        <v>0</v>
      </c>
      <c r="S187" s="22">
        <v>0</v>
      </c>
      <c r="T187" s="22">
        <v>0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0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635000</v>
      </c>
    </row>
    <row r="188" spans="1:42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  <c r="T188" s="22">
        <v>0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0</v>
      </c>
    </row>
    <row r="189" spans="1:42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0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0</v>
      </c>
    </row>
    <row r="190" spans="1:42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283063</v>
      </c>
      <c r="P190" s="22">
        <v>0</v>
      </c>
      <c r="Q190" s="22">
        <v>0</v>
      </c>
      <c r="R190" s="22">
        <v>11565</v>
      </c>
      <c r="S190" s="22">
        <v>0</v>
      </c>
      <c r="T190" s="22">
        <v>169482</v>
      </c>
      <c r="U190" s="22">
        <v>195890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600000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1260000</v>
      </c>
    </row>
    <row r="191" spans="1:42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1350000</v>
      </c>
      <c r="N191" s="22">
        <v>0</v>
      </c>
      <c r="O191" s="22">
        <v>640391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0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1990391</v>
      </c>
    </row>
    <row r="192" spans="1:42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0</v>
      </c>
    </row>
    <row r="193" spans="1:42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0</v>
      </c>
    </row>
    <row r="194" spans="1:42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0</v>
      </c>
    </row>
    <row r="195" spans="1:42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0</v>
      </c>
    </row>
    <row r="196" spans="1:42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0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0</v>
      </c>
    </row>
    <row r="197" spans="1:42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6487733</v>
      </c>
      <c r="AE197" s="22">
        <v>0</v>
      </c>
      <c r="AF197" s="22">
        <v>0</v>
      </c>
      <c r="AG197" s="22">
        <v>0</v>
      </c>
      <c r="AH197" s="22">
        <v>0</v>
      </c>
      <c r="AI197" s="22">
        <v>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6487733</v>
      </c>
    </row>
    <row r="198" spans="1:42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0</v>
      </c>
    </row>
    <row r="199" spans="1:42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</row>
    <row r="200" spans="1:42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700000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700000</v>
      </c>
    </row>
    <row r="201" spans="1:42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</row>
    <row r="202" spans="1:42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</row>
    <row r="203" spans="1:42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</row>
    <row r="204" spans="1:42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</row>
    <row r="205" spans="1:42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</row>
    <row r="206" spans="1:42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</row>
    <row r="207" spans="1:42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0</v>
      </c>
    </row>
    <row r="208" spans="1:42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0</v>
      </c>
    </row>
    <row r="209" spans="1:42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</row>
    <row r="210" spans="1:42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</row>
    <row r="211" spans="1:42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</row>
    <row r="212" spans="1:42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3900000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3900000</v>
      </c>
    </row>
    <row r="213" spans="1:42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14767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14767</v>
      </c>
    </row>
    <row r="214" spans="1:42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</row>
    <row r="215" spans="1:42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0</v>
      </c>
    </row>
    <row r="216" spans="1:42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</row>
    <row r="217" spans="1:42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</row>
    <row r="218" spans="1:42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</row>
    <row r="219" spans="1:42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0</v>
      </c>
    </row>
    <row r="220" spans="1:42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</row>
    <row r="221" spans="1:42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0</v>
      </c>
    </row>
    <row r="222" spans="1:42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</row>
    <row r="223" spans="1:42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162500</v>
      </c>
      <c r="U223" s="22">
        <v>162500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325000</v>
      </c>
    </row>
    <row r="224" spans="1:42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</row>
    <row r="225" spans="1:42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</row>
    <row r="226" spans="1:42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</row>
    <row r="227" spans="1:42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</row>
    <row r="228" spans="1:42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</row>
    <row r="229" spans="1:42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</row>
    <row r="230" spans="1:42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</row>
    <row r="231" spans="1:42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</row>
    <row r="232" spans="1:42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</row>
    <row r="233" spans="1:42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</row>
    <row r="234" spans="1:42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</row>
    <row r="235" spans="1:42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</row>
    <row r="236" spans="1:42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</row>
    <row r="237" spans="1:42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</row>
    <row r="238" spans="1:42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</row>
    <row r="239" spans="1:42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0</v>
      </c>
    </row>
    <row r="240" spans="1:42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600000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600000</v>
      </c>
    </row>
    <row r="241" spans="1:42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</row>
    <row r="242" spans="1:42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</row>
    <row r="243" spans="1:42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</row>
    <row r="244" spans="1:42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</row>
    <row r="245" spans="1:42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</row>
    <row r="246" spans="1:42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</row>
    <row r="247" spans="1:42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</row>
    <row r="248" spans="1:42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840000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840000</v>
      </c>
    </row>
    <row r="249" spans="1:42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</row>
    <row r="250" spans="1:42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</row>
    <row r="251" spans="1:42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</row>
    <row r="252" spans="1:42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0</v>
      </c>
    </row>
    <row r="253" spans="1:42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</row>
    <row r="254" spans="1:42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0</v>
      </c>
    </row>
    <row r="255" spans="1:42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</row>
    <row r="256" spans="1:42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</row>
    <row r="257" spans="1:42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</row>
    <row r="258" spans="1:42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0</v>
      </c>
    </row>
    <row r="259" spans="1:42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0</v>
      </c>
    </row>
    <row r="260" spans="1:42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450000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450000</v>
      </c>
    </row>
    <row r="261" spans="1:42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</row>
    <row r="262" spans="1:42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0</v>
      </c>
    </row>
    <row r="263" spans="1:42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0</v>
      </c>
    </row>
    <row r="264" spans="1:42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0</v>
      </c>
    </row>
    <row r="265" spans="1:42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</row>
    <row r="266" spans="1:42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</row>
    <row r="267" spans="1:42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0</v>
      </c>
    </row>
    <row r="268" spans="1:42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0</v>
      </c>
    </row>
    <row r="269" spans="1:42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754937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754937</v>
      </c>
    </row>
    <row r="270" spans="1:42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</row>
    <row r="271" spans="1:42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</row>
    <row r="272" spans="1:42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</row>
    <row r="273" spans="1:42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</row>
    <row r="274" spans="1:42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</row>
    <row r="275" spans="1:42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</row>
    <row r="276" spans="1:42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</row>
    <row r="277" spans="1:42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</row>
    <row r="278" spans="1:42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</row>
    <row r="279" spans="1:42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</row>
    <row r="280" spans="1:42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</row>
    <row r="281" spans="1:42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27000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27000</v>
      </c>
    </row>
    <row r="282" spans="1:42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</row>
    <row r="283" spans="1:42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</row>
    <row r="284" spans="1:42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</row>
    <row r="285" spans="1:42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</row>
    <row r="286" spans="1:42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</row>
    <row r="287" spans="1:42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</row>
    <row r="288" spans="1:42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</row>
    <row r="289" spans="1:42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</row>
    <row r="290" spans="1:42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</row>
    <row r="291" spans="1:42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</row>
    <row r="292" spans="1:42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</row>
    <row r="293" spans="1:42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</row>
    <row r="294" spans="1:42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</row>
    <row r="295" spans="1:42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</row>
    <row r="296" spans="1:42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</row>
    <row r="297" spans="1:42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</row>
    <row r="298" spans="1:42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</row>
    <row r="299" spans="1:42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</row>
    <row r="300" spans="1:42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</row>
    <row r="301" spans="1:42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</row>
    <row r="302" spans="1:42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</row>
    <row r="303" spans="1:42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</row>
    <row r="304" spans="1:42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</row>
    <row r="305" spans="1:42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</row>
    <row r="306" spans="1:42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</row>
    <row r="307" spans="1:42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</row>
    <row r="308" spans="1:42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</row>
    <row r="309" spans="1:42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</row>
    <row r="310" spans="1:42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</row>
    <row r="311" spans="1:42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</row>
    <row r="312" spans="1:42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</row>
    <row r="313" spans="1:42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</row>
    <row r="314" spans="1:42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</row>
    <row r="315" spans="1:42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</row>
    <row r="316" spans="1:42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</row>
    <row r="317" spans="1:42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</row>
    <row r="318" spans="1:42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</row>
    <row r="319" spans="1:42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</row>
    <row r="320" spans="1:42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</row>
    <row r="321" spans="1:42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</row>
    <row r="322" spans="1:42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</row>
    <row r="323" spans="1:42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</row>
    <row r="324" spans="1:42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</row>
    <row r="325" spans="1:42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</row>
    <row r="326" spans="1:42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</row>
    <row r="327" spans="1:42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</row>
    <row r="328" spans="1:42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</row>
    <row r="329" spans="1:42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1:42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</row>
    <row r="331" spans="1:42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</row>
    <row r="334" spans="1:42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</row>
    <row r="335" spans="1:42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</row>
    <row r="336" spans="1:42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</row>
    <row r="337" spans="1:42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</row>
    <row r="339" spans="1:42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</row>
    <row r="340" spans="1:42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0</v>
      </c>
    </row>
    <row r="341" spans="1:42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</row>
    <row r="342" spans="1:42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0</v>
      </c>
    </row>
    <row r="343" spans="1:42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</row>
    <row r="344" spans="1:42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</row>
    <row r="345" spans="1:42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</row>
    <row r="346" spans="1:42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0</v>
      </c>
    </row>
    <row r="347" spans="1:42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0</v>
      </c>
    </row>
    <row r="348" spans="1:42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  <c r="T348" s="22">
        <v>0</v>
      </c>
      <c r="U348" s="22">
        <v>0</v>
      </c>
      <c r="V348" s="22">
        <v>0</v>
      </c>
      <c r="W348" s="22">
        <v>0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  <c r="AM348" s="22">
        <v>0</v>
      </c>
      <c r="AN348" s="22">
        <v>0</v>
      </c>
      <c r="AO348" s="22">
        <v>0</v>
      </c>
      <c r="AP348" s="22">
        <v>0</v>
      </c>
    </row>
    <row r="349" spans="1:42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0</v>
      </c>
      <c r="P349" s="22">
        <v>0</v>
      </c>
      <c r="Q349" s="22">
        <v>0</v>
      </c>
      <c r="R349" s="22">
        <v>0</v>
      </c>
      <c r="S349" s="22">
        <v>0</v>
      </c>
      <c r="T349" s="22">
        <v>0</v>
      </c>
      <c r="U349" s="22">
        <v>0</v>
      </c>
      <c r="V349" s="22">
        <v>0</v>
      </c>
      <c r="W349" s="22">
        <v>0</v>
      </c>
      <c r="X349" s="22">
        <v>0</v>
      </c>
      <c r="Y349" s="22">
        <v>0</v>
      </c>
      <c r="Z349" s="22">
        <v>0</v>
      </c>
      <c r="AA349" s="22">
        <v>0</v>
      </c>
      <c r="AB349" s="22">
        <v>0</v>
      </c>
      <c r="AC349" s="22">
        <v>0</v>
      </c>
      <c r="AD349" s="22">
        <v>0</v>
      </c>
      <c r="AE349" s="22">
        <v>0</v>
      </c>
      <c r="AF349" s="22">
        <v>0</v>
      </c>
      <c r="AG349" s="22">
        <v>0</v>
      </c>
      <c r="AH349" s="22">
        <v>0</v>
      </c>
      <c r="AI349" s="22">
        <v>0</v>
      </c>
      <c r="AJ349" s="22">
        <v>0</v>
      </c>
      <c r="AK349" s="22">
        <v>0</v>
      </c>
      <c r="AL349" s="22">
        <v>0</v>
      </c>
      <c r="AM349" s="22">
        <v>0</v>
      </c>
      <c r="AN349" s="22">
        <v>0</v>
      </c>
      <c r="AO349" s="22">
        <v>0</v>
      </c>
      <c r="AP349" s="22">
        <v>0</v>
      </c>
    </row>
    <row r="350" spans="1:42" x14ac:dyDescent="0.25">
      <c r="A350" s="22" t="s">
        <v>122</v>
      </c>
      <c r="B350" s="22" t="s">
        <v>823</v>
      </c>
      <c r="C350" s="22" t="s">
        <v>824</v>
      </c>
      <c r="D350" s="22" t="s">
        <v>825</v>
      </c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  <c r="AO350" s="22"/>
      <c r="AP350" s="22"/>
    </row>
    <row r="351" spans="1:42" x14ac:dyDescent="0.25">
      <c r="A351" s="22"/>
      <c r="B351" s="22"/>
      <c r="C351" s="22"/>
      <c r="D351" s="22" t="s">
        <v>826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3FDA8-64E7-46F8-897C-833FF4F7CE61}">
  <dimension ref="A1:AP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1140</v>
      </c>
      <c r="D1" s="20" t="s">
        <v>1182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872</v>
      </c>
      <c r="F2" s="21" t="s">
        <v>873</v>
      </c>
      <c r="G2" s="21" t="s">
        <v>874</v>
      </c>
      <c r="H2" s="21" t="s">
        <v>875</v>
      </c>
      <c r="I2" s="21" t="s">
        <v>876</v>
      </c>
      <c r="J2" s="21" t="s">
        <v>877</v>
      </c>
      <c r="K2" s="21" t="s">
        <v>878</v>
      </c>
      <c r="L2" s="21" t="s">
        <v>879</v>
      </c>
      <c r="M2" s="21" t="s">
        <v>880</v>
      </c>
      <c r="N2" s="21" t="s">
        <v>1076</v>
      </c>
      <c r="O2" s="21" t="s">
        <v>882</v>
      </c>
      <c r="P2" s="21" t="s">
        <v>883</v>
      </c>
      <c r="Q2" s="21" t="s">
        <v>884</v>
      </c>
      <c r="R2" s="21" t="s">
        <v>885</v>
      </c>
      <c r="S2" s="21" t="s">
        <v>886</v>
      </c>
      <c r="T2" s="21" t="s">
        <v>887</v>
      </c>
      <c r="U2" s="21" t="s">
        <v>888</v>
      </c>
      <c r="V2" s="21" t="s">
        <v>889</v>
      </c>
      <c r="W2" s="21" t="s">
        <v>890</v>
      </c>
      <c r="X2" s="21" t="s">
        <v>891</v>
      </c>
      <c r="Y2" s="21" t="s">
        <v>892</v>
      </c>
      <c r="Z2" s="21" t="s">
        <v>893</v>
      </c>
      <c r="AA2" s="21" t="s">
        <v>894</v>
      </c>
      <c r="AB2" s="21" t="s">
        <v>895</v>
      </c>
      <c r="AC2" s="21" t="s">
        <v>896</v>
      </c>
      <c r="AD2" s="21" t="s">
        <v>897</v>
      </c>
      <c r="AE2" s="21" t="s">
        <v>898</v>
      </c>
      <c r="AF2" s="21" t="s">
        <v>899</v>
      </c>
      <c r="AG2" s="21" t="s">
        <v>900</v>
      </c>
      <c r="AH2" s="21" t="s">
        <v>901</v>
      </c>
      <c r="AI2" s="21" t="s">
        <v>902</v>
      </c>
      <c r="AJ2" s="21" t="s">
        <v>903</v>
      </c>
      <c r="AK2" s="21" t="s">
        <v>904</v>
      </c>
      <c r="AL2" s="21" t="s">
        <v>905</v>
      </c>
      <c r="AM2" s="21" t="s">
        <v>906</v>
      </c>
      <c r="AN2" s="21" t="s">
        <v>907</v>
      </c>
      <c r="AO2" s="21" t="s">
        <v>65</v>
      </c>
      <c r="AP2" s="21" t="s">
        <v>1078</v>
      </c>
    </row>
    <row r="3" spans="1:42" x14ac:dyDescent="0.25">
      <c r="A3" s="21"/>
      <c r="B3" s="21"/>
      <c r="C3" s="21"/>
      <c r="D3" s="21" t="s">
        <v>88</v>
      </c>
      <c r="E3" s="21" t="s">
        <v>1142</v>
      </c>
      <c r="F3" s="21" t="s">
        <v>1143</v>
      </c>
      <c r="G3" s="21" t="s">
        <v>1144</v>
      </c>
      <c r="H3" s="21" t="s">
        <v>1145</v>
      </c>
      <c r="I3" s="21" t="s">
        <v>1146</v>
      </c>
      <c r="J3" s="21" t="s">
        <v>1147</v>
      </c>
      <c r="K3" s="21" t="s">
        <v>1148</v>
      </c>
      <c r="L3" s="21" t="s">
        <v>1149</v>
      </c>
      <c r="M3" s="21" t="s">
        <v>1150</v>
      </c>
      <c r="N3" s="21" t="s">
        <v>1151</v>
      </c>
      <c r="O3" s="21" t="s">
        <v>1152</v>
      </c>
      <c r="P3" s="21" t="s">
        <v>1153</v>
      </c>
      <c r="Q3" s="21" t="s">
        <v>1154</v>
      </c>
      <c r="R3" s="21" t="s">
        <v>1155</v>
      </c>
      <c r="S3" s="21" t="s">
        <v>1156</v>
      </c>
      <c r="T3" s="21" t="s">
        <v>1157</v>
      </c>
      <c r="U3" s="21" t="s">
        <v>1158</v>
      </c>
      <c r="V3" s="21" t="s">
        <v>1159</v>
      </c>
      <c r="W3" s="21" t="s">
        <v>1160</v>
      </c>
      <c r="X3" s="21" t="s">
        <v>1161</v>
      </c>
      <c r="Y3" s="21" t="s">
        <v>1162</v>
      </c>
      <c r="Z3" s="21" t="s">
        <v>1163</v>
      </c>
      <c r="AA3" s="21" t="s">
        <v>1164</v>
      </c>
      <c r="AB3" s="21" t="s">
        <v>1165</v>
      </c>
      <c r="AC3" s="21" t="s">
        <v>1166</v>
      </c>
      <c r="AD3" s="21" t="s">
        <v>1167</v>
      </c>
      <c r="AE3" s="21" t="s">
        <v>1168</v>
      </c>
      <c r="AF3" s="21" t="s">
        <v>1169</v>
      </c>
      <c r="AG3" s="21" t="s">
        <v>1170</v>
      </c>
      <c r="AH3" s="21" t="s">
        <v>1171</v>
      </c>
      <c r="AI3" s="21" t="s">
        <v>1172</v>
      </c>
      <c r="AJ3" s="21" t="s">
        <v>1173</v>
      </c>
      <c r="AK3" s="21" t="s">
        <v>1174</v>
      </c>
      <c r="AL3" s="21" t="s">
        <v>1175</v>
      </c>
      <c r="AM3" s="21" t="s">
        <v>1176</v>
      </c>
      <c r="AN3" s="21" t="s">
        <v>1177</v>
      </c>
      <c r="AO3" s="21" t="s">
        <v>1178</v>
      </c>
      <c r="AP3" s="21" t="s">
        <v>1179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154004</v>
      </c>
      <c r="I4" s="22">
        <v>395572</v>
      </c>
      <c r="J4" s="22">
        <v>0</v>
      </c>
      <c r="K4" s="22">
        <v>0</v>
      </c>
      <c r="L4" s="22">
        <v>0</v>
      </c>
      <c r="M4" s="22">
        <v>0</v>
      </c>
      <c r="N4" s="22">
        <v>124727</v>
      </c>
      <c r="O4" s="22">
        <v>1716981</v>
      </c>
      <c r="P4" s="22">
        <v>0</v>
      </c>
      <c r="Q4" s="22">
        <v>0</v>
      </c>
      <c r="R4" s="22">
        <v>0</v>
      </c>
      <c r="S4" s="22">
        <v>0</v>
      </c>
      <c r="T4" s="22">
        <v>535411</v>
      </c>
      <c r="U4" s="22">
        <v>501647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18655</v>
      </c>
      <c r="AD4" s="22">
        <v>0</v>
      </c>
      <c r="AE4" s="22">
        <v>101355</v>
      </c>
      <c r="AF4" s="22">
        <v>423630</v>
      </c>
      <c r="AG4" s="22">
        <v>0</v>
      </c>
      <c r="AH4" s="22">
        <v>0</v>
      </c>
      <c r="AI4" s="22">
        <v>1179353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5151335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60963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30267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82036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252710</v>
      </c>
      <c r="AE5" s="22">
        <v>0</v>
      </c>
      <c r="AF5" s="22">
        <v>0</v>
      </c>
      <c r="AG5" s="22">
        <v>0</v>
      </c>
      <c r="AH5" s="22">
        <v>0</v>
      </c>
      <c r="AI5" s="22">
        <v>305768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731744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14176000</v>
      </c>
      <c r="G6" s="22">
        <v>0</v>
      </c>
      <c r="H6" s="22">
        <v>0</v>
      </c>
      <c r="I6" s="22">
        <v>427000</v>
      </c>
      <c r="J6" s="22">
        <v>0</v>
      </c>
      <c r="K6" s="22">
        <v>0</v>
      </c>
      <c r="L6" s="22">
        <v>0</v>
      </c>
      <c r="M6" s="22">
        <v>0</v>
      </c>
      <c r="N6" s="22">
        <v>27551000</v>
      </c>
      <c r="O6" s="22">
        <v>296239000</v>
      </c>
      <c r="P6" s="22">
        <v>0</v>
      </c>
      <c r="Q6" s="22">
        <v>9424000</v>
      </c>
      <c r="R6" s="22">
        <v>7371000</v>
      </c>
      <c r="S6" s="22">
        <v>0</v>
      </c>
      <c r="T6" s="22">
        <v>55803000</v>
      </c>
      <c r="U6" s="22">
        <v>34512000</v>
      </c>
      <c r="V6" s="22">
        <v>2998000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6815000</v>
      </c>
      <c r="AF6" s="22">
        <v>0</v>
      </c>
      <c r="AG6" s="22">
        <v>0</v>
      </c>
      <c r="AH6" s="22">
        <v>0</v>
      </c>
      <c r="AI6" s="22">
        <v>14534000</v>
      </c>
      <c r="AJ6" s="22">
        <v>0</v>
      </c>
      <c r="AK6" s="22">
        <v>310000</v>
      </c>
      <c r="AL6" s="22">
        <v>856000</v>
      </c>
      <c r="AM6" s="22">
        <v>0</v>
      </c>
      <c r="AN6" s="22">
        <v>0</v>
      </c>
      <c r="AO6" s="22">
        <v>0</v>
      </c>
      <c r="AP6" s="22">
        <v>471016000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0</v>
      </c>
      <c r="H7" s="22">
        <v>0</v>
      </c>
      <c r="I7" s="22">
        <v>97701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284287</v>
      </c>
      <c r="P7" s="22">
        <v>0</v>
      </c>
      <c r="Q7" s="22">
        <v>0</v>
      </c>
      <c r="R7" s="22">
        <v>130735</v>
      </c>
      <c r="S7" s="22">
        <v>0</v>
      </c>
      <c r="T7" s="22">
        <v>107289</v>
      </c>
      <c r="U7" s="22">
        <v>0</v>
      </c>
      <c r="V7" s="22">
        <v>42207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527884</v>
      </c>
      <c r="AJ7" s="22">
        <v>154854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1344957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220745</v>
      </c>
      <c r="G8" s="22">
        <v>0</v>
      </c>
      <c r="H8" s="22">
        <v>559811</v>
      </c>
      <c r="I8" s="22">
        <v>12654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124128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11951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929289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40782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432302</v>
      </c>
      <c r="P9" s="22">
        <v>0</v>
      </c>
      <c r="Q9" s="22">
        <v>0</v>
      </c>
      <c r="R9" s="22">
        <v>76551</v>
      </c>
      <c r="S9" s="22">
        <v>0</v>
      </c>
      <c r="T9" s="22">
        <v>26525</v>
      </c>
      <c r="U9" s="22">
        <v>0</v>
      </c>
      <c r="V9" s="22">
        <v>0</v>
      </c>
      <c r="W9" s="22">
        <v>0</v>
      </c>
      <c r="X9" s="22">
        <v>91512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764849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1432521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-6700000</v>
      </c>
      <c r="H10" s="22">
        <v>956000</v>
      </c>
      <c r="I10" s="22">
        <v>618000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74566000</v>
      </c>
      <c r="P10" s="22">
        <v>0</v>
      </c>
      <c r="Q10" s="22">
        <v>31934000</v>
      </c>
      <c r="R10" s="22">
        <v>5437000</v>
      </c>
      <c r="S10" s="22">
        <v>0</v>
      </c>
      <c r="T10" s="22">
        <v>0</v>
      </c>
      <c r="U10" s="22">
        <v>15334000</v>
      </c>
      <c r="V10" s="22">
        <v>16795000</v>
      </c>
      <c r="W10" s="22">
        <v>0</v>
      </c>
      <c r="X10" s="22">
        <v>4823000</v>
      </c>
      <c r="Y10" s="22">
        <v>0</v>
      </c>
      <c r="Z10" s="22">
        <v>0</v>
      </c>
      <c r="AA10" s="22">
        <v>0</v>
      </c>
      <c r="AB10" s="22">
        <v>7555000</v>
      </c>
      <c r="AC10" s="22">
        <v>163000</v>
      </c>
      <c r="AD10" s="22">
        <v>2836000</v>
      </c>
      <c r="AE10" s="22">
        <v>3035000</v>
      </c>
      <c r="AF10" s="22">
        <v>0</v>
      </c>
      <c r="AG10" s="22">
        <v>800000</v>
      </c>
      <c r="AH10" s="22">
        <v>0</v>
      </c>
      <c r="AI10" s="22">
        <v>20831000</v>
      </c>
      <c r="AJ10" s="22">
        <v>1696000</v>
      </c>
      <c r="AK10" s="22">
        <v>693000</v>
      </c>
      <c r="AL10" s="22">
        <v>0</v>
      </c>
      <c r="AM10" s="22">
        <v>0</v>
      </c>
      <c r="AN10" s="22">
        <v>0</v>
      </c>
      <c r="AO10" s="22">
        <v>0</v>
      </c>
      <c r="AP10" s="22">
        <v>181372000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612996</v>
      </c>
      <c r="G11" s="22">
        <v>0</v>
      </c>
      <c r="H11" s="22">
        <v>387931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202980</v>
      </c>
      <c r="P11" s="22">
        <v>0</v>
      </c>
      <c r="Q11" s="22">
        <v>0</v>
      </c>
      <c r="R11" s="22">
        <v>0</v>
      </c>
      <c r="S11" s="22">
        <v>0</v>
      </c>
      <c r="T11" s="22">
        <v>153861</v>
      </c>
      <c r="U11" s="22">
        <v>326954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723165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2407887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232345</v>
      </c>
      <c r="H12" s="22">
        <v>580017</v>
      </c>
      <c r="I12" s="22">
        <v>437013</v>
      </c>
      <c r="J12" s="22">
        <v>0</v>
      </c>
      <c r="K12" s="22">
        <v>0</v>
      </c>
      <c r="L12" s="22">
        <v>15941</v>
      </c>
      <c r="M12" s="22">
        <v>0</v>
      </c>
      <c r="N12" s="22">
        <v>0</v>
      </c>
      <c r="O12" s="22">
        <v>272271</v>
      </c>
      <c r="P12" s="22">
        <v>804779</v>
      </c>
      <c r="Q12" s="22">
        <v>0</v>
      </c>
      <c r="R12" s="22">
        <v>0</v>
      </c>
      <c r="S12" s="22">
        <v>599127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81538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3914080</v>
      </c>
      <c r="AJ12" s="22">
        <v>571809</v>
      </c>
      <c r="AK12" s="22">
        <v>0</v>
      </c>
      <c r="AL12" s="22">
        <v>0</v>
      </c>
      <c r="AM12" s="22">
        <v>0</v>
      </c>
      <c r="AN12" s="22">
        <v>0</v>
      </c>
      <c r="AO12" s="22">
        <v>277269</v>
      </c>
      <c r="AP12" s="22">
        <v>7786189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98948</v>
      </c>
      <c r="G13" s="22">
        <v>0</v>
      </c>
      <c r="H13" s="22">
        <v>0</v>
      </c>
      <c r="I13" s="22">
        <v>33084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564624</v>
      </c>
      <c r="P13" s="22">
        <v>0</v>
      </c>
      <c r="Q13" s="22">
        <v>0</v>
      </c>
      <c r="R13" s="22">
        <v>0</v>
      </c>
      <c r="S13" s="22">
        <v>0</v>
      </c>
      <c r="T13" s="22">
        <v>109771</v>
      </c>
      <c r="U13" s="22">
        <v>142847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832100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107057</v>
      </c>
      <c r="AL13" s="22">
        <v>0</v>
      </c>
      <c r="AM13" s="22">
        <v>0</v>
      </c>
      <c r="AN13" s="22">
        <v>0</v>
      </c>
      <c r="AO13" s="22">
        <v>0</v>
      </c>
      <c r="AP13" s="22">
        <v>1888431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349263</v>
      </c>
      <c r="G14" s="22">
        <v>0</v>
      </c>
      <c r="H14" s="22">
        <v>0</v>
      </c>
      <c r="I14" s="22">
        <v>326709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509634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39248</v>
      </c>
      <c r="AG14" s="22">
        <v>0</v>
      </c>
      <c r="AH14" s="22">
        <v>0</v>
      </c>
      <c r="AI14" s="22">
        <v>1396191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2621045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4828000</v>
      </c>
      <c r="O15" s="22">
        <v>67000</v>
      </c>
      <c r="P15" s="22">
        <v>0</v>
      </c>
      <c r="Q15" s="22">
        <v>0</v>
      </c>
      <c r="R15" s="22">
        <v>0</v>
      </c>
      <c r="S15" s="22">
        <v>0</v>
      </c>
      <c r="T15" s="22">
        <v>878000</v>
      </c>
      <c r="U15" s="22">
        <v>644000</v>
      </c>
      <c r="V15" s="22">
        <v>1680000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426000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292000</v>
      </c>
      <c r="AO15" s="22">
        <v>0</v>
      </c>
      <c r="AP15" s="22">
        <v>8815000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797223</v>
      </c>
      <c r="G16" s="22">
        <v>0</v>
      </c>
      <c r="H16" s="22">
        <v>257403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205127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50438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28926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1339117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401000</v>
      </c>
      <c r="G17" s="22">
        <v>0</v>
      </c>
      <c r="H17" s="22">
        <v>0</v>
      </c>
      <c r="I17" s="22">
        <v>52000</v>
      </c>
      <c r="J17" s="22">
        <v>0</v>
      </c>
      <c r="K17" s="22">
        <v>0</v>
      </c>
      <c r="L17" s="22">
        <v>0</v>
      </c>
      <c r="M17" s="22">
        <v>0</v>
      </c>
      <c r="N17" s="22">
        <v>345000</v>
      </c>
      <c r="O17" s="22">
        <v>1227000</v>
      </c>
      <c r="P17" s="22">
        <v>170000</v>
      </c>
      <c r="Q17" s="22">
        <v>0</v>
      </c>
      <c r="R17" s="22">
        <v>0</v>
      </c>
      <c r="S17" s="22">
        <v>0</v>
      </c>
      <c r="T17" s="22">
        <v>3819000</v>
      </c>
      <c r="U17" s="22">
        <v>2802000</v>
      </c>
      <c r="V17" s="22">
        <v>340000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283000</v>
      </c>
      <c r="AJ17" s="22">
        <v>68000</v>
      </c>
      <c r="AK17" s="22">
        <v>0</v>
      </c>
      <c r="AL17" s="22">
        <v>0</v>
      </c>
      <c r="AM17" s="22">
        <v>625000</v>
      </c>
      <c r="AN17" s="22">
        <v>10882000</v>
      </c>
      <c r="AO17" s="22">
        <v>0</v>
      </c>
      <c r="AP17" s="22">
        <v>21014000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2179842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780353</v>
      </c>
      <c r="N18" s="22">
        <v>0</v>
      </c>
      <c r="O18" s="22">
        <v>8055726</v>
      </c>
      <c r="P18" s="22">
        <v>0</v>
      </c>
      <c r="Q18" s="22">
        <v>0</v>
      </c>
      <c r="R18" s="22">
        <v>0</v>
      </c>
      <c r="S18" s="22">
        <v>0</v>
      </c>
      <c r="T18" s="22">
        <v>1802850</v>
      </c>
      <c r="U18" s="22">
        <v>2367911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152292</v>
      </c>
      <c r="AF18" s="22">
        <v>0</v>
      </c>
      <c r="AG18" s="22">
        <v>0</v>
      </c>
      <c r="AH18" s="22">
        <v>0</v>
      </c>
      <c r="AI18" s="22">
        <v>0</v>
      </c>
      <c r="AJ18" s="22">
        <v>0</v>
      </c>
      <c r="AK18" s="22">
        <v>0</v>
      </c>
      <c r="AL18" s="22">
        <v>0</v>
      </c>
      <c r="AM18" s="22">
        <v>0</v>
      </c>
      <c r="AN18" s="22">
        <v>1251999</v>
      </c>
      <c r="AO18" s="22">
        <v>0</v>
      </c>
      <c r="AP18" s="22">
        <v>16590973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79722</v>
      </c>
      <c r="P19" s="22">
        <v>0</v>
      </c>
      <c r="Q19" s="22">
        <v>0</v>
      </c>
      <c r="R19" s="22">
        <v>0</v>
      </c>
      <c r="S19" s="22">
        <v>166652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515399</v>
      </c>
      <c r="AJ19" s="22">
        <v>121482</v>
      </c>
      <c r="AK19" s="22">
        <v>0</v>
      </c>
      <c r="AL19" s="22">
        <v>141010</v>
      </c>
      <c r="AM19" s="22">
        <v>0</v>
      </c>
      <c r="AN19" s="22">
        <v>0</v>
      </c>
      <c r="AO19" s="22">
        <v>139487</v>
      </c>
      <c r="AP19" s="22">
        <v>1163752</v>
      </c>
    </row>
    <row r="20" spans="1:4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1666374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2088369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3754743</v>
      </c>
    </row>
    <row r="21" spans="1:42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141630</v>
      </c>
      <c r="G21" s="22">
        <v>0</v>
      </c>
      <c r="H21" s="22">
        <v>104913</v>
      </c>
      <c r="I21" s="22">
        <v>66255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1821895</v>
      </c>
      <c r="P21" s="22">
        <v>679</v>
      </c>
      <c r="Q21" s="22">
        <v>0</v>
      </c>
      <c r="R21" s="22">
        <v>3376</v>
      </c>
      <c r="S21" s="22">
        <v>0</v>
      </c>
      <c r="T21" s="22">
        <v>324773</v>
      </c>
      <c r="U21" s="22">
        <v>66547</v>
      </c>
      <c r="V21" s="22">
        <v>218419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11329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521815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3281631</v>
      </c>
    </row>
    <row r="22" spans="1:42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76346</v>
      </c>
      <c r="J22" s="22">
        <v>0</v>
      </c>
      <c r="K22" s="22">
        <v>0</v>
      </c>
      <c r="L22" s="22">
        <v>46667</v>
      </c>
      <c r="M22" s="22">
        <v>0</v>
      </c>
      <c r="N22" s="22">
        <v>10010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320986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454009</v>
      </c>
    </row>
    <row r="23" spans="1:42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137678</v>
      </c>
      <c r="J23" s="22">
        <v>0</v>
      </c>
      <c r="K23" s="22">
        <v>0</v>
      </c>
      <c r="L23" s="22">
        <v>0</v>
      </c>
      <c r="M23" s="22">
        <v>0</v>
      </c>
      <c r="N23" s="22">
        <v>75042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353683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209812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776215</v>
      </c>
    </row>
    <row r="24" spans="1:42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0</v>
      </c>
      <c r="F24" s="22">
        <v>337072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470966</v>
      </c>
      <c r="P24" s="22">
        <v>0</v>
      </c>
      <c r="Q24" s="22">
        <v>0</v>
      </c>
      <c r="R24" s="22">
        <v>0</v>
      </c>
      <c r="S24" s="22">
        <v>0</v>
      </c>
      <c r="T24" s="22">
        <v>597661</v>
      </c>
      <c r="U24" s="22">
        <v>263670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1669369</v>
      </c>
    </row>
    <row r="25" spans="1:42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0</v>
      </c>
      <c r="F25" s="22">
        <v>1137466</v>
      </c>
      <c r="G25" s="22">
        <v>0</v>
      </c>
      <c r="H25" s="22">
        <v>89393</v>
      </c>
      <c r="I25" s="22">
        <v>555918</v>
      </c>
      <c r="J25" s="22">
        <v>0</v>
      </c>
      <c r="K25" s="22">
        <v>0</v>
      </c>
      <c r="L25" s="22">
        <v>0</v>
      </c>
      <c r="M25" s="22">
        <v>0</v>
      </c>
      <c r="N25" s="22">
        <v>168256</v>
      </c>
      <c r="O25" s="22">
        <v>1914249</v>
      </c>
      <c r="P25" s="22">
        <v>0</v>
      </c>
      <c r="Q25" s="22">
        <v>456631</v>
      </c>
      <c r="R25" s="22">
        <v>195142</v>
      </c>
      <c r="S25" s="22">
        <v>0</v>
      </c>
      <c r="T25" s="22">
        <v>2619178</v>
      </c>
      <c r="U25" s="22">
        <v>565039</v>
      </c>
      <c r="V25" s="22">
        <v>0</v>
      </c>
      <c r="W25" s="22">
        <v>355401</v>
      </c>
      <c r="X25" s="22">
        <v>0</v>
      </c>
      <c r="Y25" s="22">
        <v>0</v>
      </c>
      <c r="Z25" s="22">
        <v>0</v>
      </c>
      <c r="AA25" s="22">
        <v>0</v>
      </c>
      <c r="AB25" s="22">
        <v>315630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2255507</v>
      </c>
      <c r="AJ25" s="22">
        <v>685289</v>
      </c>
      <c r="AK25" s="22">
        <v>0</v>
      </c>
      <c r="AL25" s="22">
        <v>0</v>
      </c>
      <c r="AM25" s="22">
        <v>0</v>
      </c>
      <c r="AN25" s="22">
        <v>0</v>
      </c>
      <c r="AO25" s="22">
        <v>564998</v>
      </c>
      <c r="AP25" s="22">
        <v>11878097</v>
      </c>
    </row>
    <row r="26" spans="1:42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0</v>
      </c>
      <c r="F26" s="22">
        <v>590283</v>
      </c>
      <c r="G26" s="22">
        <v>0</v>
      </c>
      <c r="H26" s="22">
        <v>244656</v>
      </c>
      <c r="I26" s="22">
        <v>1020575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1414875</v>
      </c>
      <c r="P26" s="22">
        <v>0</v>
      </c>
      <c r="Q26" s="22">
        <v>36763</v>
      </c>
      <c r="R26" s="22">
        <v>64655</v>
      </c>
      <c r="S26" s="22">
        <v>0</v>
      </c>
      <c r="T26" s="22">
        <v>1008380</v>
      </c>
      <c r="U26" s="22">
        <v>5725236</v>
      </c>
      <c r="V26" s="22">
        <v>123709</v>
      </c>
      <c r="W26" s="22">
        <v>0</v>
      </c>
      <c r="X26" s="22">
        <v>0</v>
      </c>
      <c r="Y26" s="22">
        <v>0</v>
      </c>
      <c r="Z26" s="22">
        <v>21535</v>
      </c>
      <c r="AA26" s="22">
        <v>0</v>
      </c>
      <c r="AB26" s="22">
        <v>0</v>
      </c>
      <c r="AC26" s="22">
        <v>0</v>
      </c>
      <c r="AD26" s="22">
        <v>0</v>
      </c>
      <c r="AE26" s="22">
        <v>3499764</v>
      </c>
      <c r="AF26" s="22">
        <v>701037</v>
      </c>
      <c r="AG26" s="22">
        <v>0</v>
      </c>
      <c r="AH26" s="22">
        <v>0</v>
      </c>
      <c r="AI26" s="22">
        <v>4758347</v>
      </c>
      <c r="AJ26" s="22">
        <v>54241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19264056</v>
      </c>
    </row>
    <row r="27" spans="1:42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</row>
    <row r="28" spans="1:42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</row>
    <row r="29" spans="1:42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</row>
    <row r="30" spans="1:42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</row>
    <row r="31" spans="1:42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659209</v>
      </c>
      <c r="P31" s="22">
        <v>0</v>
      </c>
      <c r="Q31" s="22">
        <v>0</v>
      </c>
      <c r="R31" s="22">
        <v>0</v>
      </c>
      <c r="S31" s="22">
        <v>0</v>
      </c>
      <c r="T31" s="22">
        <v>5911</v>
      </c>
      <c r="U31" s="22">
        <v>10213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675333</v>
      </c>
    </row>
    <row r="32" spans="1:42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612987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612987</v>
      </c>
    </row>
    <row r="33" spans="1:42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</row>
    <row r="34" spans="1:42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196710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41185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50000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287895</v>
      </c>
    </row>
    <row r="35" spans="1:42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347852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347852</v>
      </c>
    </row>
    <row r="36" spans="1:42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455155</v>
      </c>
      <c r="P36" s="22">
        <v>0</v>
      </c>
      <c r="Q36" s="22">
        <v>0</v>
      </c>
      <c r="R36" s="22">
        <v>0</v>
      </c>
      <c r="S36" s="22">
        <v>0</v>
      </c>
      <c r="T36" s="22">
        <v>265490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720645</v>
      </c>
    </row>
    <row r="37" spans="1:42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</row>
    <row r="38" spans="1:42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</row>
    <row r="39" spans="1:42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</row>
    <row r="40" spans="1:42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653098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653098</v>
      </c>
    </row>
    <row r="41" spans="1:42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</row>
    <row r="42" spans="1:42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0</v>
      </c>
      <c r="F42" s="22">
        <v>18619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18619</v>
      </c>
    </row>
    <row r="43" spans="1:42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116374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1075586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14008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2699312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3905280</v>
      </c>
    </row>
    <row r="44" spans="1:42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6769</v>
      </c>
      <c r="U44" s="22">
        <v>4078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10847</v>
      </c>
    </row>
    <row r="45" spans="1:42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1110484</v>
      </c>
      <c r="P45" s="22">
        <v>0</v>
      </c>
      <c r="Q45" s="22">
        <v>0</v>
      </c>
      <c r="R45" s="22">
        <v>0</v>
      </c>
      <c r="S45" s="22">
        <v>0</v>
      </c>
      <c r="T45" s="22">
        <v>880153</v>
      </c>
      <c r="U45" s="22">
        <v>11798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1219858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3222293</v>
      </c>
    </row>
    <row r="46" spans="1:42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14785</v>
      </c>
      <c r="U46" s="22">
        <v>14785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29570</v>
      </c>
    </row>
    <row r="47" spans="1:42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1857328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1857328</v>
      </c>
    </row>
    <row r="48" spans="1:42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47301</v>
      </c>
      <c r="P48" s="22">
        <v>0</v>
      </c>
      <c r="Q48" s="22">
        <v>0</v>
      </c>
      <c r="R48" s="22">
        <v>0</v>
      </c>
      <c r="S48" s="22">
        <v>0</v>
      </c>
      <c r="T48" s="22">
        <v>816981</v>
      </c>
      <c r="U48" s="22">
        <v>482226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4764104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6110612</v>
      </c>
    </row>
    <row r="49" spans="1:42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100000</v>
      </c>
      <c r="H49" s="22">
        <v>0</v>
      </c>
      <c r="I49" s="22">
        <v>155861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190000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12325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458186</v>
      </c>
    </row>
    <row r="50" spans="1:42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</row>
    <row r="51" spans="1:42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</row>
    <row r="52" spans="1:42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210370</v>
      </c>
      <c r="U52" s="22">
        <v>671507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881877</v>
      </c>
    </row>
    <row r="53" spans="1:42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74532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74532</v>
      </c>
    </row>
    <row r="54" spans="1:42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21240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360327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381567</v>
      </c>
    </row>
    <row r="55" spans="1:42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</row>
    <row r="56" spans="1:42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</row>
    <row r="57" spans="1:42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3687696</v>
      </c>
      <c r="U57" s="22">
        <v>89698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3777394</v>
      </c>
    </row>
    <row r="58" spans="1:42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559456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559456</v>
      </c>
    </row>
    <row r="59" spans="1:42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909309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909309</v>
      </c>
    </row>
    <row r="60" spans="1:42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496052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496052</v>
      </c>
    </row>
    <row r="61" spans="1:42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</row>
    <row r="62" spans="1:42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239625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56294</v>
      </c>
      <c r="P62" s="22">
        <v>0</v>
      </c>
      <c r="Q62" s="22">
        <v>0</v>
      </c>
      <c r="R62" s="22">
        <v>0</v>
      </c>
      <c r="S62" s="22">
        <v>0</v>
      </c>
      <c r="T62" s="22">
        <v>166364</v>
      </c>
      <c r="U62" s="22">
        <v>165560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144679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772522</v>
      </c>
    </row>
    <row r="63" spans="1:42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</row>
    <row r="64" spans="1:42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142929</v>
      </c>
      <c r="P64" s="22">
        <v>0</v>
      </c>
      <c r="Q64" s="22">
        <v>0</v>
      </c>
      <c r="R64" s="22">
        <v>60826</v>
      </c>
      <c r="S64" s="22">
        <v>0</v>
      </c>
      <c r="T64" s="22">
        <v>307378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511133</v>
      </c>
    </row>
    <row r="65" spans="1:42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</row>
    <row r="66" spans="1:42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</row>
    <row r="67" spans="1:42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</row>
    <row r="68" spans="1:42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754678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754678</v>
      </c>
    </row>
    <row r="69" spans="1:42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685443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43402</v>
      </c>
      <c r="P69" s="22">
        <v>0</v>
      </c>
      <c r="Q69" s="22">
        <v>0</v>
      </c>
      <c r="R69" s="22">
        <v>0</v>
      </c>
      <c r="S69" s="22">
        <v>0</v>
      </c>
      <c r="T69" s="22">
        <v>1195580</v>
      </c>
      <c r="U69" s="22">
        <v>3060526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4984951</v>
      </c>
    </row>
    <row r="70" spans="1:42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</row>
    <row r="71" spans="1:42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</row>
    <row r="72" spans="1:42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</row>
    <row r="73" spans="1:42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</row>
    <row r="74" spans="1:42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113175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3434594</v>
      </c>
      <c r="P74" s="22">
        <v>0</v>
      </c>
      <c r="Q74" s="22">
        <v>0</v>
      </c>
      <c r="R74" s="22">
        <v>0</v>
      </c>
      <c r="S74" s="22">
        <v>0</v>
      </c>
      <c r="T74" s="22">
        <v>6003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3553772</v>
      </c>
    </row>
    <row r="75" spans="1:42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0</v>
      </c>
    </row>
    <row r="76" spans="1:42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0</v>
      </c>
    </row>
    <row r="77" spans="1:42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44292</v>
      </c>
      <c r="O77" s="22">
        <v>2289900</v>
      </c>
      <c r="P77" s="22">
        <v>0</v>
      </c>
      <c r="Q77" s="22">
        <v>0</v>
      </c>
      <c r="R77" s="22">
        <v>0</v>
      </c>
      <c r="S77" s="22">
        <v>0</v>
      </c>
      <c r="T77" s="22">
        <v>197710</v>
      </c>
      <c r="U77" s="22">
        <v>713175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3245077</v>
      </c>
    </row>
    <row r="78" spans="1:42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  <c r="T78" s="22">
        <v>243314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65196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308510</v>
      </c>
    </row>
    <row r="79" spans="1:42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0</v>
      </c>
      <c r="F79" s="22">
        <v>30594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30594</v>
      </c>
    </row>
    <row r="80" spans="1:42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</row>
    <row r="81" spans="1:42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</row>
    <row r="82" spans="1:42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0</v>
      </c>
    </row>
    <row r="83" spans="1:42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</row>
    <row r="84" spans="1:42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</row>
    <row r="85" spans="1:42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933406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135876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1069282</v>
      </c>
    </row>
    <row r="86" spans="1:42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0</v>
      </c>
      <c r="F86" s="22">
        <v>36960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36960</v>
      </c>
    </row>
    <row r="87" spans="1:42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33169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33169</v>
      </c>
    </row>
    <row r="88" spans="1:42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</row>
    <row r="89" spans="1:42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1848295</v>
      </c>
      <c r="P89" s="22">
        <v>0</v>
      </c>
      <c r="Q89" s="22">
        <v>0</v>
      </c>
      <c r="R89" s="22">
        <v>0</v>
      </c>
      <c r="S89" s="22">
        <v>0</v>
      </c>
      <c r="T89" s="22">
        <v>71262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1919557</v>
      </c>
    </row>
    <row r="90" spans="1:42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101237</v>
      </c>
      <c r="P90" s="22">
        <v>0</v>
      </c>
      <c r="Q90" s="22">
        <v>0</v>
      </c>
      <c r="R90" s="22">
        <v>0</v>
      </c>
      <c r="S90" s="22">
        <v>0</v>
      </c>
      <c r="T90" s="22">
        <v>26014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29089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156340</v>
      </c>
    </row>
    <row r="91" spans="1:42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205852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205852</v>
      </c>
    </row>
    <row r="92" spans="1:42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1654974</v>
      </c>
      <c r="P92" s="22">
        <v>0</v>
      </c>
      <c r="Q92" s="22">
        <v>30000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24996</v>
      </c>
      <c r="AG92" s="22">
        <v>0</v>
      </c>
      <c r="AH92" s="22">
        <v>0</v>
      </c>
      <c r="AI92" s="22">
        <v>1288550</v>
      </c>
      <c r="AJ92" s="22">
        <v>0</v>
      </c>
      <c r="AK92" s="22">
        <v>0</v>
      </c>
      <c r="AL92" s="22">
        <v>19548</v>
      </c>
      <c r="AM92" s="22">
        <v>0</v>
      </c>
      <c r="AN92" s="22">
        <v>0</v>
      </c>
      <c r="AO92" s="22">
        <v>0</v>
      </c>
      <c r="AP92" s="22">
        <v>3018068</v>
      </c>
    </row>
    <row r="93" spans="1:42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0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0</v>
      </c>
    </row>
    <row r="94" spans="1:42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0</v>
      </c>
    </row>
    <row r="95" spans="1:42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79058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79058</v>
      </c>
    </row>
    <row r="96" spans="1:42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0</v>
      </c>
      <c r="F96" s="22">
        <v>20637</v>
      </c>
      <c r="G96" s="22">
        <v>0</v>
      </c>
      <c r="H96" s="22">
        <v>180245</v>
      </c>
      <c r="I96" s="22">
        <v>39045</v>
      </c>
      <c r="J96" s="22">
        <v>0</v>
      </c>
      <c r="K96" s="22">
        <v>0</v>
      </c>
      <c r="L96" s="22">
        <v>0</v>
      </c>
      <c r="M96" s="22">
        <v>0</v>
      </c>
      <c r="N96" s="22">
        <v>118500</v>
      </c>
      <c r="O96" s="22">
        <v>399839</v>
      </c>
      <c r="P96" s="22">
        <v>0</v>
      </c>
      <c r="Q96" s="22">
        <v>0</v>
      </c>
      <c r="R96" s="22">
        <v>20426</v>
      </c>
      <c r="S96" s="22">
        <v>0</v>
      </c>
      <c r="T96" s="22">
        <v>1655629</v>
      </c>
      <c r="U96" s="22">
        <v>47778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154971</v>
      </c>
      <c r="AJ96" s="22">
        <v>56817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2693887</v>
      </c>
    </row>
    <row r="97" spans="1:42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46590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26381</v>
      </c>
      <c r="U97" s="22">
        <v>60663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94955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228589</v>
      </c>
    </row>
    <row r="98" spans="1:42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193008</v>
      </c>
      <c r="J98" s="22">
        <v>0</v>
      </c>
      <c r="K98" s="22">
        <v>0</v>
      </c>
      <c r="L98" s="22">
        <v>0</v>
      </c>
      <c r="M98" s="22">
        <v>0</v>
      </c>
      <c r="N98" s="22">
        <v>45400</v>
      </c>
      <c r="O98" s="22">
        <v>9986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6843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255237</v>
      </c>
    </row>
    <row r="99" spans="1:42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212228</v>
      </c>
      <c r="G99" s="22">
        <v>0</v>
      </c>
      <c r="H99" s="22">
        <v>222909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42760</v>
      </c>
      <c r="P99" s="22">
        <v>0</v>
      </c>
      <c r="Q99" s="22">
        <v>0</v>
      </c>
      <c r="R99" s="22">
        <v>50983</v>
      </c>
      <c r="S99" s="22">
        <v>0</v>
      </c>
      <c r="T99" s="22">
        <v>239983</v>
      </c>
      <c r="U99" s="22">
        <v>205843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2411941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3386647</v>
      </c>
    </row>
    <row r="100" spans="1:42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59486</v>
      </c>
      <c r="P100" s="22">
        <v>0</v>
      </c>
      <c r="Q100" s="22">
        <v>0</v>
      </c>
      <c r="R100" s="22">
        <v>0</v>
      </c>
      <c r="S100" s="22">
        <v>0</v>
      </c>
      <c r="T100" s="22">
        <v>17020</v>
      </c>
      <c r="U100" s="22">
        <v>25530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47694</v>
      </c>
      <c r="AC100" s="22">
        <v>51435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201165</v>
      </c>
    </row>
    <row r="101" spans="1:42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140351</v>
      </c>
      <c r="I101" s="22">
        <v>19636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535632</v>
      </c>
      <c r="P101" s="22">
        <v>0</v>
      </c>
      <c r="Q101" s="22">
        <v>0</v>
      </c>
      <c r="R101" s="22">
        <v>0</v>
      </c>
      <c r="S101" s="22">
        <v>0</v>
      </c>
      <c r="T101" s="22">
        <v>50579</v>
      </c>
      <c r="U101" s="22">
        <v>36363</v>
      </c>
      <c r="V101" s="22">
        <v>0</v>
      </c>
      <c r="W101" s="22">
        <v>0</v>
      </c>
      <c r="X101" s="22">
        <v>12023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374450</v>
      </c>
      <c r="AJ101" s="22">
        <v>0</v>
      </c>
      <c r="AK101" s="22">
        <v>0</v>
      </c>
      <c r="AL101" s="22">
        <v>59908</v>
      </c>
      <c r="AM101" s="22">
        <v>0</v>
      </c>
      <c r="AN101" s="22">
        <v>0</v>
      </c>
      <c r="AO101" s="22">
        <v>0</v>
      </c>
      <c r="AP101" s="22">
        <v>1228942</v>
      </c>
    </row>
    <row r="102" spans="1:42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69470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47814</v>
      </c>
      <c r="V102" s="22">
        <v>60000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79090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8583</v>
      </c>
      <c r="AM102" s="22">
        <v>0</v>
      </c>
      <c r="AN102" s="22">
        <v>0</v>
      </c>
      <c r="AO102" s="22">
        <v>0</v>
      </c>
      <c r="AP102" s="22">
        <v>264957</v>
      </c>
    </row>
    <row r="103" spans="1:42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63771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63771</v>
      </c>
    </row>
    <row r="104" spans="1:42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6901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6299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13200</v>
      </c>
    </row>
    <row r="105" spans="1:42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20670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19080</v>
      </c>
      <c r="P105" s="22">
        <v>0</v>
      </c>
      <c r="Q105" s="22">
        <v>0</v>
      </c>
      <c r="R105" s="22">
        <v>11577</v>
      </c>
      <c r="S105" s="22">
        <v>0</v>
      </c>
      <c r="T105" s="22">
        <v>31595</v>
      </c>
      <c r="U105" s="22">
        <v>31160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16927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131009</v>
      </c>
    </row>
    <row r="106" spans="1:42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26464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100194</v>
      </c>
      <c r="P106" s="22">
        <v>0</v>
      </c>
      <c r="Q106" s="22">
        <v>0</v>
      </c>
      <c r="R106" s="22">
        <v>0</v>
      </c>
      <c r="S106" s="22">
        <v>0</v>
      </c>
      <c r="T106" s="22">
        <v>54340</v>
      </c>
      <c r="U106" s="22">
        <v>56995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237993</v>
      </c>
    </row>
    <row r="107" spans="1:42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0</v>
      </c>
      <c r="F107" s="22">
        <v>159409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10015</v>
      </c>
      <c r="P107" s="22">
        <v>0</v>
      </c>
      <c r="Q107" s="22">
        <v>0</v>
      </c>
      <c r="R107" s="22">
        <v>75583</v>
      </c>
      <c r="S107" s="22">
        <v>0</v>
      </c>
      <c r="T107" s="22">
        <v>117587</v>
      </c>
      <c r="U107" s="22">
        <v>624319</v>
      </c>
      <c r="V107" s="22">
        <v>370062</v>
      </c>
      <c r="W107" s="22">
        <v>99358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157351</v>
      </c>
      <c r="AF107" s="22">
        <v>0</v>
      </c>
      <c r="AG107" s="22">
        <v>0</v>
      </c>
      <c r="AH107" s="22">
        <v>0</v>
      </c>
      <c r="AI107" s="22">
        <v>1669152</v>
      </c>
      <c r="AJ107" s="22">
        <v>78587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3361423</v>
      </c>
    </row>
    <row r="108" spans="1:42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0</v>
      </c>
      <c r="F108" s="22">
        <v>4004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148995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152999</v>
      </c>
    </row>
    <row r="109" spans="1:42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0</v>
      </c>
      <c r="F109" s="22">
        <v>21250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22500</v>
      </c>
      <c r="O109" s="22">
        <v>203971</v>
      </c>
      <c r="P109" s="22">
        <v>0</v>
      </c>
      <c r="Q109" s="22">
        <v>0</v>
      </c>
      <c r="R109" s="22">
        <v>0</v>
      </c>
      <c r="S109" s="22">
        <v>0</v>
      </c>
      <c r="T109" s="22">
        <v>0</v>
      </c>
      <c r="U109" s="22">
        <v>46897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24200</v>
      </c>
      <c r="AE109" s="22">
        <v>0</v>
      </c>
      <c r="AF109" s="22">
        <v>0</v>
      </c>
      <c r="AG109" s="22">
        <v>0</v>
      </c>
      <c r="AH109" s="22">
        <v>0</v>
      </c>
      <c r="AI109" s="22">
        <v>159779</v>
      </c>
      <c r="AJ109" s="22">
        <v>35000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513597</v>
      </c>
    </row>
    <row r="110" spans="1:42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28022</v>
      </c>
      <c r="P110" s="22">
        <v>0</v>
      </c>
      <c r="Q110" s="22">
        <v>0</v>
      </c>
      <c r="R110" s="22">
        <v>0</v>
      </c>
      <c r="S110" s="22">
        <v>0</v>
      </c>
      <c r="T110" s="22">
        <v>15383</v>
      </c>
      <c r="U110" s="22">
        <v>21710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59158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124273</v>
      </c>
    </row>
    <row r="111" spans="1:42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100000</v>
      </c>
      <c r="P111" s="22">
        <v>0</v>
      </c>
      <c r="Q111" s="22">
        <v>0</v>
      </c>
      <c r="R111" s="22">
        <v>0</v>
      </c>
      <c r="S111" s="22">
        <v>0</v>
      </c>
      <c r="T111" s="22">
        <v>109530</v>
      </c>
      <c r="U111" s="22">
        <v>51627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93518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354675</v>
      </c>
    </row>
    <row r="112" spans="1:42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1920</v>
      </c>
      <c r="K112" s="22">
        <v>0</v>
      </c>
      <c r="L112" s="22">
        <v>0</v>
      </c>
      <c r="M112" s="22">
        <v>0</v>
      </c>
      <c r="N112" s="22">
        <v>58149</v>
      </c>
      <c r="O112" s="22">
        <v>76402</v>
      </c>
      <c r="P112" s="22">
        <v>0</v>
      </c>
      <c r="Q112" s="22">
        <v>0</v>
      </c>
      <c r="R112" s="22">
        <v>156320</v>
      </c>
      <c r="S112" s="22">
        <v>0</v>
      </c>
      <c r="T112" s="22">
        <v>44561</v>
      </c>
      <c r="U112" s="22">
        <v>17237</v>
      </c>
      <c r="V112" s="22">
        <v>30469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36074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421132</v>
      </c>
    </row>
    <row r="113" spans="1:42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25800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16122</v>
      </c>
      <c r="S113" s="22">
        <v>0</v>
      </c>
      <c r="T113" s="22">
        <v>11815</v>
      </c>
      <c r="U113" s="22">
        <v>10681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5415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69833</v>
      </c>
    </row>
    <row r="114" spans="1:42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19629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387403</v>
      </c>
      <c r="P114" s="22">
        <v>0</v>
      </c>
      <c r="Q114" s="22">
        <v>0</v>
      </c>
      <c r="R114" s="22">
        <v>47793</v>
      </c>
      <c r="S114" s="22">
        <v>0</v>
      </c>
      <c r="T114" s="22">
        <v>189181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186388</v>
      </c>
      <c r="AJ114" s="22">
        <v>90123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920517</v>
      </c>
    </row>
    <row r="115" spans="1:42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55021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23581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78602</v>
      </c>
    </row>
    <row r="116" spans="1:42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19110</v>
      </c>
      <c r="P116" s="22">
        <v>0</v>
      </c>
      <c r="Q116" s="22">
        <v>0</v>
      </c>
      <c r="R116" s="22">
        <v>0</v>
      </c>
      <c r="S116" s="22">
        <v>0</v>
      </c>
      <c r="T116" s="22">
        <v>234302</v>
      </c>
      <c r="U116" s="22">
        <v>126655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380067</v>
      </c>
    </row>
    <row r="117" spans="1:42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15368</v>
      </c>
      <c r="P117" s="22">
        <v>0</v>
      </c>
      <c r="Q117" s="22">
        <v>0</v>
      </c>
      <c r="R117" s="22">
        <v>0</v>
      </c>
      <c r="S117" s="22">
        <v>0</v>
      </c>
      <c r="T117" s="22">
        <v>13124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17763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46255</v>
      </c>
    </row>
    <row r="118" spans="1:42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34533</v>
      </c>
      <c r="O118" s="22">
        <v>33393</v>
      </c>
      <c r="P118" s="22">
        <v>0</v>
      </c>
      <c r="Q118" s="22">
        <v>0</v>
      </c>
      <c r="R118" s="22">
        <v>0</v>
      </c>
      <c r="S118" s="22">
        <v>0</v>
      </c>
      <c r="T118" s="22">
        <v>20241</v>
      </c>
      <c r="U118" s="22">
        <v>0</v>
      </c>
      <c r="V118" s="22">
        <v>12561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0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100728</v>
      </c>
    </row>
    <row r="119" spans="1:42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45047</v>
      </c>
      <c r="I119" s="22">
        <v>0</v>
      </c>
      <c r="J119" s="22">
        <v>0</v>
      </c>
      <c r="K119" s="22">
        <v>0</v>
      </c>
      <c r="L119" s="22">
        <v>8138</v>
      </c>
      <c r="M119" s="22">
        <v>0</v>
      </c>
      <c r="N119" s="22">
        <v>0</v>
      </c>
      <c r="O119" s="22">
        <v>305856</v>
      </c>
      <c r="P119" s="22">
        <v>0</v>
      </c>
      <c r="Q119" s="22">
        <v>0</v>
      </c>
      <c r="R119" s="22">
        <v>0</v>
      </c>
      <c r="S119" s="22">
        <v>0</v>
      </c>
      <c r="T119" s="22">
        <v>13688</v>
      </c>
      <c r="U119" s="22">
        <v>241714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231413</v>
      </c>
      <c r="AE119" s="22">
        <v>0</v>
      </c>
      <c r="AF119" s="22">
        <v>0</v>
      </c>
      <c r="AG119" s="22">
        <v>0</v>
      </c>
      <c r="AH119" s="22">
        <v>0</v>
      </c>
      <c r="AI119" s="22">
        <v>25325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871181</v>
      </c>
    </row>
    <row r="120" spans="1:42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37448</v>
      </c>
      <c r="O120" s="22">
        <v>379276</v>
      </c>
      <c r="P120" s="22">
        <v>0</v>
      </c>
      <c r="Q120" s="22">
        <v>0</v>
      </c>
      <c r="R120" s="22">
        <v>0</v>
      </c>
      <c r="S120" s="22">
        <v>0</v>
      </c>
      <c r="T120" s="22">
        <v>177810</v>
      </c>
      <c r="U120" s="22">
        <v>24773</v>
      </c>
      <c r="V120" s="22">
        <v>0</v>
      </c>
      <c r="W120" s="22">
        <v>0</v>
      </c>
      <c r="X120" s="22">
        <v>0</v>
      </c>
      <c r="Y120" s="22">
        <v>46895</v>
      </c>
      <c r="Z120" s="22">
        <v>0</v>
      </c>
      <c r="AA120" s="22">
        <v>32776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99721</v>
      </c>
      <c r="AH120" s="22">
        <v>0</v>
      </c>
      <c r="AI120" s="22">
        <v>33789</v>
      </c>
      <c r="AJ120" s="22">
        <v>95640</v>
      </c>
      <c r="AK120" s="22">
        <v>0</v>
      </c>
      <c r="AL120" s="22">
        <v>0</v>
      </c>
      <c r="AM120" s="22">
        <v>0</v>
      </c>
      <c r="AN120" s="22">
        <v>0</v>
      </c>
      <c r="AO120" s="22">
        <v>11761</v>
      </c>
      <c r="AP120" s="22">
        <v>939889</v>
      </c>
    </row>
    <row r="121" spans="1:42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0</v>
      </c>
      <c r="F121" s="22">
        <v>8232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2">
        <v>141615</v>
      </c>
      <c r="U121" s="22">
        <v>137771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12994</v>
      </c>
      <c r="AF121" s="22">
        <v>0</v>
      </c>
      <c r="AG121" s="22">
        <v>0</v>
      </c>
      <c r="AH121" s="22">
        <v>0</v>
      </c>
      <c r="AI121" s="22">
        <v>236076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536688</v>
      </c>
    </row>
    <row r="122" spans="1:42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16064</v>
      </c>
      <c r="P122" s="22">
        <v>0</v>
      </c>
      <c r="Q122" s="22">
        <v>0</v>
      </c>
      <c r="R122" s="22">
        <v>5448</v>
      </c>
      <c r="S122" s="22">
        <v>0</v>
      </c>
      <c r="T122" s="22">
        <v>0</v>
      </c>
      <c r="U122" s="22">
        <v>25002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46514</v>
      </c>
    </row>
    <row r="123" spans="1:42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278116</v>
      </c>
      <c r="P123" s="22">
        <v>0</v>
      </c>
      <c r="Q123" s="22">
        <v>0</v>
      </c>
      <c r="R123" s="22">
        <v>0</v>
      </c>
      <c r="S123" s="22">
        <v>0</v>
      </c>
      <c r="T123" s="22">
        <v>72184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284562</v>
      </c>
      <c r="AB123" s="22">
        <v>0</v>
      </c>
      <c r="AC123" s="22">
        <v>0</v>
      </c>
      <c r="AD123" s="22">
        <v>1910126</v>
      </c>
      <c r="AE123" s="22">
        <v>0</v>
      </c>
      <c r="AF123" s="22">
        <v>0</v>
      </c>
      <c r="AG123" s="22">
        <v>0</v>
      </c>
      <c r="AH123" s="22">
        <v>0</v>
      </c>
      <c r="AI123" s="22">
        <v>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2544988</v>
      </c>
    </row>
    <row r="124" spans="1:42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0</v>
      </c>
      <c r="U124" s="22">
        <v>400000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400000</v>
      </c>
    </row>
    <row r="125" spans="1:42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173147</v>
      </c>
      <c r="P125" s="22">
        <v>0</v>
      </c>
      <c r="Q125" s="22">
        <v>0</v>
      </c>
      <c r="R125" s="22">
        <v>0</v>
      </c>
      <c r="S125" s="22">
        <v>0</v>
      </c>
      <c r="T125" s="22">
        <v>277187</v>
      </c>
      <c r="U125" s="22">
        <v>281610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10729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742673</v>
      </c>
    </row>
    <row r="126" spans="1:42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15651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23631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39282</v>
      </c>
    </row>
    <row r="127" spans="1:42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  <c r="T127" s="22">
        <v>35502</v>
      </c>
      <c r="U127" s="22">
        <v>2402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1032</v>
      </c>
      <c r="AO127" s="22">
        <v>0</v>
      </c>
      <c r="AP127" s="22">
        <v>38936</v>
      </c>
    </row>
    <row r="128" spans="1:42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43329</v>
      </c>
      <c r="P128" s="22">
        <v>0</v>
      </c>
      <c r="Q128" s="22">
        <v>0</v>
      </c>
      <c r="R128" s="22">
        <v>0</v>
      </c>
      <c r="S128" s="22">
        <v>0</v>
      </c>
      <c r="T128" s="22">
        <v>30115</v>
      </c>
      <c r="U128" s="22">
        <v>67725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141169</v>
      </c>
    </row>
    <row r="129" spans="1:42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16954</v>
      </c>
      <c r="U129" s="22">
        <v>64078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40750</v>
      </c>
      <c r="AJ129" s="22">
        <v>413271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535053</v>
      </c>
    </row>
    <row r="130" spans="1:42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</row>
    <row r="131" spans="1:42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45152</v>
      </c>
      <c r="U131" s="22">
        <v>0</v>
      </c>
      <c r="V131" s="22">
        <v>37527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919797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1002476</v>
      </c>
    </row>
    <row r="132" spans="1:42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</row>
    <row r="133" spans="1:42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29725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29725</v>
      </c>
    </row>
    <row r="134" spans="1:42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8771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18627</v>
      </c>
      <c r="U134" s="22">
        <v>11360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38758</v>
      </c>
    </row>
    <row r="135" spans="1:42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0</v>
      </c>
      <c r="F135" s="22">
        <v>101001</v>
      </c>
      <c r="G135" s="22">
        <v>0</v>
      </c>
      <c r="H135" s="22">
        <v>0</v>
      </c>
      <c r="I135" s="22">
        <v>32618</v>
      </c>
      <c r="J135" s="22">
        <v>0</v>
      </c>
      <c r="K135" s="22">
        <v>0</v>
      </c>
      <c r="L135" s="22">
        <v>0</v>
      </c>
      <c r="M135" s="22">
        <v>0</v>
      </c>
      <c r="N135" s="22">
        <v>25170</v>
      </c>
      <c r="O135" s="22">
        <v>134891</v>
      </c>
      <c r="P135" s="22">
        <v>0</v>
      </c>
      <c r="Q135" s="22">
        <v>0</v>
      </c>
      <c r="R135" s="22">
        <v>0</v>
      </c>
      <c r="S135" s="22">
        <v>0</v>
      </c>
      <c r="T135" s="22">
        <v>226451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0</v>
      </c>
      <c r="AJ135" s="22">
        <v>7817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527948</v>
      </c>
    </row>
    <row r="136" spans="1:42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  <c r="T136" s="22">
        <v>0</v>
      </c>
      <c r="U136" s="22">
        <v>80165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67494</v>
      </c>
      <c r="AE136" s="22">
        <v>0</v>
      </c>
      <c r="AF136" s="22">
        <v>27286</v>
      </c>
      <c r="AG136" s="22">
        <v>0</v>
      </c>
      <c r="AH136" s="22">
        <v>0</v>
      </c>
      <c r="AI136" s="22">
        <v>141779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316724</v>
      </c>
    </row>
    <row r="137" spans="1:42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178487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  <c r="V137" s="22">
        <v>0</v>
      </c>
      <c r="W137" s="22">
        <v>0</v>
      </c>
      <c r="X137" s="22">
        <v>91352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448490</v>
      </c>
      <c r="AF137" s="22">
        <v>0</v>
      </c>
      <c r="AG137" s="22">
        <v>0</v>
      </c>
      <c r="AH137" s="22">
        <v>0</v>
      </c>
      <c r="AI137" s="22">
        <v>428418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1146747</v>
      </c>
    </row>
    <row r="138" spans="1:42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123171</v>
      </c>
      <c r="G138" s="22">
        <v>0</v>
      </c>
      <c r="H138" s="22">
        <v>210403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1144522</v>
      </c>
      <c r="P138" s="22">
        <v>0</v>
      </c>
      <c r="Q138" s="22">
        <v>0</v>
      </c>
      <c r="R138" s="22">
        <v>0</v>
      </c>
      <c r="S138" s="22">
        <v>0</v>
      </c>
      <c r="T138" s="22">
        <v>288364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121025</v>
      </c>
      <c r="AF138" s="22">
        <v>0</v>
      </c>
      <c r="AG138" s="22">
        <v>0</v>
      </c>
      <c r="AH138" s="22">
        <v>0</v>
      </c>
      <c r="AI138" s="22">
        <v>162118</v>
      </c>
      <c r="AJ138" s="22">
        <v>115656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2165259</v>
      </c>
    </row>
    <row r="139" spans="1:42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0</v>
      </c>
    </row>
    <row r="140" spans="1:42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16529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16529</v>
      </c>
    </row>
    <row r="141" spans="1:42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15663</v>
      </c>
      <c r="O141" s="22">
        <v>103489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119152</v>
      </c>
    </row>
    <row r="142" spans="1:42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18291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62012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80303</v>
      </c>
    </row>
    <row r="143" spans="1:42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0</v>
      </c>
    </row>
    <row r="144" spans="1:42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35887</v>
      </c>
      <c r="S144" s="22">
        <v>0</v>
      </c>
      <c r="T144" s="22">
        <v>19435</v>
      </c>
      <c r="U144" s="22">
        <v>47147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102469</v>
      </c>
    </row>
    <row r="145" spans="1:42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142281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49945</v>
      </c>
      <c r="P145" s="22">
        <v>0</v>
      </c>
      <c r="Q145" s="22">
        <v>0</v>
      </c>
      <c r="R145" s="22">
        <v>0</v>
      </c>
      <c r="S145" s="22">
        <v>25433</v>
      </c>
      <c r="T145" s="22">
        <v>89873</v>
      </c>
      <c r="U145" s="22">
        <v>1532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68737</v>
      </c>
      <c r="AH145" s="22">
        <v>0</v>
      </c>
      <c r="AI145" s="22">
        <v>2395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380196</v>
      </c>
    </row>
    <row r="146" spans="1:42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90767</v>
      </c>
      <c r="P146" s="22">
        <v>0</v>
      </c>
      <c r="Q146" s="22">
        <v>0</v>
      </c>
      <c r="R146" s="22">
        <v>0</v>
      </c>
      <c r="S146" s="22">
        <v>0</v>
      </c>
      <c r="T146" s="22">
        <v>54875</v>
      </c>
      <c r="U146" s="22">
        <v>23024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168666</v>
      </c>
    </row>
    <row r="147" spans="1:42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8765</v>
      </c>
      <c r="U147" s="22">
        <v>4431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13196</v>
      </c>
    </row>
    <row r="148" spans="1:42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47500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47500</v>
      </c>
    </row>
    <row r="149" spans="1:42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8697</v>
      </c>
      <c r="N149" s="22">
        <v>0</v>
      </c>
      <c r="O149" s="22">
        <v>11337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10611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7522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38167</v>
      </c>
    </row>
    <row r="150" spans="1:42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166346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39050</v>
      </c>
      <c r="P150" s="22">
        <v>0</v>
      </c>
      <c r="Q150" s="22">
        <v>0</v>
      </c>
      <c r="R150" s="22">
        <v>0</v>
      </c>
      <c r="S150" s="22">
        <v>0</v>
      </c>
      <c r="T150" s="22">
        <v>0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43377</v>
      </c>
      <c r="AJ150" s="22">
        <v>620207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868980</v>
      </c>
    </row>
    <row r="151" spans="1:42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37134</v>
      </c>
      <c r="P151" s="22">
        <v>0</v>
      </c>
      <c r="Q151" s="22">
        <v>0</v>
      </c>
      <c r="R151" s="22">
        <v>0</v>
      </c>
      <c r="S151" s="22">
        <v>0</v>
      </c>
      <c r="T151" s="22">
        <v>10290</v>
      </c>
      <c r="U151" s="22">
        <v>2056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49480</v>
      </c>
    </row>
    <row r="152" spans="1:42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  <c r="T152" s="22">
        <v>51012</v>
      </c>
      <c r="U152" s="22">
        <v>5794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236450</v>
      </c>
      <c r="AE152" s="22">
        <v>0</v>
      </c>
      <c r="AF152" s="22">
        <v>0</v>
      </c>
      <c r="AG152" s="22">
        <v>0</v>
      </c>
      <c r="AH152" s="22">
        <v>0</v>
      </c>
      <c r="AI152" s="22">
        <v>0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293256</v>
      </c>
    </row>
    <row r="153" spans="1:42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122726</v>
      </c>
      <c r="G153" s="22">
        <v>0</v>
      </c>
      <c r="H153" s="22">
        <v>241006</v>
      </c>
      <c r="I153" s="22">
        <v>285390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241788</v>
      </c>
      <c r="P153" s="22">
        <v>0</v>
      </c>
      <c r="Q153" s="22">
        <v>0</v>
      </c>
      <c r="R153" s="22">
        <v>8096</v>
      </c>
      <c r="S153" s="22">
        <v>0</v>
      </c>
      <c r="T153" s="22">
        <v>189643</v>
      </c>
      <c r="U153" s="22">
        <v>298583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1439375</v>
      </c>
      <c r="AJ153" s="22">
        <v>150084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2976691</v>
      </c>
    </row>
    <row r="154" spans="1:42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75260</v>
      </c>
      <c r="I154" s="22">
        <v>83122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28162</v>
      </c>
      <c r="U154" s="22">
        <v>132433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54739</v>
      </c>
      <c r="AJ154" s="22">
        <v>21545</v>
      </c>
      <c r="AK154" s="22">
        <v>0</v>
      </c>
      <c r="AL154" s="22">
        <v>0</v>
      </c>
      <c r="AM154" s="22">
        <v>0</v>
      </c>
      <c r="AN154" s="22">
        <v>0</v>
      </c>
      <c r="AO154" s="22">
        <v>574157</v>
      </c>
      <c r="AP154" s="22">
        <v>969418</v>
      </c>
    </row>
    <row r="155" spans="1:42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32278</v>
      </c>
      <c r="U155" s="22">
        <v>32279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64557</v>
      </c>
    </row>
    <row r="156" spans="1:42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5317</v>
      </c>
      <c r="P156" s="22">
        <v>0</v>
      </c>
      <c r="Q156" s="22">
        <v>0</v>
      </c>
      <c r="R156" s="22">
        <v>0</v>
      </c>
      <c r="S156" s="22">
        <v>0</v>
      </c>
      <c r="T156" s="22">
        <v>22476</v>
      </c>
      <c r="U156" s="22">
        <v>7792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2645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38230</v>
      </c>
    </row>
    <row r="157" spans="1:42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68900</v>
      </c>
      <c r="O157" s="22">
        <v>162397</v>
      </c>
      <c r="P157" s="22">
        <v>0</v>
      </c>
      <c r="Q157" s="22">
        <v>0</v>
      </c>
      <c r="R157" s="22">
        <v>0</v>
      </c>
      <c r="S157" s="22">
        <v>0</v>
      </c>
      <c r="T157" s="22">
        <v>251540</v>
      </c>
      <c r="U157" s="22">
        <v>379056</v>
      </c>
      <c r="V157" s="22">
        <v>0</v>
      </c>
      <c r="W157" s="22">
        <v>0</v>
      </c>
      <c r="X157" s="22">
        <v>0</v>
      </c>
      <c r="Y157" s="22">
        <v>16733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159815</v>
      </c>
      <c r="AJ157" s="22">
        <v>48630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1087071</v>
      </c>
    </row>
    <row r="158" spans="1:42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10686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0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75777</v>
      </c>
      <c r="AJ158" s="22">
        <v>10686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97149</v>
      </c>
    </row>
    <row r="159" spans="1:42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96889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96889</v>
      </c>
    </row>
    <row r="160" spans="1:42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93383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0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114058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207441</v>
      </c>
    </row>
    <row r="161" spans="1:42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53985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167880</v>
      </c>
      <c r="P161" s="22">
        <v>0</v>
      </c>
      <c r="Q161" s="22">
        <v>0</v>
      </c>
      <c r="R161" s="22">
        <v>0</v>
      </c>
      <c r="S161" s="22">
        <v>0</v>
      </c>
      <c r="T161" s="22">
        <v>211884</v>
      </c>
      <c r="U161" s="22">
        <v>86204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0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519953</v>
      </c>
    </row>
    <row r="162" spans="1:42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54070</v>
      </c>
      <c r="P162" s="22">
        <v>0</v>
      </c>
      <c r="Q162" s="22">
        <v>0</v>
      </c>
      <c r="R162" s="22">
        <v>0</v>
      </c>
      <c r="S162" s="22">
        <v>0</v>
      </c>
      <c r="T162" s="22">
        <v>0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82512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136582</v>
      </c>
    </row>
    <row r="163" spans="1:42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72006</v>
      </c>
      <c r="U163" s="22">
        <v>47263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75042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194311</v>
      </c>
    </row>
    <row r="164" spans="1:42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  <c r="T164" s="22">
        <v>17181</v>
      </c>
      <c r="U164" s="22">
        <v>129709</v>
      </c>
      <c r="V164" s="22">
        <v>46576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73067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266533</v>
      </c>
    </row>
    <row r="165" spans="1:42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49409</v>
      </c>
      <c r="I165" s="22">
        <v>3022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229771</v>
      </c>
      <c r="P165" s="22">
        <v>0</v>
      </c>
      <c r="Q165" s="22">
        <v>0</v>
      </c>
      <c r="R165" s="22">
        <v>70614</v>
      </c>
      <c r="S165" s="22">
        <v>0</v>
      </c>
      <c r="T165" s="22">
        <v>56545</v>
      </c>
      <c r="U165" s="22">
        <v>4029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0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413390</v>
      </c>
    </row>
    <row r="166" spans="1:42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123726</v>
      </c>
      <c r="P166" s="22">
        <v>0</v>
      </c>
      <c r="Q166" s="22">
        <v>0</v>
      </c>
      <c r="R166" s="22">
        <v>0</v>
      </c>
      <c r="S166" s="22">
        <v>0</v>
      </c>
      <c r="T166" s="22">
        <v>30102</v>
      </c>
      <c r="U166" s="22">
        <v>104539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163749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422116</v>
      </c>
    </row>
    <row r="167" spans="1:42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109679</v>
      </c>
      <c r="P167" s="22">
        <v>0</v>
      </c>
      <c r="Q167" s="22">
        <v>0</v>
      </c>
      <c r="R167" s="22">
        <v>0</v>
      </c>
      <c r="S167" s="22">
        <v>0</v>
      </c>
      <c r="T167" s="22">
        <v>88036</v>
      </c>
      <c r="U167" s="22">
        <v>0</v>
      </c>
      <c r="V167" s="22">
        <v>67926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59432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325073</v>
      </c>
    </row>
    <row r="168" spans="1:42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31559</v>
      </c>
      <c r="P168" s="22">
        <v>0</v>
      </c>
      <c r="Q168" s="22">
        <v>0</v>
      </c>
      <c r="R168" s="22">
        <v>0</v>
      </c>
      <c r="S168" s="22">
        <v>0</v>
      </c>
      <c r="T168" s="22">
        <v>223158</v>
      </c>
      <c r="U168" s="22">
        <v>52444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36932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536829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880922</v>
      </c>
    </row>
    <row r="169" spans="1:42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85258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85258</v>
      </c>
    </row>
    <row r="170" spans="1:42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23856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210082</v>
      </c>
      <c r="T170" s="22">
        <v>0</v>
      </c>
      <c r="U170" s="22">
        <v>0</v>
      </c>
      <c r="V170" s="22">
        <v>0</v>
      </c>
      <c r="W170" s="22">
        <v>96842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67060</v>
      </c>
      <c r="AM170" s="22">
        <v>0</v>
      </c>
      <c r="AN170" s="22">
        <v>0</v>
      </c>
      <c r="AO170" s="22">
        <v>0</v>
      </c>
      <c r="AP170" s="22">
        <v>397840</v>
      </c>
    </row>
    <row r="171" spans="1:42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1183565</v>
      </c>
      <c r="G171" s="22">
        <v>0</v>
      </c>
      <c r="H171" s="22">
        <v>0</v>
      </c>
      <c r="I171" s="22">
        <v>30518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67342</v>
      </c>
      <c r="P171" s="22">
        <v>0</v>
      </c>
      <c r="Q171" s="22">
        <v>0</v>
      </c>
      <c r="R171" s="22">
        <v>0</v>
      </c>
      <c r="S171" s="22">
        <v>0</v>
      </c>
      <c r="T171" s="22">
        <v>180220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98933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1560578</v>
      </c>
    </row>
    <row r="172" spans="1:42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86905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86905</v>
      </c>
    </row>
    <row r="173" spans="1:42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  <c r="T173" s="22">
        <v>5942</v>
      </c>
      <c r="U173" s="22">
        <v>6040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24304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36286</v>
      </c>
    </row>
    <row r="174" spans="1:42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126730</v>
      </c>
      <c r="P174" s="22">
        <v>0</v>
      </c>
      <c r="Q174" s="22">
        <v>0</v>
      </c>
      <c r="R174" s="22">
        <v>0</v>
      </c>
      <c r="S174" s="22">
        <v>0</v>
      </c>
      <c r="T174" s="22">
        <v>27157</v>
      </c>
      <c r="U174" s="22">
        <v>162574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316461</v>
      </c>
    </row>
    <row r="175" spans="1:42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101245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  <c r="T175" s="22">
        <v>0</v>
      </c>
      <c r="U175" s="22">
        <v>15215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12000</v>
      </c>
      <c r="AE175" s="22">
        <v>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128460</v>
      </c>
    </row>
    <row r="176" spans="1:42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0</v>
      </c>
      <c r="F176" s="22">
        <v>38937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44047</v>
      </c>
      <c r="P176" s="22">
        <v>0</v>
      </c>
      <c r="Q176" s="22">
        <v>0</v>
      </c>
      <c r="R176" s="22">
        <v>0</v>
      </c>
      <c r="S176" s="22">
        <v>0</v>
      </c>
      <c r="T176" s="22">
        <v>122240</v>
      </c>
      <c r="U176" s="22">
        <v>136977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59630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401831</v>
      </c>
    </row>
    <row r="177" spans="1:42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0</v>
      </c>
      <c r="F177" s="22">
        <v>166716</v>
      </c>
      <c r="G177" s="22">
        <v>0</v>
      </c>
      <c r="H177" s="22">
        <v>0</v>
      </c>
      <c r="I177" s="22">
        <v>94527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477692</v>
      </c>
      <c r="P177" s="22">
        <v>0</v>
      </c>
      <c r="Q177" s="22">
        <v>0</v>
      </c>
      <c r="R177" s="22">
        <v>0</v>
      </c>
      <c r="S177" s="22">
        <v>0</v>
      </c>
      <c r="T177" s="22">
        <v>18229</v>
      </c>
      <c r="U177" s="22">
        <v>18770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199034</v>
      </c>
      <c r="AJ177" s="22">
        <v>0</v>
      </c>
      <c r="AK177" s="22">
        <v>0</v>
      </c>
      <c r="AL177" s="22">
        <v>75285</v>
      </c>
      <c r="AM177" s="22">
        <v>0</v>
      </c>
      <c r="AN177" s="22">
        <v>0</v>
      </c>
      <c r="AO177" s="22">
        <v>0</v>
      </c>
      <c r="AP177" s="22">
        <v>1050253</v>
      </c>
    </row>
    <row r="178" spans="1:42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  <c r="T178" s="22">
        <v>430437</v>
      </c>
      <c r="U178" s="22">
        <v>554531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237187</v>
      </c>
      <c r="AJ178" s="22">
        <v>181597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1403752</v>
      </c>
    </row>
    <row r="179" spans="1:42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59714</v>
      </c>
      <c r="G179" s="22">
        <v>0</v>
      </c>
      <c r="H179" s="22">
        <v>0</v>
      </c>
      <c r="I179" s="22">
        <v>41974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119764</v>
      </c>
      <c r="P179" s="22">
        <v>0</v>
      </c>
      <c r="Q179" s="22">
        <v>0</v>
      </c>
      <c r="R179" s="22">
        <v>0</v>
      </c>
      <c r="S179" s="22">
        <v>0</v>
      </c>
      <c r="T179" s="22">
        <v>117815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27359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366626</v>
      </c>
    </row>
    <row r="180" spans="1:42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0</v>
      </c>
    </row>
    <row r="181" spans="1:42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147006</v>
      </c>
      <c r="I181" s="22">
        <v>69891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25956</v>
      </c>
      <c r="P181" s="22">
        <v>0</v>
      </c>
      <c r="Q181" s="22">
        <v>0</v>
      </c>
      <c r="R181" s="22">
        <v>0</v>
      </c>
      <c r="S181" s="22">
        <v>0</v>
      </c>
      <c r="T181" s="22">
        <v>28121</v>
      </c>
      <c r="U181" s="22">
        <v>67262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294076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632312</v>
      </c>
    </row>
    <row r="182" spans="1:42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22063</v>
      </c>
      <c r="S182" s="22">
        <v>0</v>
      </c>
      <c r="T182" s="22">
        <v>0</v>
      </c>
      <c r="U182" s="22">
        <v>433174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0</v>
      </c>
      <c r="AJ182" s="22">
        <v>72708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527945</v>
      </c>
    </row>
    <row r="183" spans="1:42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32048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40827</v>
      </c>
      <c r="P183" s="22">
        <v>0</v>
      </c>
      <c r="Q183" s="22">
        <v>0</v>
      </c>
      <c r="R183" s="22">
        <v>0</v>
      </c>
      <c r="S183" s="22">
        <v>0</v>
      </c>
      <c r="T183" s="22">
        <v>17884</v>
      </c>
      <c r="U183" s="22">
        <v>114636</v>
      </c>
      <c r="V183" s="22">
        <v>30943</v>
      </c>
      <c r="W183" s="22">
        <v>0</v>
      </c>
      <c r="X183" s="22">
        <v>0</v>
      </c>
      <c r="Y183" s="22">
        <v>0</v>
      </c>
      <c r="Z183" s="22">
        <v>6303</v>
      </c>
      <c r="AA183" s="22">
        <v>0</v>
      </c>
      <c r="AB183" s="22">
        <v>0</v>
      </c>
      <c r="AC183" s="22">
        <v>0</v>
      </c>
      <c r="AD183" s="22">
        <v>18681</v>
      </c>
      <c r="AE183" s="22">
        <v>0</v>
      </c>
      <c r="AF183" s="22">
        <v>0</v>
      </c>
      <c r="AG183" s="22">
        <v>0</v>
      </c>
      <c r="AH183" s="22">
        <v>0</v>
      </c>
      <c r="AI183" s="22">
        <v>119668</v>
      </c>
      <c r="AJ183" s="22">
        <v>26711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407701</v>
      </c>
    </row>
    <row r="184" spans="1:42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132615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132615</v>
      </c>
    </row>
    <row r="185" spans="1:42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68039</v>
      </c>
      <c r="P185" s="22">
        <v>0</v>
      </c>
      <c r="Q185" s="22">
        <v>0</v>
      </c>
      <c r="R185" s="22">
        <v>0</v>
      </c>
      <c r="S185" s="22">
        <v>0</v>
      </c>
      <c r="T185" s="22">
        <v>14121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66000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148160</v>
      </c>
    </row>
    <row r="186" spans="1:42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22284</v>
      </c>
      <c r="P186" s="22">
        <v>0</v>
      </c>
      <c r="Q186" s="22">
        <v>0</v>
      </c>
      <c r="R186" s="22">
        <v>0</v>
      </c>
      <c r="S186" s="22">
        <v>0</v>
      </c>
      <c r="T186" s="22">
        <v>79996</v>
      </c>
      <c r="U186" s="22">
        <v>18376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0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120656</v>
      </c>
    </row>
    <row r="187" spans="1:42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11010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  <c r="T187" s="22">
        <v>46819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29476</v>
      </c>
      <c r="AJ187" s="22">
        <v>20262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107567</v>
      </c>
    </row>
    <row r="188" spans="1:42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48164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100384</v>
      </c>
      <c r="P188" s="22">
        <v>0</v>
      </c>
      <c r="Q188" s="22">
        <v>0</v>
      </c>
      <c r="R188" s="22">
        <v>0</v>
      </c>
      <c r="S188" s="22">
        <v>0</v>
      </c>
      <c r="T188" s="22">
        <v>191179</v>
      </c>
      <c r="U188" s="22">
        <v>11127</v>
      </c>
      <c r="V188" s="22">
        <v>21914</v>
      </c>
      <c r="W188" s="22">
        <v>0</v>
      </c>
      <c r="X188" s="22">
        <v>0</v>
      </c>
      <c r="Y188" s="22">
        <v>0</v>
      </c>
      <c r="Z188" s="22">
        <v>0</v>
      </c>
      <c r="AA188" s="22">
        <v>221692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50000</v>
      </c>
      <c r="AK188" s="22">
        <v>0</v>
      </c>
      <c r="AL188" s="22">
        <v>0</v>
      </c>
      <c r="AM188" s="22">
        <v>49126</v>
      </c>
      <c r="AN188" s="22">
        <v>0</v>
      </c>
      <c r="AO188" s="22">
        <v>0</v>
      </c>
      <c r="AP188" s="22">
        <v>693586</v>
      </c>
    </row>
    <row r="189" spans="1:42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44198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44198</v>
      </c>
    </row>
    <row r="190" spans="1:42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137159</v>
      </c>
      <c r="P190" s="22">
        <v>74981</v>
      </c>
      <c r="Q190" s="22">
        <v>0</v>
      </c>
      <c r="R190" s="22">
        <v>22960</v>
      </c>
      <c r="S190" s="22">
        <v>0</v>
      </c>
      <c r="T190" s="22">
        <v>34241</v>
      </c>
      <c r="U190" s="22">
        <v>25383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146577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441301</v>
      </c>
    </row>
    <row r="191" spans="1:42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37170</v>
      </c>
      <c r="N191" s="22">
        <v>0</v>
      </c>
      <c r="O191" s="22">
        <v>216259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39234</v>
      </c>
      <c r="AB191" s="22">
        <v>0</v>
      </c>
      <c r="AC191" s="22">
        <v>0</v>
      </c>
      <c r="AD191" s="22">
        <v>0</v>
      </c>
      <c r="AE191" s="22">
        <v>0</v>
      </c>
      <c r="AF191" s="22">
        <v>236069</v>
      </c>
      <c r="AG191" s="22">
        <v>0</v>
      </c>
      <c r="AH191" s="22">
        <v>0</v>
      </c>
      <c r="AI191" s="22">
        <v>0</v>
      </c>
      <c r="AJ191" s="22">
        <v>0</v>
      </c>
      <c r="AK191" s="22">
        <v>100215</v>
      </c>
      <c r="AL191" s="22">
        <v>0</v>
      </c>
      <c r="AM191" s="22">
        <v>0</v>
      </c>
      <c r="AN191" s="22">
        <v>0</v>
      </c>
      <c r="AO191" s="22">
        <v>0</v>
      </c>
      <c r="AP191" s="22">
        <v>628947</v>
      </c>
    </row>
    <row r="192" spans="1:42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50441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50441</v>
      </c>
    </row>
    <row r="193" spans="1:42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20633</v>
      </c>
      <c r="P193" s="22">
        <v>0</v>
      </c>
      <c r="Q193" s="22">
        <v>0</v>
      </c>
      <c r="R193" s="22">
        <v>0</v>
      </c>
      <c r="S193" s="22">
        <v>0</v>
      </c>
      <c r="T193" s="22">
        <v>28005</v>
      </c>
      <c r="U193" s="22">
        <v>60861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197820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307319</v>
      </c>
    </row>
    <row r="194" spans="1:42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0</v>
      </c>
    </row>
    <row r="195" spans="1:42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0</v>
      </c>
    </row>
    <row r="196" spans="1:42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124250</v>
      </c>
      <c r="O196" s="22">
        <v>211235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134470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43281</v>
      </c>
      <c r="AF196" s="22">
        <v>0</v>
      </c>
      <c r="AG196" s="22">
        <v>0</v>
      </c>
      <c r="AH196" s="22">
        <v>0</v>
      </c>
      <c r="AI196" s="22">
        <v>314054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827290</v>
      </c>
    </row>
    <row r="197" spans="1:42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155835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74370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75558</v>
      </c>
      <c r="AE197" s="22">
        <v>0</v>
      </c>
      <c r="AF197" s="22">
        <v>0</v>
      </c>
      <c r="AG197" s="22">
        <v>0</v>
      </c>
      <c r="AH197" s="22">
        <v>0</v>
      </c>
      <c r="AI197" s="22">
        <v>588297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-105549</v>
      </c>
      <c r="AP197" s="22">
        <v>788511</v>
      </c>
    </row>
    <row r="198" spans="1:42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7000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16000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12000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35000</v>
      </c>
    </row>
    <row r="199" spans="1:42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</row>
    <row r="200" spans="1:42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31127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32767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63894</v>
      </c>
    </row>
    <row r="201" spans="1:42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5820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5820</v>
      </c>
    </row>
    <row r="202" spans="1:42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</row>
    <row r="203" spans="1:42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25307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25307</v>
      </c>
    </row>
    <row r="204" spans="1:42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</row>
    <row r="205" spans="1:42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18700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18700</v>
      </c>
    </row>
    <row r="206" spans="1:42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8583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8583</v>
      </c>
    </row>
    <row r="207" spans="1:42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0</v>
      </c>
    </row>
    <row r="208" spans="1:42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9537</v>
      </c>
      <c r="O208" s="22">
        <v>17599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8142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5579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40857</v>
      </c>
    </row>
    <row r="209" spans="1:42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22426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22426</v>
      </c>
    </row>
    <row r="210" spans="1:42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</row>
    <row r="211" spans="1:42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2395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2395</v>
      </c>
    </row>
    <row r="212" spans="1:42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39682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39682</v>
      </c>
    </row>
    <row r="213" spans="1:42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</row>
    <row r="214" spans="1:42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7870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7870</v>
      </c>
    </row>
    <row r="215" spans="1:42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12115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54199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66314</v>
      </c>
    </row>
    <row r="216" spans="1:42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9300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9300</v>
      </c>
    </row>
    <row r="217" spans="1:42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</row>
    <row r="218" spans="1:42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</row>
    <row r="219" spans="1:42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15000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3728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18728</v>
      </c>
    </row>
    <row r="220" spans="1:42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31142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31142</v>
      </c>
    </row>
    <row r="221" spans="1:42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20770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20770</v>
      </c>
    </row>
    <row r="222" spans="1:42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</row>
    <row r="223" spans="1:42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8205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107024</v>
      </c>
      <c r="U223" s="22">
        <v>7728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229414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60000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412371</v>
      </c>
    </row>
    <row r="224" spans="1:42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</row>
    <row r="225" spans="1:42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</row>
    <row r="226" spans="1:42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14224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14224</v>
      </c>
    </row>
    <row r="227" spans="1:42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</row>
    <row r="228" spans="1:42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</row>
    <row r="229" spans="1:42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6334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6334</v>
      </c>
    </row>
    <row r="230" spans="1:42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16070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16070</v>
      </c>
    </row>
    <row r="231" spans="1:42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1392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1392</v>
      </c>
    </row>
    <row r="232" spans="1:42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</row>
    <row r="233" spans="1:42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</row>
    <row r="234" spans="1:42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</row>
    <row r="235" spans="1:42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</row>
    <row r="236" spans="1:42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27072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27072</v>
      </c>
    </row>
    <row r="237" spans="1:42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</row>
    <row r="238" spans="1:42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</row>
    <row r="239" spans="1:42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13727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13727</v>
      </c>
    </row>
    <row r="240" spans="1:42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41848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51667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93515</v>
      </c>
    </row>
    <row r="241" spans="1:42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</row>
    <row r="242" spans="1:42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8487</v>
      </c>
      <c r="P242" s="22">
        <v>0</v>
      </c>
      <c r="Q242" s="22">
        <v>0</v>
      </c>
      <c r="R242" s="22">
        <v>3227</v>
      </c>
      <c r="S242" s="22">
        <v>0</v>
      </c>
      <c r="T242" s="22">
        <v>4769</v>
      </c>
      <c r="U242" s="22">
        <v>3231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4922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24636</v>
      </c>
    </row>
    <row r="243" spans="1:42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</row>
    <row r="244" spans="1:42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</row>
    <row r="245" spans="1:42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</row>
    <row r="246" spans="1:42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</row>
    <row r="247" spans="1:42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</row>
    <row r="248" spans="1:42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</row>
    <row r="249" spans="1:42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</row>
    <row r="250" spans="1:42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</row>
    <row r="251" spans="1:42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91658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91658</v>
      </c>
    </row>
    <row r="252" spans="1:42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87331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87331</v>
      </c>
    </row>
    <row r="253" spans="1:42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18965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18965</v>
      </c>
    </row>
    <row r="254" spans="1:42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5683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5683</v>
      </c>
    </row>
    <row r="255" spans="1:42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5945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33383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6899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46227</v>
      </c>
    </row>
    <row r="256" spans="1:42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</row>
    <row r="257" spans="1:42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18000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18000</v>
      </c>
    </row>
    <row r="258" spans="1:42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55638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78602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134240</v>
      </c>
    </row>
    <row r="259" spans="1:42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43784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28856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72640</v>
      </c>
    </row>
    <row r="260" spans="1:42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5493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5493</v>
      </c>
    </row>
    <row r="261" spans="1:42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20484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20484</v>
      </c>
    </row>
    <row r="262" spans="1:42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2103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4651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6754</v>
      </c>
    </row>
    <row r="263" spans="1:42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22794</v>
      </c>
      <c r="P263" s="22">
        <v>0</v>
      </c>
      <c r="Q263" s="22">
        <v>0</v>
      </c>
      <c r="R263" s="22">
        <v>0</v>
      </c>
      <c r="S263" s="22">
        <v>0</v>
      </c>
      <c r="T263" s="22">
        <v>25248</v>
      </c>
      <c r="U263" s="22">
        <v>39889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14247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102178</v>
      </c>
    </row>
    <row r="264" spans="1:42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45903</v>
      </c>
      <c r="P264" s="22">
        <v>0</v>
      </c>
      <c r="Q264" s="22">
        <v>0</v>
      </c>
      <c r="R264" s="22">
        <v>0</v>
      </c>
      <c r="S264" s="22">
        <v>0</v>
      </c>
      <c r="T264" s="22">
        <v>9885</v>
      </c>
      <c r="U264" s="22">
        <v>4777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18431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78996</v>
      </c>
    </row>
    <row r="265" spans="1:42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4707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4707</v>
      </c>
    </row>
    <row r="266" spans="1:42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</row>
    <row r="267" spans="1:42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10884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10884</v>
      </c>
    </row>
    <row r="268" spans="1:42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26945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26945</v>
      </c>
    </row>
    <row r="269" spans="1:42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358111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23240</v>
      </c>
      <c r="P269" s="22">
        <v>0</v>
      </c>
      <c r="Q269" s="22">
        <v>0</v>
      </c>
      <c r="R269" s="22">
        <v>0</v>
      </c>
      <c r="S269" s="22">
        <v>0</v>
      </c>
      <c r="T269" s="22">
        <v>106713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488064</v>
      </c>
    </row>
    <row r="270" spans="1:42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4809</v>
      </c>
      <c r="P270" s="22">
        <v>0</v>
      </c>
      <c r="Q270" s="22">
        <v>0</v>
      </c>
      <c r="R270" s="22">
        <v>0</v>
      </c>
      <c r="S270" s="22">
        <v>0</v>
      </c>
      <c r="T270" s="22">
        <v>13593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18402</v>
      </c>
    </row>
    <row r="271" spans="1:42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</row>
    <row r="272" spans="1:42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18400</v>
      </c>
      <c r="P272" s="22">
        <v>0</v>
      </c>
      <c r="Q272" s="22">
        <v>0</v>
      </c>
      <c r="R272" s="22">
        <v>0</v>
      </c>
      <c r="S272" s="22">
        <v>0</v>
      </c>
      <c r="T272" s="22">
        <v>6390</v>
      </c>
      <c r="U272" s="22">
        <v>9576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34366</v>
      </c>
    </row>
    <row r="273" spans="1:42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</row>
    <row r="274" spans="1:42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3667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4399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8066</v>
      </c>
    </row>
    <row r="275" spans="1:42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18612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18612</v>
      </c>
    </row>
    <row r="276" spans="1:42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</row>
    <row r="277" spans="1:42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4527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4527</v>
      </c>
    </row>
    <row r="278" spans="1:42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43505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13473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56978</v>
      </c>
    </row>
    <row r="279" spans="1:42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9000</v>
      </c>
      <c r="S279" s="22">
        <v>0</v>
      </c>
      <c r="T279" s="22">
        <v>0</v>
      </c>
      <c r="U279" s="22">
        <v>16542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10328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35870</v>
      </c>
    </row>
    <row r="280" spans="1:42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</row>
    <row r="281" spans="1:42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77178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11776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88954</v>
      </c>
    </row>
    <row r="282" spans="1:42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</row>
    <row r="283" spans="1:42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13750</v>
      </c>
      <c r="P283" s="22">
        <v>0</v>
      </c>
      <c r="Q283" s="22">
        <v>0</v>
      </c>
      <c r="R283" s="22">
        <v>0</v>
      </c>
      <c r="S283" s="22">
        <v>0</v>
      </c>
      <c r="T283" s="22">
        <v>8745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22495</v>
      </c>
    </row>
    <row r="284" spans="1:42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</row>
    <row r="285" spans="1:42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22056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22056</v>
      </c>
    </row>
    <row r="286" spans="1:42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</row>
    <row r="287" spans="1:42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</row>
    <row r="288" spans="1:42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</row>
    <row r="289" spans="1:42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4908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4908</v>
      </c>
    </row>
    <row r="290" spans="1:42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132643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132643</v>
      </c>
    </row>
    <row r="291" spans="1:42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</row>
    <row r="292" spans="1:42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</row>
    <row r="293" spans="1:42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</row>
    <row r="294" spans="1:42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</row>
    <row r="295" spans="1:42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</row>
    <row r="296" spans="1:42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</row>
    <row r="297" spans="1:42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</row>
    <row r="298" spans="1:42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</row>
    <row r="299" spans="1:42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</row>
    <row r="300" spans="1:42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</row>
    <row r="301" spans="1:42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</row>
    <row r="302" spans="1:42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</row>
    <row r="303" spans="1:42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</row>
    <row r="304" spans="1:42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</row>
    <row r="305" spans="1:42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</row>
    <row r="306" spans="1:42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</row>
    <row r="307" spans="1:42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</row>
    <row r="308" spans="1:42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</row>
    <row r="309" spans="1:42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</row>
    <row r="310" spans="1:42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</row>
    <row r="311" spans="1:42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</row>
    <row r="312" spans="1:42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</row>
    <row r="313" spans="1:42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</row>
    <row r="314" spans="1:42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</row>
    <row r="315" spans="1:42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</row>
    <row r="316" spans="1:42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</row>
    <row r="317" spans="1:42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</row>
    <row r="318" spans="1:42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</row>
    <row r="319" spans="1:42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</row>
    <row r="320" spans="1:42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</row>
    <row r="321" spans="1:42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</row>
    <row r="322" spans="1:42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6417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6417</v>
      </c>
    </row>
    <row r="323" spans="1:42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</row>
    <row r="324" spans="1:42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</row>
    <row r="325" spans="1:42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</row>
    <row r="326" spans="1:42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</row>
    <row r="327" spans="1:42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</row>
    <row r="328" spans="1:42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</row>
    <row r="329" spans="1:42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1:42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</row>
    <row r="331" spans="1:42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6953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6953</v>
      </c>
    </row>
    <row r="334" spans="1:42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</row>
    <row r="335" spans="1:42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</row>
    <row r="336" spans="1:42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</row>
    <row r="337" spans="1:42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</row>
    <row r="339" spans="1:42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</row>
    <row r="340" spans="1:42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0</v>
      </c>
    </row>
    <row r="341" spans="1:42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</row>
    <row r="342" spans="1:42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0</v>
      </c>
    </row>
    <row r="343" spans="1:42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</row>
    <row r="344" spans="1:42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</row>
    <row r="345" spans="1:42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</row>
    <row r="346" spans="1:42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0</v>
      </c>
    </row>
    <row r="347" spans="1:42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0</v>
      </c>
    </row>
    <row r="348" spans="1:42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  <c r="T348" s="22">
        <v>0</v>
      </c>
      <c r="U348" s="22">
        <v>0</v>
      </c>
      <c r="V348" s="22">
        <v>0</v>
      </c>
      <c r="W348" s="22">
        <v>0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  <c r="AM348" s="22">
        <v>0</v>
      </c>
      <c r="AN348" s="22">
        <v>0</v>
      </c>
      <c r="AO348" s="22">
        <v>0</v>
      </c>
      <c r="AP348" s="22">
        <v>0</v>
      </c>
    </row>
    <row r="349" spans="1:42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0</v>
      </c>
      <c r="P349" s="22">
        <v>0</v>
      </c>
      <c r="Q349" s="22">
        <v>0</v>
      </c>
      <c r="R349" s="22">
        <v>0</v>
      </c>
      <c r="S349" s="22">
        <v>0</v>
      </c>
      <c r="T349" s="22">
        <v>0</v>
      </c>
      <c r="U349" s="22">
        <v>0</v>
      </c>
      <c r="V349" s="22">
        <v>0</v>
      </c>
      <c r="W349" s="22">
        <v>0</v>
      </c>
      <c r="X349" s="22">
        <v>0</v>
      </c>
      <c r="Y349" s="22">
        <v>0</v>
      </c>
      <c r="Z349" s="22">
        <v>0</v>
      </c>
      <c r="AA349" s="22">
        <v>0</v>
      </c>
      <c r="AB349" s="22">
        <v>0</v>
      </c>
      <c r="AC349" s="22">
        <v>0</v>
      </c>
      <c r="AD349" s="22">
        <v>0</v>
      </c>
      <c r="AE349" s="22">
        <v>0</v>
      </c>
      <c r="AF349" s="22">
        <v>0</v>
      </c>
      <c r="AG349" s="22">
        <v>0</v>
      </c>
      <c r="AH349" s="22">
        <v>0</v>
      </c>
      <c r="AI349" s="22">
        <v>0</v>
      </c>
      <c r="AJ349" s="22">
        <v>0</v>
      </c>
      <c r="AK349" s="22">
        <v>0</v>
      </c>
      <c r="AL349" s="22">
        <v>0</v>
      </c>
      <c r="AM349" s="22">
        <v>0</v>
      </c>
      <c r="AN349" s="22">
        <v>0</v>
      </c>
      <c r="AO349" s="22">
        <v>0</v>
      </c>
      <c r="AP349" s="22">
        <v>0</v>
      </c>
    </row>
    <row r="350" spans="1:42" x14ac:dyDescent="0.25">
      <c r="A350" s="22" t="s">
        <v>122</v>
      </c>
      <c r="B350" s="22" t="s">
        <v>823</v>
      </c>
      <c r="C350" s="22" t="s">
        <v>824</v>
      </c>
      <c r="D350" s="22" t="s">
        <v>825</v>
      </c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  <c r="AO350" s="22"/>
      <c r="AP350" s="22"/>
    </row>
    <row r="351" spans="1:42" x14ac:dyDescent="0.25">
      <c r="A351" s="22"/>
      <c r="B351" s="22"/>
      <c r="C351" s="22"/>
      <c r="D351" s="22" t="s">
        <v>826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E84DD-36E5-4003-8B63-57FE8D8DFA63}">
  <dimension ref="A1:AL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8" width="15.7109375" customWidth="1"/>
  </cols>
  <sheetData>
    <row r="1" spans="1:38" ht="24" customHeight="1" x14ac:dyDescent="0.3">
      <c r="A1" s="4" t="str">
        <f>HYPERLINK("#'Index'!A1", "&lt;&lt; Index")</f>
        <v>&lt;&lt; Index</v>
      </c>
      <c r="B1" s="20" t="s">
        <v>1183</v>
      </c>
      <c r="D1" s="20" t="s">
        <v>1184</v>
      </c>
    </row>
    <row r="2" spans="1:3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1185</v>
      </c>
      <c r="F2" s="21" t="s">
        <v>1186</v>
      </c>
      <c r="G2" s="21" t="s">
        <v>1187</v>
      </c>
      <c r="H2" s="21" t="s">
        <v>1188</v>
      </c>
      <c r="I2" s="21" t="s">
        <v>1189</v>
      </c>
      <c r="J2" s="21" t="s">
        <v>1190</v>
      </c>
      <c r="K2" s="21" t="s">
        <v>1191</v>
      </c>
      <c r="L2" s="21" t="s">
        <v>1192</v>
      </c>
      <c r="M2" s="21" t="s">
        <v>1193</v>
      </c>
      <c r="N2" s="21" t="s">
        <v>1194</v>
      </c>
      <c r="O2" s="21" t="s">
        <v>1195</v>
      </c>
      <c r="P2" s="21" t="s">
        <v>1196</v>
      </c>
      <c r="Q2" s="21" t="s">
        <v>64</v>
      </c>
      <c r="R2" s="21" t="s">
        <v>1197</v>
      </c>
      <c r="S2" s="21" t="s">
        <v>1198</v>
      </c>
      <c r="T2" s="21" t="s">
        <v>1199</v>
      </c>
      <c r="U2" s="21" t="s">
        <v>1185</v>
      </c>
      <c r="V2" s="21" t="s">
        <v>1186</v>
      </c>
      <c r="W2" s="21" t="s">
        <v>1187</v>
      </c>
      <c r="X2" s="21" t="s">
        <v>1188</v>
      </c>
      <c r="Y2" s="21" t="s">
        <v>1189</v>
      </c>
      <c r="Z2" s="21" t="s">
        <v>1190</v>
      </c>
      <c r="AA2" s="21" t="s">
        <v>1191</v>
      </c>
      <c r="AB2" s="21" t="s">
        <v>1192</v>
      </c>
      <c r="AC2" s="21" t="s">
        <v>1200</v>
      </c>
      <c r="AD2" s="21" t="s">
        <v>1195</v>
      </c>
      <c r="AE2" s="21" t="s">
        <v>1196</v>
      </c>
      <c r="AF2" s="21" t="s">
        <v>64</v>
      </c>
      <c r="AG2" s="21" t="s">
        <v>1197</v>
      </c>
      <c r="AH2" s="21" t="s">
        <v>1198</v>
      </c>
      <c r="AI2" s="21" t="s">
        <v>1201</v>
      </c>
      <c r="AJ2" s="21" t="s">
        <v>1202</v>
      </c>
      <c r="AK2" s="21" t="s">
        <v>1203</v>
      </c>
      <c r="AL2" s="21" t="s">
        <v>1204</v>
      </c>
    </row>
    <row r="3" spans="1:38" x14ac:dyDescent="0.25">
      <c r="A3" s="21"/>
      <c r="B3" s="21"/>
      <c r="C3" s="21"/>
      <c r="D3" s="21" t="s">
        <v>88</v>
      </c>
      <c r="E3" s="21" t="s">
        <v>1205</v>
      </c>
      <c r="F3" s="21" t="s">
        <v>1206</v>
      </c>
      <c r="G3" s="21" t="s">
        <v>1207</v>
      </c>
      <c r="H3" s="21" t="s">
        <v>1208</v>
      </c>
      <c r="I3" s="21" t="s">
        <v>1209</v>
      </c>
      <c r="J3" s="21" t="s">
        <v>1210</v>
      </c>
      <c r="K3" s="21" t="s">
        <v>1211</v>
      </c>
      <c r="L3" s="21" t="s">
        <v>1212</v>
      </c>
      <c r="M3" s="21" t="s">
        <v>1213</v>
      </c>
      <c r="N3" s="21" t="s">
        <v>1214</v>
      </c>
      <c r="O3" s="21" t="s">
        <v>1215</v>
      </c>
      <c r="P3" s="21" t="s">
        <v>1216</v>
      </c>
      <c r="Q3" s="21" t="s">
        <v>1217</v>
      </c>
      <c r="R3" s="21" t="s">
        <v>1218</v>
      </c>
      <c r="S3" s="21" t="s">
        <v>1219</v>
      </c>
      <c r="T3" s="21" t="s">
        <v>1220</v>
      </c>
      <c r="U3" s="21" t="s">
        <v>1221</v>
      </c>
      <c r="V3" s="21" t="s">
        <v>1222</v>
      </c>
      <c r="W3" s="21" t="s">
        <v>1223</v>
      </c>
      <c r="X3" s="21" t="s">
        <v>1224</v>
      </c>
      <c r="Y3" s="21" t="s">
        <v>1225</v>
      </c>
      <c r="Z3" s="21" t="s">
        <v>1226</v>
      </c>
      <c r="AA3" s="21" t="s">
        <v>1227</v>
      </c>
      <c r="AB3" s="21" t="s">
        <v>1228</v>
      </c>
      <c r="AC3" s="21" t="s">
        <v>1229</v>
      </c>
      <c r="AD3" s="21" t="s">
        <v>1230</v>
      </c>
      <c r="AE3" s="21" t="s">
        <v>1231</v>
      </c>
      <c r="AF3" s="21" t="s">
        <v>1232</v>
      </c>
      <c r="AG3" s="21" t="s">
        <v>1233</v>
      </c>
      <c r="AH3" s="21" t="s">
        <v>1234</v>
      </c>
      <c r="AI3" s="21" t="s">
        <v>1235</v>
      </c>
      <c r="AJ3" s="21" t="s">
        <v>1236</v>
      </c>
      <c r="AK3" s="21" t="s">
        <v>1237</v>
      </c>
      <c r="AL3" s="21" t="s">
        <v>1238</v>
      </c>
    </row>
    <row r="4" spans="1:3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206719092</v>
      </c>
      <c r="F4" s="22">
        <v>0</v>
      </c>
      <c r="G4" s="22">
        <v>74580822</v>
      </c>
      <c r="H4" s="22">
        <v>65179149</v>
      </c>
      <c r="I4" s="22">
        <v>70648104</v>
      </c>
      <c r="J4" s="22">
        <v>1035770</v>
      </c>
      <c r="K4" s="22">
        <v>0</v>
      </c>
      <c r="L4" s="22">
        <v>0</v>
      </c>
      <c r="M4" s="22">
        <v>418162937</v>
      </c>
      <c r="N4" s="22">
        <v>36806057</v>
      </c>
      <c r="O4" s="22">
        <v>127345788</v>
      </c>
      <c r="P4" s="22">
        <v>16959949</v>
      </c>
      <c r="Q4" s="22">
        <v>86693458</v>
      </c>
      <c r="R4" s="22">
        <v>47577653</v>
      </c>
      <c r="S4" s="22">
        <v>12935973</v>
      </c>
      <c r="T4" s="22">
        <v>746481815</v>
      </c>
      <c r="U4" s="22">
        <v>74031955</v>
      </c>
      <c r="V4" s="22">
        <v>0</v>
      </c>
      <c r="W4" s="22">
        <v>16419108</v>
      </c>
      <c r="X4" s="22">
        <v>15402168</v>
      </c>
      <c r="Y4" s="22">
        <v>13320267</v>
      </c>
      <c r="Z4" s="22">
        <v>137633</v>
      </c>
      <c r="AA4" s="22">
        <v>0</v>
      </c>
      <c r="AB4" s="22">
        <v>0</v>
      </c>
      <c r="AC4" s="22">
        <v>119311131</v>
      </c>
      <c r="AD4" s="22">
        <v>16494949</v>
      </c>
      <c r="AE4" s="22">
        <v>7173157</v>
      </c>
      <c r="AF4" s="22">
        <v>0</v>
      </c>
      <c r="AG4" s="22">
        <v>13443941</v>
      </c>
      <c r="AH4" s="22">
        <v>4548760</v>
      </c>
      <c r="AI4" s="22">
        <v>160971938</v>
      </c>
      <c r="AJ4" s="22">
        <v>585509877</v>
      </c>
      <c r="AK4" s="22">
        <v>60309279</v>
      </c>
      <c r="AL4" s="22">
        <v>525200598</v>
      </c>
    </row>
    <row r="5" spans="1:3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78860168</v>
      </c>
      <c r="F5" s="22">
        <v>0</v>
      </c>
      <c r="G5" s="22">
        <v>23423788</v>
      </c>
      <c r="H5" s="22">
        <v>17436665</v>
      </c>
      <c r="I5" s="22">
        <v>7651136</v>
      </c>
      <c r="J5" s="22">
        <v>0</v>
      </c>
      <c r="K5" s="22">
        <v>0</v>
      </c>
      <c r="L5" s="22">
        <v>0</v>
      </c>
      <c r="M5" s="22">
        <v>127371757</v>
      </c>
      <c r="N5" s="22">
        <v>4522291</v>
      </c>
      <c r="O5" s="22">
        <v>29892387</v>
      </c>
      <c r="P5" s="22">
        <v>5423278</v>
      </c>
      <c r="Q5" s="22">
        <v>9809359</v>
      </c>
      <c r="R5" s="22">
        <v>14216693</v>
      </c>
      <c r="S5" s="22">
        <v>5338176</v>
      </c>
      <c r="T5" s="22">
        <v>196573941</v>
      </c>
      <c r="U5" s="22">
        <v>43870020</v>
      </c>
      <c r="V5" s="22">
        <v>0</v>
      </c>
      <c r="W5" s="22">
        <v>8799645</v>
      </c>
      <c r="X5" s="22">
        <v>4277589</v>
      </c>
      <c r="Y5" s="22">
        <v>1224032</v>
      </c>
      <c r="Z5" s="22">
        <v>0</v>
      </c>
      <c r="AA5" s="22">
        <v>0</v>
      </c>
      <c r="AB5" s="22">
        <v>0</v>
      </c>
      <c r="AC5" s="22">
        <v>58171286</v>
      </c>
      <c r="AD5" s="22">
        <v>8530100</v>
      </c>
      <c r="AE5" s="22">
        <v>2547977</v>
      </c>
      <c r="AF5" s="22">
        <v>0</v>
      </c>
      <c r="AG5" s="22">
        <v>3265627</v>
      </c>
      <c r="AH5" s="22">
        <v>2572104</v>
      </c>
      <c r="AI5" s="22">
        <v>75087094</v>
      </c>
      <c r="AJ5" s="22">
        <v>121486847</v>
      </c>
      <c r="AK5" s="22">
        <v>8106172</v>
      </c>
      <c r="AL5" s="22">
        <v>113380675</v>
      </c>
    </row>
    <row r="6" spans="1:3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5259571000</v>
      </c>
      <c r="F6" s="22">
        <v>1748341000</v>
      </c>
      <c r="G6" s="22">
        <v>1968865000</v>
      </c>
      <c r="H6" s="22">
        <v>1862996000</v>
      </c>
      <c r="I6" s="22">
        <v>1761291000</v>
      </c>
      <c r="J6" s="22">
        <v>38695000</v>
      </c>
      <c r="K6" s="22">
        <v>0</v>
      </c>
      <c r="L6" s="22">
        <v>0</v>
      </c>
      <c r="M6" s="22">
        <v>12639759000</v>
      </c>
      <c r="N6" s="22">
        <v>738103000</v>
      </c>
      <c r="O6" s="22">
        <v>1972837000</v>
      </c>
      <c r="P6" s="22">
        <v>926408000</v>
      </c>
      <c r="Q6" s="22">
        <v>2039874000</v>
      </c>
      <c r="R6" s="22">
        <v>1179729000</v>
      </c>
      <c r="S6" s="22">
        <v>1247833000</v>
      </c>
      <c r="T6" s="22">
        <v>20744543000</v>
      </c>
      <c r="U6" s="22">
        <v>2373570000</v>
      </c>
      <c r="V6" s="22">
        <v>367712000</v>
      </c>
      <c r="W6" s="22">
        <v>490191000</v>
      </c>
      <c r="X6" s="22">
        <v>450082000</v>
      </c>
      <c r="Y6" s="22">
        <v>366632000</v>
      </c>
      <c r="Z6" s="22">
        <v>14124000</v>
      </c>
      <c r="AA6" s="22">
        <v>0</v>
      </c>
      <c r="AB6" s="22">
        <v>0</v>
      </c>
      <c r="AC6" s="22">
        <v>4062311000</v>
      </c>
      <c r="AD6" s="22">
        <v>696922000</v>
      </c>
      <c r="AE6" s="22">
        <v>562527000</v>
      </c>
      <c r="AF6" s="22">
        <v>0</v>
      </c>
      <c r="AG6" s="22">
        <v>584115000</v>
      </c>
      <c r="AH6" s="22">
        <v>554083000</v>
      </c>
      <c r="AI6" s="22">
        <v>6459958000</v>
      </c>
      <c r="AJ6" s="22">
        <v>14284585000</v>
      </c>
      <c r="AK6" s="22">
        <v>3609177000</v>
      </c>
      <c r="AL6" s="22">
        <v>10675408000</v>
      </c>
    </row>
    <row r="7" spans="1:3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106849500</v>
      </c>
      <c r="F7" s="22">
        <v>0</v>
      </c>
      <c r="G7" s="22">
        <v>42979789</v>
      </c>
      <c r="H7" s="22">
        <v>29785811</v>
      </c>
      <c r="I7" s="22">
        <v>31292873</v>
      </c>
      <c r="J7" s="22">
        <v>740477</v>
      </c>
      <c r="K7" s="22">
        <v>0</v>
      </c>
      <c r="L7" s="22">
        <v>0</v>
      </c>
      <c r="M7" s="22">
        <v>211648450</v>
      </c>
      <c r="N7" s="22">
        <v>40393645</v>
      </c>
      <c r="O7" s="22">
        <v>56646974</v>
      </c>
      <c r="P7" s="22">
        <v>7313720</v>
      </c>
      <c r="Q7" s="22">
        <v>6561459</v>
      </c>
      <c r="R7" s="22">
        <v>9333598</v>
      </c>
      <c r="S7" s="22">
        <v>5938017</v>
      </c>
      <c r="T7" s="22">
        <v>337835863</v>
      </c>
      <c r="U7" s="22">
        <v>50357390</v>
      </c>
      <c r="V7" s="22">
        <v>0</v>
      </c>
      <c r="W7" s="22">
        <v>14704152</v>
      </c>
      <c r="X7" s="22">
        <v>11990785</v>
      </c>
      <c r="Y7" s="22">
        <v>7468683</v>
      </c>
      <c r="Z7" s="22">
        <v>144144</v>
      </c>
      <c r="AA7" s="22">
        <v>0</v>
      </c>
      <c r="AB7" s="22">
        <v>0</v>
      </c>
      <c r="AC7" s="22">
        <v>84665154</v>
      </c>
      <c r="AD7" s="22">
        <v>14318336</v>
      </c>
      <c r="AE7" s="22">
        <v>3025634</v>
      </c>
      <c r="AF7" s="22">
        <v>0</v>
      </c>
      <c r="AG7" s="22">
        <v>5404657</v>
      </c>
      <c r="AH7" s="22">
        <v>2313079</v>
      </c>
      <c r="AI7" s="22">
        <v>109726860</v>
      </c>
      <c r="AJ7" s="22">
        <v>228109003</v>
      </c>
      <c r="AK7" s="22">
        <v>18145054</v>
      </c>
      <c r="AL7" s="22">
        <v>209963949</v>
      </c>
    </row>
    <row r="8" spans="1:3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75696438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75696438</v>
      </c>
      <c r="N8" s="22">
        <v>14417293</v>
      </c>
      <c r="O8" s="22">
        <v>16675505</v>
      </c>
      <c r="P8" s="22">
        <v>6398801</v>
      </c>
      <c r="Q8" s="22">
        <v>23042836</v>
      </c>
      <c r="R8" s="22">
        <v>4471912</v>
      </c>
      <c r="S8" s="22">
        <v>5207479</v>
      </c>
      <c r="T8" s="22">
        <v>145910264</v>
      </c>
      <c r="U8" s="22">
        <v>28177418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28177418</v>
      </c>
      <c r="AD8" s="22">
        <v>2998769</v>
      </c>
      <c r="AE8" s="22">
        <v>2511660</v>
      </c>
      <c r="AF8" s="22">
        <v>0</v>
      </c>
      <c r="AG8" s="22">
        <v>1271069</v>
      </c>
      <c r="AH8" s="22">
        <v>2226391</v>
      </c>
      <c r="AI8" s="22">
        <v>37185307</v>
      </c>
      <c r="AJ8" s="22">
        <v>108724957</v>
      </c>
      <c r="AK8" s="22">
        <v>8733304</v>
      </c>
      <c r="AL8" s="22">
        <v>99991653</v>
      </c>
    </row>
    <row r="9" spans="1:3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129638761</v>
      </c>
      <c r="F9" s="22">
        <v>0</v>
      </c>
      <c r="G9" s="22">
        <v>23617391</v>
      </c>
      <c r="H9" s="22">
        <v>37161215</v>
      </c>
      <c r="I9" s="22">
        <v>0</v>
      </c>
      <c r="J9" s="22">
        <v>2980028</v>
      </c>
      <c r="K9" s="22">
        <v>0</v>
      </c>
      <c r="L9" s="22">
        <v>0</v>
      </c>
      <c r="M9" s="22">
        <v>193397395</v>
      </c>
      <c r="N9" s="22">
        <v>29774501</v>
      </c>
      <c r="O9" s="22">
        <v>51852117</v>
      </c>
      <c r="P9" s="22">
        <v>11860500</v>
      </c>
      <c r="Q9" s="22">
        <v>37604385</v>
      </c>
      <c r="R9" s="22">
        <v>5073050</v>
      </c>
      <c r="S9" s="22">
        <v>4882629</v>
      </c>
      <c r="T9" s="22">
        <v>334444577</v>
      </c>
      <c r="U9" s="22">
        <v>64768548</v>
      </c>
      <c r="V9" s="22">
        <v>0</v>
      </c>
      <c r="W9" s="22">
        <v>8860366</v>
      </c>
      <c r="X9" s="22">
        <v>10452020</v>
      </c>
      <c r="Y9" s="22">
        <v>0</v>
      </c>
      <c r="Z9" s="22">
        <v>835564</v>
      </c>
      <c r="AA9" s="22">
        <v>0</v>
      </c>
      <c r="AB9" s="22">
        <v>0</v>
      </c>
      <c r="AC9" s="22">
        <v>84916498</v>
      </c>
      <c r="AD9" s="22">
        <v>6131103</v>
      </c>
      <c r="AE9" s="22">
        <v>3821914</v>
      </c>
      <c r="AF9" s="22">
        <v>0</v>
      </c>
      <c r="AG9" s="22">
        <v>993088</v>
      </c>
      <c r="AH9" s="22">
        <v>2161260</v>
      </c>
      <c r="AI9" s="22">
        <v>98023863</v>
      </c>
      <c r="AJ9" s="22">
        <v>236420714</v>
      </c>
      <c r="AK9" s="22">
        <v>32038919</v>
      </c>
      <c r="AL9" s="22">
        <v>204381795</v>
      </c>
    </row>
    <row r="10" spans="1:3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6376415000</v>
      </c>
      <c r="F10" s="22">
        <v>838275000</v>
      </c>
      <c r="G10" s="22">
        <v>0</v>
      </c>
      <c r="H10" s="22">
        <v>1350164000</v>
      </c>
      <c r="I10" s="22">
        <v>1623263000</v>
      </c>
      <c r="J10" s="22">
        <v>10510000</v>
      </c>
      <c r="K10" s="22">
        <v>0</v>
      </c>
      <c r="L10" s="22">
        <v>0</v>
      </c>
      <c r="M10" s="22">
        <v>10198627000</v>
      </c>
      <c r="N10" s="22">
        <v>1567982000</v>
      </c>
      <c r="O10" s="22">
        <v>2210687000</v>
      </c>
      <c r="P10" s="22">
        <v>775261000</v>
      </c>
      <c r="Q10" s="22">
        <v>1326455000</v>
      </c>
      <c r="R10" s="22">
        <v>947987000</v>
      </c>
      <c r="S10" s="22">
        <v>949227000</v>
      </c>
      <c r="T10" s="22">
        <v>17976226000</v>
      </c>
      <c r="U10" s="22">
        <v>3146782000</v>
      </c>
      <c r="V10" s="22">
        <v>297558000</v>
      </c>
      <c r="W10" s="22">
        <v>0</v>
      </c>
      <c r="X10" s="22">
        <v>244108000</v>
      </c>
      <c r="Y10" s="22">
        <v>403215000</v>
      </c>
      <c r="Z10" s="22">
        <v>1768000</v>
      </c>
      <c r="AA10" s="22">
        <v>0</v>
      </c>
      <c r="AB10" s="22">
        <v>0</v>
      </c>
      <c r="AC10" s="22">
        <v>4093431000</v>
      </c>
      <c r="AD10" s="22">
        <v>956569000</v>
      </c>
      <c r="AE10" s="22">
        <v>442537000</v>
      </c>
      <c r="AF10" s="22">
        <v>0</v>
      </c>
      <c r="AG10" s="22">
        <v>371924000</v>
      </c>
      <c r="AH10" s="22">
        <v>481905000</v>
      </c>
      <c r="AI10" s="22">
        <v>6346366000</v>
      </c>
      <c r="AJ10" s="22">
        <v>11629860000</v>
      </c>
      <c r="AK10" s="22">
        <v>2744782000</v>
      </c>
      <c r="AL10" s="22">
        <v>8885078000</v>
      </c>
    </row>
    <row r="11" spans="1:3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151276952</v>
      </c>
      <c r="F11" s="22">
        <v>0</v>
      </c>
      <c r="G11" s="22">
        <v>44557572</v>
      </c>
      <c r="H11" s="22">
        <v>46953451</v>
      </c>
      <c r="I11" s="22">
        <v>40176177</v>
      </c>
      <c r="J11" s="22">
        <v>0</v>
      </c>
      <c r="K11" s="22">
        <v>0</v>
      </c>
      <c r="L11" s="22">
        <v>0</v>
      </c>
      <c r="M11" s="22">
        <v>282964152</v>
      </c>
      <c r="N11" s="22">
        <v>13819677</v>
      </c>
      <c r="O11" s="22">
        <v>66940673</v>
      </c>
      <c r="P11" s="22">
        <v>13837855</v>
      </c>
      <c r="Q11" s="22">
        <v>88398022</v>
      </c>
      <c r="R11" s="22">
        <v>19862884</v>
      </c>
      <c r="S11" s="22">
        <v>4830008</v>
      </c>
      <c r="T11" s="22">
        <v>490653271</v>
      </c>
      <c r="U11" s="22">
        <v>55414953</v>
      </c>
      <c r="V11" s="22">
        <v>0</v>
      </c>
      <c r="W11" s="22">
        <v>7895042</v>
      </c>
      <c r="X11" s="22">
        <v>7418237</v>
      </c>
      <c r="Y11" s="22">
        <v>6127353</v>
      </c>
      <c r="Z11" s="22">
        <v>0</v>
      </c>
      <c r="AA11" s="22">
        <v>0</v>
      </c>
      <c r="AB11" s="22">
        <v>0</v>
      </c>
      <c r="AC11" s="22">
        <v>76855585</v>
      </c>
      <c r="AD11" s="22">
        <v>13671762</v>
      </c>
      <c r="AE11" s="22">
        <v>7132470</v>
      </c>
      <c r="AF11" s="22">
        <v>0</v>
      </c>
      <c r="AG11" s="22">
        <v>9024360</v>
      </c>
      <c r="AH11" s="22">
        <v>2210756</v>
      </c>
      <c r="AI11" s="22">
        <v>108894933</v>
      </c>
      <c r="AJ11" s="22">
        <v>381758338</v>
      </c>
      <c r="AK11" s="22">
        <v>43739110</v>
      </c>
      <c r="AL11" s="22">
        <v>338019228</v>
      </c>
    </row>
    <row r="12" spans="1:3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337077750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337077750</v>
      </c>
      <c r="N12" s="22">
        <v>32621247</v>
      </c>
      <c r="O12" s="22">
        <v>264070330</v>
      </c>
      <c r="P12" s="22">
        <v>19521626</v>
      </c>
      <c r="Q12" s="22">
        <v>61098162</v>
      </c>
      <c r="R12" s="22">
        <v>51241347</v>
      </c>
      <c r="S12" s="22">
        <v>18094534</v>
      </c>
      <c r="T12" s="22">
        <v>783724996</v>
      </c>
      <c r="U12" s="22">
        <v>118614561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118614561</v>
      </c>
      <c r="AD12" s="22">
        <v>46742842</v>
      </c>
      <c r="AE12" s="22">
        <v>9469551</v>
      </c>
      <c r="AF12" s="22">
        <v>0</v>
      </c>
      <c r="AG12" s="22">
        <v>16670732</v>
      </c>
      <c r="AH12" s="22">
        <v>8243547</v>
      </c>
      <c r="AI12" s="22">
        <v>199741233</v>
      </c>
      <c r="AJ12" s="22">
        <v>583983763</v>
      </c>
      <c r="AK12" s="22">
        <v>138651824</v>
      </c>
      <c r="AL12" s="22">
        <v>445331939</v>
      </c>
    </row>
    <row r="13" spans="1:3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68942980</v>
      </c>
      <c r="F13" s="22">
        <v>0</v>
      </c>
      <c r="G13" s="22">
        <v>19514770</v>
      </c>
      <c r="H13" s="22">
        <v>20138350</v>
      </c>
      <c r="I13" s="22">
        <v>13941800</v>
      </c>
      <c r="J13" s="22">
        <v>0</v>
      </c>
      <c r="K13" s="22">
        <v>0</v>
      </c>
      <c r="L13" s="22">
        <v>0</v>
      </c>
      <c r="M13" s="22">
        <v>122537900</v>
      </c>
      <c r="N13" s="22">
        <v>2142788</v>
      </c>
      <c r="O13" s="22">
        <v>27329273</v>
      </c>
      <c r="P13" s="22">
        <v>4758317</v>
      </c>
      <c r="Q13" s="22">
        <v>12324271</v>
      </c>
      <c r="R13" s="22">
        <v>5681322</v>
      </c>
      <c r="S13" s="22">
        <v>4976418</v>
      </c>
      <c r="T13" s="22">
        <v>179750289</v>
      </c>
      <c r="U13" s="22">
        <v>27766424</v>
      </c>
      <c r="V13" s="22">
        <v>0</v>
      </c>
      <c r="W13" s="22">
        <v>4196816</v>
      </c>
      <c r="X13" s="22">
        <v>4508220</v>
      </c>
      <c r="Y13" s="22">
        <v>2729613</v>
      </c>
      <c r="Z13" s="22">
        <v>0</v>
      </c>
      <c r="AA13" s="22">
        <v>0</v>
      </c>
      <c r="AB13" s="22">
        <v>0</v>
      </c>
      <c r="AC13" s="22">
        <v>39201073</v>
      </c>
      <c r="AD13" s="22">
        <v>8404286</v>
      </c>
      <c r="AE13" s="22">
        <v>2481091</v>
      </c>
      <c r="AF13" s="22">
        <v>0</v>
      </c>
      <c r="AG13" s="22">
        <v>2459620</v>
      </c>
      <c r="AH13" s="22">
        <v>2979925</v>
      </c>
      <c r="AI13" s="22">
        <v>55525995</v>
      </c>
      <c r="AJ13" s="22">
        <v>124224294</v>
      </c>
      <c r="AK13" s="22">
        <v>7729457</v>
      </c>
      <c r="AL13" s="22">
        <v>116494837</v>
      </c>
    </row>
    <row r="14" spans="1:3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242624441</v>
      </c>
      <c r="F14" s="22">
        <v>0</v>
      </c>
      <c r="G14" s="22">
        <v>115469773</v>
      </c>
      <c r="H14" s="22">
        <v>94843027</v>
      </c>
      <c r="I14" s="22">
        <v>155324700</v>
      </c>
      <c r="J14" s="22">
        <v>0</v>
      </c>
      <c r="K14" s="22">
        <v>0</v>
      </c>
      <c r="L14" s="22">
        <v>0</v>
      </c>
      <c r="M14" s="22">
        <v>608261941</v>
      </c>
      <c r="N14" s="22">
        <v>15162238</v>
      </c>
      <c r="O14" s="22">
        <v>101648920</v>
      </c>
      <c r="P14" s="22">
        <v>19579562</v>
      </c>
      <c r="Q14" s="22">
        <v>95306622</v>
      </c>
      <c r="R14" s="22">
        <v>18467351</v>
      </c>
      <c r="S14" s="22">
        <v>8541728</v>
      </c>
      <c r="T14" s="22">
        <v>866968362</v>
      </c>
      <c r="U14" s="22">
        <v>121460772</v>
      </c>
      <c r="V14" s="22">
        <v>0</v>
      </c>
      <c r="W14" s="22">
        <v>27263390</v>
      </c>
      <c r="X14" s="22">
        <v>24269380</v>
      </c>
      <c r="Y14" s="22">
        <v>35419102</v>
      </c>
      <c r="Z14" s="22">
        <v>0</v>
      </c>
      <c r="AA14" s="22">
        <v>0</v>
      </c>
      <c r="AB14" s="22">
        <v>0</v>
      </c>
      <c r="AC14" s="22">
        <v>208412644</v>
      </c>
      <c r="AD14" s="22">
        <v>23882900</v>
      </c>
      <c r="AE14" s="22">
        <v>8921348</v>
      </c>
      <c r="AF14" s="22">
        <v>0</v>
      </c>
      <c r="AG14" s="22">
        <v>5041853</v>
      </c>
      <c r="AH14" s="22">
        <v>3201469</v>
      </c>
      <c r="AI14" s="22">
        <v>249460214</v>
      </c>
      <c r="AJ14" s="22">
        <v>617508148</v>
      </c>
      <c r="AK14" s="22">
        <v>53698262</v>
      </c>
      <c r="AL14" s="22">
        <v>563809886</v>
      </c>
    </row>
    <row r="15" spans="1:3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388844000</v>
      </c>
      <c r="F15" s="22">
        <v>0</v>
      </c>
      <c r="G15" s="22">
        <v>210267000</v>
      </c>
      <c r="H15" s="22">
        <v>171753000</v>
      </c>
      <c r="I15" s="22">
        <v>155822000</v>
      </c>
      <c r="J15" s="22">
        <v>3185000</v>
      </c>
      <c r="K15" s="22">
        <v>162464000</v>
      </c>
      <c r="L15" s="22">
        <v>0</v>
      </c>
      <c r="M15" s="22">
        <v>1092335000</v>
      </c>
      <c r="N15" s="22">
        <v>71977000</v>
      </c>
      <c r="O15" s="22">
        <v>300556000</v>
      </c>
      <c r="P15" s="22">
        <v>95944000</v>
      </c>
      <c r="Q15" s="22">
        <v>93214000</v>
      </c>
      <c r="R15" s="22">
        <v>68759000</v>
      </c>
      <c r="S15" s="22">
        <v>59850000</v>
      </c>
      <c r="T15" s="22">
        <v>1782635000</v>
      </c>
      <c r="U15" s="22">
        <v>159976000</v>
      </c>
      <c r="V15" s="22">
        <v>0</v>
      </c>
      <c r="W15" s="22">
        <v>48132000</v>
      </c>
      <c r="X15" s="22">
        <v>38617000</v>
      </c>
      <c r="Y15" s="22">
        <v>30334000</v>
      </c>
      <c r="Z15" s="22">
        <v>2615000</v>
      </c>
      <c r="AA15" s="22">
        <v>59856000</v>
      </c>
      <c r="AB15" s="22">
        <v>0</v>
      </c>
      <c r="AC15" s="22">
        <v>339530000</v>
      </c>
      <c r="AD15" s="22">
        <v>95027000</v>
      </c>
      <c r="AE15" s="22">
        <v>52601000</v>
      </c>
      <c r="AF15" s="22">
        <v>0</v>
      </c>
      <c r="AG15" s="22">
        <v>24466000</v>
      </c>
      <c r="AH15" s="22">
        <v>29095000</v>
      </c>
      <c r="AI15" s="22">
        <v>540719000</v>
      </c>
      <c r="AJ15" s="22">
        <v>1241916000</v>
      </c>
      <c r="AK15" s="22">
        <v>71141000</v>
      </c>
      <c r="AL15" s="22">
        <v>1170775000</v>
      </c>
    </row>
    <row r="16" spans="1:3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212921669</v>
      </c>
      <c r="F16" s="22">
        <v>0</v>
      </c>
      <c r="G16" s="22">
        <v>119904222</v>
      </c>
      <c r="H16" s="22">
        <v>36336393</v>
      </c>
      <c r="I16" s="22">
        <v>49869179</v>
      </c>
      <c r="J16" s="22">
        <v>0</v>
      </c>
      <c r="K16" s="22">
        <v>0</v>
      </c>
      <c r="L16" s="22">
        <v>0</v>
      </c>
      <c r="M16" s="22">
        <v>419031463</v>
      </c>
      <c r="N16" s="22">
        <v>6585423</v>
      </c>
      <c r="O16" s="22">
        <v>153260764</v>
      </c>
      <c r="P16" s="22">
        <v>32847923</v>
      </c>
      <c r="Q16" s="22">
        <v>21959529</v>
      </c>
      <c r="R16" s="22">
        <v>0</v>
      </c>
      <c r="S16" s="22">
        <v>7016802</v>
      </c>
      <c r="T16" s="22">
        <v>640701904</v>
      </c>
      <c r="U16" s="22">
        <v>66950003</v>
      </c>
      <c r="V16" s="22">
        <v>0</v>
      </c>
      <c r="W16" s="22">
        <v>40131178</v>
      </c>
      <c r="X16" s="22">
        <v>20545483</v>
      </c>
      <c r="Y16" s="22">
        <v>10726635</v>
      </c>
      <c r="Z16" s="22">
        <v>0</v>
      </c>
      <c r="AA16" s="22">
        <v>0</v>
      </c>
      <c r="AB16" s="22">
        <v>0</v>
      </c>
      <c r="AC16" s="22">
        <v>138353299</v>
      </c>
      <c r="AD16" s="22">
        <v>39615980</v>
      </c>
      <c r="AE16" s="22">
        <v>18238868</v>
      </c>
      <c r="AF16" s="22">
        <v>0</v>
      </c>
      <c r="AG16" s="22">
        <v>0</v>
      </c>
      <c r="AH16" s="22">
        <v>4547021</v>
      </c>
      <c r="AI16" s="22">
        <v>200755168</v>
      </c>
      <c r="AJ16" s="22">
        <v>439946736</v>
      </c>
      <c r="AK16" s="22">
        <v>31082207</v>
      </c>
      <c r="AL16" s="22">
        <v>408864529</v>
      </c>
    </row>
    <row r="17" spans="1:3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360092000</v>
      </c>
      <c r="F17" s="22">
        <v>0</v>
      </c>
      <c r="G17" s="22">
        <v>144685000</v>
      </c>
      <c r="H17" s="22">
        <v>121065000</v>
      </c>
      <c r="I17" s="22">
        <v>96932000</v>
      </c>
      <c r="J17" s="22">
        <v>0</v>
      </c>
      <c r="K17" s="22">
        <v>303638000</v>
      </c>
      <c r="L17" s="22">
        <v>884885000</v>
      </c>
      <c r="M17" s="22">
        <v>1911297000</v>
      </c>
      <c r="N17" s="22">
        <v>138190000</v>
      </c>
      <c r="O17" s="22">
        <v>196984000</v>
      </c>
      <c r="P17" s="22">
        <v>71767000</v>
      </c>
      <c r="Q17" s="22">
        <v>46901000</v>
      </c>
      <c r="R17" s="22">
        <v>64084000</v>
      </c>
      <c r="S17" s="22">
        <v>48055000</v>
      </c>
      <c r="T17" s="22">
        <v>2477278000</v>
      </c>
      <c r="U17" s="22">
        <v>180172000</v>
      </c>
      <c r="V17" s="22">
        <v>0</v>
      </c>
      <c r="W17" s="22">
        <v>47258000</v>
      </c>
      <c r="X17" s="22">
        <v>43563000</v>
      </c>
      <c r="Y17" s="22">
        <v>17392000</v>
      </c>
      <c r="Z17" s="22">
        <v>0</v>
      </c>
      <c r="AA17" s="22">
        <v>171667000</v>
      </c>
      <c r="AB17" s="22">
        <v>695990000</v>
      </c>
      <c r="AC17" s="22">
        <v>1156042000</v>
      </c>
      <c r="AD17" s="22">
        <v>71006000</v>
      </c>
      <c r="AE17" s="22">
        <v>37592000</v>
      </c>
      <c r="AF17" s="22">
        <v>0</v>
      </c>
      <c r="AG17" s="22">
        <v>34448000</v>
      </c>
      <c r="AH17" s="22">
        <v>26660000</v>
      </c>
      <c r="AI17" s="22">
        <v>1325748000</v>
      </c>
      <c r="AJ17" s="22">
        <v>1151530000</v>
      </c>
      <c r="AK17" s="22">
        <v>228269000</v>
      </c>
      <c r="AL17" s="22">
        <v>923261000</v>
      </c>
    </row>
    <row r="18" spans="1:3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727644461</v>
      </c>
      <c r="F18" s="22">
        <v>0</v>
      </c>
      <c r="G18" s="22">
        <v>258307186</v>
      </c>
      <c r="H18" s="22">
        <v>262266009</v>
      </c>
      <c r="I18" s="22">
        <v>247819420</v>
      </c>
      <c r="J18" s="22">
        <v>1958646</v>
      </c>
      <c r="K18" s="22">
        <v>76435706</v>
      </c>
      <c r="L18" s="22">
        <v>0</v>
      </c>
      <c r="M18" s="22">
        <v>1574431428</v>
      </c>
      <c r="N18" s="22">
        <v>175094388</v>
      </c>
      <c r="O18" s="22">
        <v>319581613</v>
      </c>
      <c r="P18" s="22">
        <v>61561071</v>
      </c>
      <c r="Q18" s="22">
        <v>332227824</v>
      </c>
      <c r="R18" s="22">
        <v>74700413</v>
      </c>
      <c r="S18" s="22">
        <v>48467900</v>
      </c>
      <c r="T18" s="22">
        <v>2586064637</v>
      </c>
      <c r="U18" s="22">
        <v>355633326</v>
      </c>
      <c r="V18" s="22">
        <v>0</v>
      </c>
      <c r="W18" s="22">
        <v>73143931</v>
      </c>
      <c r="X18" s="22">
        <v>86502650</v>
      </c>
      <c r="Y18" s="22">
        <v>53083710</v>
      </c>
      <c r="Z18" s="22">
        <v>740829</v>
      </c>
      <c r="AA18" s="22">
        <v>32493088</v>
      </c>
      <c r="AB18" s="22">
        <v>0</v>
      </c>
      <c r="AC18" s="22">
        <v>601597534</v>
      </c>
      <c r="AD18" s="22">
        <v>89201983</v>
      </c>
      <c r="AE18" s="22">
        <v>35614037</v>
      </c>
      <c r="AF18" s="22">
        <v>0</v>
      </c>
      <c r="AG18" s="22">
        <v>34287712</v>
      </c>
      <c r="AH18" s="22">
        <v>20872843</v>
      </c>
      <c r="AI18" s="22">
        <v>781574109</v>
      </c>
      <c r="AJ18" s="22">
        <v>1804490528</v>
      </c>
      <c r="AK18" s="22">
        <v>220178332</v>
      </c>
      <c r="AL18" s="22">
        <v>1584312196</v>
      </c>
    </row>
    <row r="19" spans="1:3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124966003</v>
      </c>
      <c r="F19" s="22">
        <v>0</v>
      </c>
      <c r="G19" s="22">
        <v>78147764</v>
      </c>
      <c r="H19" s="22">
        <v>33621290</v>
      </c>
      <c r="I19" s="22">
        <v>58662486</v>
      </c>
      <c r="J19" s="22">
        <v>0</v>
      </c>
      <c r="K19" s="22">
        <v>0</v>
      </c>
      <c r="L19" s="22">
        <v>0</v>
      </c>
      <c r="M19" s="22">
        <v>295397543</v>
      </c>
      <c r="N19" s="22">
        <v>24508558</v>
      </c>
      <c r="O19" s="22">
        <v>33224055</v>
      </c>
      <c r="P19" s="22">
        <v>17499826</v>
      </c>
      <c r="Q19" s="22">
        <v>127918710</v>
      </c>
      <c r="R19" s="22">
        <v>16807622</v>
      </c>
      <c r="S19" s="22">
        <v>5210649</v>
      </c>
      <c r="T19" s="22">
        <v>520566963</v>
      </c>
      <c r="U19" s="22">
        <v>50724231</v>
      </c>
      <c r="V19" s="22">
        <v>0</v>
      </c>
      <c r="W19" s="22">
        <v>29394496</v>
      </c>
      <c r="X19" s="22">
        <v>8737297</v>
      </c>
      <c r="Y19" s="22">
        <v>12194229</v>
      </c>
      <c r="Z19" s="22">
        <v>0</v>
      </c>
      <c r="AA19" s="22">
        <v>0</v>
      </c>
      <c r="AB19" s="22">
        <v>0</v>
      </c>
      <c r="AC19" s="22">
        <v>101050253</v>
      </c>
      <c r="AD19" s="22">
        <v>10973518</v>
      </c>
      <c r="AE19" s="22">
        <v>8608743</v>
      </c>
      <c r="AF19" s="22">
        <v>0</v>
      </c>
      <c r="AG19" s="22">
        <v>5373147</v>
      </c>
      <c r="AH19" s="22">
        <v>2485359</v>
      </c>
      <c r="AI19" s="22">
        <v>128491020</v>
      </c>
      <c r="AJ19" s="22">
        <v>392075943</v>
      </c>
      <c r="AK19" s="22">
        <v>12800887</v>
      </c>
      <c r="AL19" s="22">
        <v>379275056</v>
      </c>
    </row>
    <row r="20" spans="1:3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299314852</v>
      </c>
      <c r="F20" s="22">
        <v>87406</v>
      </c>
      <c r="G20" s="22">
        <v>90503241</v>
      </c>
      <c r="H20" s="22">
        <v>58858739</v>
      </c>
      <c r="I20" s="22">
        <v>86610012</v>
      </c>
      <c r="J20" s="22">
        <v>0</v>
      </c>
      <c r="K20" s="22">
        <v>0</v>
      </c>
      <c r="L20" s="22">
        <v>0</v>
      </c>
      <c r="M20" s="22">
        <v>535374250</v>
      </c>
      <c r="N20" s="22">
        <v>39701910</v>
      </c>
      <c r="O20" s="22">
        <v>138104618</v>
      </c>
      <c r="P20" s="22">
        <v>23686131</v>
      </c>
      <c r="Q20" s="22">
        <v>384673320</v>
      </c>
      <c r="R20" s="22">
        <v>47961224</v>
      </c>
      <c r="S20" s="22">
        <v>37207227</v>
      </c>
      <c r="T20" s="22">
        <v>1206708680</v>
      </c>
      <c r="U20" s="22">
        <v>173417391</v>
      </c>
      <c r="V20" s="22">
        <v>16025</v>
      </c>
      <c r="W20" s="22">
        <v>33963281</v>
      </c>
      <c r="X20" s="22">
        <v>16332356</v>
      </c>
      <c r="Y20" s="22">
        <v>21800665</v>
      </c>
      <c r="Z20" s="22">
        <v>0</v>
      </c>
      <c r="AA20" s="22">
        <v>0</v>
      </c>
      <c r="AB20" s="22">
        <v>0</v>
      </c>
      <c r="AC20" s="22">
        <v>245529718</v>
      </c>
      <c r="AD20" s="22">
        <v>58234751</v>
      </c>
      <c r="AE20" s="22">
        <v>11323107</v>
      </c>
      <c r="AF20" s="22">
        <v>0</v>
      </c>
      <c r="AG20" s="22">
        <v>22815762</v>
      </c>
      <c r="AH20" s="22">
        <v>14442056</v>
      </c>
      <c r="AI20" s="22">
        <v>352345394</v>
      </c>
      <c r="AJ20" s="22">
        <v>854363286</v>
      </c>
      <c r="AK20" s="22">
        <v>49269878</v>
      </c>
      <c r="AL20" s="22">
        <v>805093408</v>
      </c>
    </row>
    <row r="21" spans="1:3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37358671</v>
      </c>
      <c r="F21" s="22">
        <v>0</v>
      </c>
      <c r="G21" s="22">
        <v>54564956</v>
      </c>
      <c r="H21" s="22">
        <v>20942126</v>
      </c>
      <c r="I21" s="22">
        <v>10889146</v>
      </c>
      <c r="J21" s="22">
        <v>170923</v>
      </c>
      <c r="K21" s="22">
        <v>0</v>
      </c>
      <c r="L21" s="22">
        <v>0</v>
      </c>
      <c r="M21" s="22">
        <v>123925822</v>
      </c>
      <c r="N21" s="22">
        <v>533324</v>
      </c>
      <c r="O21" s="22">
        <v>39302117</v>
      </c>
      <c r="P21" s="22">
        <v>9462302</v>
      </c>
      <c r="Q21" s="22">
        <v>2353283</v>
      </c>
      <c r="R21" s="22">
        <v>14270141</v>
      </c>
      <c r="S21" s="22">
        <v>4862732</v>
      </c>
      <c r="T21" s="22">
        <v>194709721</v>
      </c>
      <c r="U21" s="22">
        <v>15479734</v>
      </c>
      <c r="V21" s="22">
        <v>0</v>
      </c>
      <c r="W21" s="22">
        <v>16556535</v>
      </c>
      <c r="X21" s="22">
        <v>5531700</v>
      </c>
      <c r="Y21" s="22">
        <v>3030503</v>
      </c>
      <c r="Z21" s="22">
        <v>86607</v>
      </c>
      <c r="AA21" s="22">
        <v>0</v>
      </c>
      <c r="AB21" s="22">
        <v>0</v>
      </c>
      <c r="AC21" s="22">
        <v>40685079</v>
      </c>
      <c r="AD21" s="22">
        <v>5873153</v>
      </c>
      <c r="AE21" s="22">
        <v>4191177</v>
      </c>
      <c r="AF21" s="22">
        <v>0</v>
      </c>
      <c r="AG21" s="22">
        <v>7649125</v>
      </c>
      <c r="AH21" s="22">
        <v>1833901</v>
      </c>
      <c r="AI21" s="22">
        <v>60232435</v>
      </c>
      <c r="AJ21" s="22">
        <v>134477286</v>
      </c>
      <c r="AK21" s="22">
        <v>32217463</v>
      </c>
      <c r="AL21" s="22">
        <v>102259823</v>
      </c>
    </row>
    <row r="22" spans="1:38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126549135</v>
      </c>
      <c r="F22" s="22">
        <v>0</v>
      </c>
      <c r="G22" s="22">
        <v>36505181</v>
      </c>
      <c r="H22" s="22">
        <v>26194376</v>
      </c>
      <c r="I22" s="22">
        <v>4094783</v>
      </c>
      <c r="J22" s="22">
        <v>0</v>
      </c>
      <c r="K22" s="22">
        <v>2947353</v>
      </c>
      <c r="L22" s="22">
        <v>0</v>
      </c>
      <c r="M22" s="22">
        <v>196290828</v>
      </c>
      <c r="N22" s="22">
        <v>530004</v>
      </c>
      <c r="O22" s="22">
        <v>7471769</v>
      </c>
      <c r="P22" s="22">
        <v>8265646</v>
      </c>
      <c r="Q22" s="22">
        <v>3373874</v>
      </c>
      <c r="R22" s="22">
        <v>3252371</v>
      </c>
      <c r="S22" s="22">
        <v>2861099</v>
      </c>
      <c r="T22" s="22">
        <v>222045591</v>
      </c>
      <c r="U22" s="22">
        <v>85432467</v>
      </c>
      <c r="V22" s="22">
        <v>0</v>
      </c>
      <c r="W22" s="22">
        <v>17296737</v>
      </c>
      <c r="X22" s="22">
        <v>10520169</v>
      </c>
      <c r="Y22" s="22">
        <v>1675699</v>
      </c>
      <c r="Z22" s="22">
        <v>0</v>
      </c>
      <c r="AA22" s="22">
        <v>1594397</v>
      </c>
      <c r="AB22" s="22">
        <v>0</v>
      </c>
      <c r="AC22" s="22">
        <v>116519469</v>
      </c>
      <c r="AD22" s="22">
        <v>4016848</v>
      </c>
      <c r="AE22" s="22">
        <v>4847128</v>
      </c>
      <c r="AF22" s="22">
        <v>0</v>
      </c>
      <c r="AG22" s="22">
        <v>1290425</v>
      </c>
      <c r="AH22" s="22">
        <v>1723348</v>
      </c>
      <c r="AI22" s="22">
        <v>128397218</v>
      </c>
      <c r="AJ22" s="22">
        <v>93648373</v>
      </c>
      <c r="AK22" s="22">
        <v>586455</v>
      </c>
      <c r="AL22" s="22">
        <v>93061918</v>
      </c>
    </row>
    <row r="23" spans="1:38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13590251</v>
      </c>
      <c r="F23" s="22">
        <v>0</v>
      </c>
      <c r="G23" s="22">
        <v>9976142</v>
      </c>
      <c r="H23" s="22">
        <v>16485523</v>
      </c>
      <c r="I23" s="22">
        <v>1625197</v>
      </c>
      <c r="J23" s="22">
        <v>0</v>
      </c>
      <c r="K23" s="22">
        <v>0</v>
      </c>
      <c r="L23" s="22">
        <v>0</v>
      </c>
      <c r="M23" s="22">
        <v>41677113</v>
      </c>
      <c r="N23" s="22">
        <v>8846008</v>
      </c>
      <c r="O23" s="22">
        <v>22292707</v>
      </c>
      <c r="P23" s="22">
        <v>4596418</v>
      </c>
      <c r="Q23" s="22">
        <v>403759</v>
      </c>
      <c r="R23" s="22">
        <v>4192187</v>
      </c>
      <c r="S23" s="22">
        <v>2535488</v>
      </c>
      <c r="T23" s="22">
        <v>84543680</v>
      </c>
      <c r="U23" s="22">
        <v>4679627</v>
      </c>
      <c r="V23" s="22">
        <v>0</v>
      </c>
      <c r="W23" s="22">
        <v>3100107</v>
      </c>
      <c r="X23" s="22">
        <v>3937745</v>
      </c>
      <c r="Y23" s="22">
        <v>468808</v>
      </c>
      <c r="Z23" s="22">
        <v>0</v>
      </c>
      <c r="AA23" s="22">
        <v>0</v>
      </c>
      <c r="AB23" s="22">
        <v>0</v>
      </c>
      <c r="AC23" s="22">
        <v>12186287</v>
      </c>
      <c r="AD23" s="22">
        <v>8046421</v>
      </c>
      <c r="AE23" s="22">
        <v>2433307</v>
      </c>
      <c r="AF23" s="22">
        <v>0</v>
      </c>
      <c r="AG23" s="22">
        <v>2227790</v>
      </c>
      <c r="AH23" s="22">
        <v>1435446</v>
      </c>
      <c r="AI23" s="22">
        <v>26329251</v>
      </c>
      <c r="AJ23" s="22">
        <v>58214429</v>
      </c>
      <c r="AK23" s="22">
        <v>4663333</v>
      </c>
      <c r="AL23" s="22">
        <v>53551096</v>
      </c>
    </row>
    <row r="24" spans="1:38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236947951</v>
      </c>
      <c r="F24" s="22">
        <v>0</v>
      </c>
      <c r="G24" s="22">
        <v>63981563</v>
      </c>
      <c r="H24" s="22">
        <v>30673287</v>
      </c>
      <c r="I24" s="22">
        <v>0</v>
      </c>
      <c r="J24" s="22">
        <v>0</v>
      </c>
      <c r="K24" s="22">
        <v>0</v>
      </c>
      <c r="L24" s="22">
        <v>0</v>
      </c>
      <c r="M24" s="22">
        <v>331602801</v>
      </c>
      <c r="N24" s="22">
        <v>0</v>
      </c>
      <c r="O24" s="22">
        <v>18404208</v>
      </c>
      <c r="P24" s="22">
        <v>11300179</v>
      </c>
      <c r="Q24" s="22">
        <v>4467268</v>
      </c>
      <c r="R24" s="22">
        <v>5725211</v>
      </c>
      <c r="S24" s="22">
        <v>4128921</v>
      </c>
      <c r="T24" s="22">
        <v>375628588</v>
      </c>
      <c r="U24" s="22">
        <v>159207010</v>
      </c>
      <c r="V24" s="22">
        <v>0</v>
      </c>
      <c r="W24" s="22">
        <v>11836808</v>
      </c>
      <c r="X24" s="22">
        <v>8810836</v>
      </c>
      <c r="Y24" s="22">
        <v>0</v>
      </c>
      <c r="Z24" s="22">
        <v>0</v>
      </c>
      <c r="AA24" s="22">
        <v>0</v>
      </c>
      <c r="AB24" s="22">
        <v>0</v>
      </c>
      <c r="AC24" s="22">
        <v>179854654</v>
      </c>
      <c r="AD24" s="22">
        <v>3602824</v>
      </c>
      <c r="AE24" s="22">
        <v>3142574</v>
      </c>
      <c r="AF24" s="22">
        <v>0</v>
      </c>
      <c r="AG24" s="22">
        <v>938894</v>
      </c>
      <c r="AH24" s="22">
        <v>1863563</v>
      </c>
      <c r="AI24" s="22">
        <v>189402509</v>
      </c>
      <c r="AJ24" s="22">
        <v>186226079</v>
      </c>
      <c r="AK24" s="22">
        <v>17905171</v>
      </c>
      <c r="AL24" s="22">
        <v>168320908</v>
      </c>
    </row>
    <row r="25" spans="1:38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706869786</v>
      </c>
      <c r="F25" s="22">
        <v>0</v>
      </c>
      <c r="G25" s="22">
        <v>158771749</v>
      </c>
      <c r="H25" s="22">
        <v>99302425</v>
      </c>
      <c r="I25" s="22">
        <v>99663870</v>
      </c>
      <c r="J25" s="22">
        <v>1182078</v>
      </c>
      <c r="K25" s="22">
        <v>0</v>
      </c>
      <c r="L25" s="22">
        <v>9077264</v>
      </c>
      <c r="M25" s="22">
        <v>1074867172</v>
      </c>
      <c r="N25" s="22">
        <v>45794086</v>
      </c>
      <c r="O25" s="22">
        <v>369040604</v>
      </c>
      <c r="P25" s="22">
        <v>69395070</v>
      </c>
      <c r="Q25" s="22">
        <v>446022106</v>
      </c>
      <c r="R25" s="22">
        <v>79068519</v>
      </c>
      <c r="S25" s="22">
        <v>69538272</v>
      </c>
      <c r="T25" s="22">
        <v>2153725829</v>
      </c>
      <c r="U25" s="22">
        <v>231706451</v>
      </c>
      <c r="V25" s="22">
        <v>0</v>
      </c>
      <c r="W25" s="22">
        <v>30100543</v>
      </c>
      <c r="X25" s="22">
        <v>29934059</v>
      </c>
      <c r="Y25" s="22">
        <v>21393993</v>
      </c>
      <c r="Z25" s="22">
        <v>547572</v>
      </c>
      <c r="AA25" s="22">
        <v>0</v>
      </c>
      <c r="AB25" s="22">
        <v>1673081</v>
      </c>
      <c r="AC25" s="22">
        <v>315355699</v>
      </c>
      <c r="AD25" s="22">
        <v>82038073</v>
      </c>
      <c r="AE25" s="22">
        <v>32457652</v>
      </c>
      <c r="AF25" s="22">
        <v>0</v>
      </c>
      <c r="AG25" s="22">
        <v>26317578</v>
      </c>
      <c r="AH25" s="22">
        <v>27277191</v>
      </c>
      <c r="AI25" s="22">
        <v>483446193</v>
      </c>
      <c r="AJ25" s="22">
        <v>1670279636</v>
      </c>
      <c r="AK25" s="22">
        <v>163276454</v>
      </c>
      <c r="AL25" s="22">
        <v>1507003182</v>
      </c>
    </row>
    <row r="26" spans="1:38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492899193</v>
      </c>
      <c r="F26" s="22">
        <v>0</v>
      </c>
      <c r="G26" s="22">
        <v>695101442</v>
      </c>
      <c r="H26" s="22">
        <v>476080534</v>
      </c>
      <c r="I26" s="22">
        <v>302099383</v>
      </c>
      <c r="J26" s="22">
        <v>0</v>
      </c>
      <c r="K26" s="22">
        <v>0</v>
      </c>
      <c r="L26" s="22">
        <v>0</v>
      </c>
      <c r="M26" s="22">
        <v>1966180552</v>
      </c>
      <c r="N26" s="22">
        <v>1097273925</v>
      </c>
      <c r="O26" s="22">
        <v>604341117</v>
      </c>
      <c r="P26" s="22">
        <v>92275527</v>
      </c>
      <c r="Q26" s="22">
        <v>373589481</v>
      </c>
      <c r="R26" s="22">
        <v>148662498</v>
      </c>
      <c r="S26" s="22">
        <v>70997988</v>
      </c>
      <c r="T26" s="22">
        <v>4353321088</v>
      </c>
      <c r="U26" s="22">
        <v>163711851</v>
      </c>
      <c r="V26" s="22">
        <v>0</v>
      </c>
      <c r="W26" s="22">
        <v>175644359</v>
      </c>
      <c r="X26" s="22">
        <v>90318716</v>
      </c>
      <c r="Y26" s="22">
        <v>26025955</v>
      </c>
      <c r="Z26" s="22">
        <v>0</v>
      </c>
      <c r="AA26" s="22">
        <v>0</v>
      </c>
      <c r="AB26" s="22">
        <v>0</v>
      </c>
      <c r="AC26" s="22">
        <v>455700881</v>
      </c>
      <c r="AD26" s="22">
        <v>86181719</v>
      </c>
      <c r="AE26" s="22">
        <v>40070319</v>
      </c>
      <c r="AF26" s="22">
        <v>0</v>
      </c>
      <c r="AG26" s="22">
        <v>30476156</v>
      </c>
      <c r="AH26" s="22">
        <v>38685780</v>
      </c>
      <c r="AI26" s="22">
        <v>651114855</v>
      </c>
      <c r="AJ26" s="22">
        <v>3702206233</v>
      </c>
      <c r="AK26" s="22">
        <v>417874672</v>
      </c>
      <c r="AL26" s="22">
        <v>3284331561</v>
      </c>
    </row>
    <row r="27" spans="1:38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7485779</v>
      </c>
      <c r="F27" s="22">
        <v>0</v>
      </c>
      <c r="G27" s="22">
        <v>1677864</v>
      </c>
      <c r="H27" s="22">
        <v>1205059</v>
      </c>
      <c r="I27" s="22">
        <v>0</v>
      </c>
      <c r="J27" s="22">
        <v>0</v>
      </c>
      <c r="K27" s="22">
        <v>0</v>
      </c>
      <c r="L27" s="22">
        <v>0</v>
      </c>
      <c r="M27" s="22">
        <v>10368702</v>
      </c>
      <c r="N27" s="22">
        <v>200000</v>
      </c>
      <c r="O27" s="22">
        <v>584981</v>
      </c>
      <c r="P27" s="22">
        <v>825056</v>
      </c>
      <c r="Q27" s="22">
        <v>2840139</v>
      </c>
      <c r="R27" s="22">
        <v>15479</v>
      </c>
      <c r="S27" s="22">
        <v>295487</v>
      </c>
      <c r="T27" s="22">
        <v>15129844</v>
      </c>
      <c r="U27" s="22">
        <v>4724714</v>
      </c>
      <c r="V27" s="22">
        <v>0</v>
      </c>
      <c r="W27" s="22">
        <v>535783</v>
      </c>
      <c r="X27" s="22">
        <v>136796</v>
      </c>
      <c r="Y27" s="22">
        <v>0</v>
      </c>
      <c r="Z27" s="22">
        <v>0</v>
      </c>
      <c r="AA27" s="22">
        <v>0</v>
      </c>
      <c r="AB27" s="22">
        <v>0</v>
      </c>
      <c r="AC27" s="22">
        <v>5397293</v>
      </c>
      <c r="AD27" s="22">
        <v>166207</v>
      </c>
      <c r="AE27" s="22">
        <v>387101</v>
      </c>
      <c r="AF27" s="22">
        <v>0</v>
      </c>
      <c r="AG27" s="22">
        <v>3096</v>
      </c>
      <c r="AH27" s="22">
        <v>173290</v>
      </c>
      <c r="AI27" s="22">
        <v>6126987</v>
      </c>
      <c r="AJ27" s="22">
        <v>9002857</v>
      </c>
      <c r="AK27" s="22">
        <v>0</v>
      </c>
      <c r="AL27" s="22">
        <v>9002857</v>
      </c>
    </row>
    <row r="28" spans="1:38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159173650</v>
      </c>
      <c r="F28" s="22">
        <v>0</v>
      </c>
      <c r="G28" s="22">
        <v>5149252</v>
      </c>
      <c r="H28" s="22">
        <v>2689263</v>
      </c>
      <c r="I28" s="22">
        <v>0</v>
      </c>
      <c r="J28" s="22">
        <v>0</v>
      </c>
      <c r="K28" s="22">
        <v>0</v>
      </c>
      <c r="L28" s="22">
        <v>0</v>
      </c>
      <c r="M28" s="22">
        <v>167012165</v>
      </c>
      <c r="N28" s="22">
        <v>0</v>
      </c>
      <c r="O28" s="22">
        <v>16304613</v>
      </c>
      <c r="P28" s="22">
        <v>11355245</v>
      </c>
      <c r="Q28" s="22">
        <v>1472997</v>
      </c>
      <c r="R28" s="22">
        <v>0</v>
      </c>
      <c r="S28" s="22">
        <v>4772323</v>
      </c>
      <c r="T28" s="22">
        <v>200917343</v>
      </c>
      <c r="U28" s="22">
        <v>101701191</v>
      </c>
      <c r="V28" s="22">
        <v>0</v>
      </c>
      <c r="W28" s="22">
        <v>2029193</v>
      </c>
      <c r="X28" s="22">
        <v>1237871</v>
      </c>
      <c r="Y28" s="22">
        <v>0</v>
      </c>
      <c r="Z28" s="22">
        <v>0</v>
      </c>
      <c r="AA28" s="22">
        <v>0</v>
      </c>
      <c r="AB28" s="22">
        <v>0</v>
      </c>
      <c r="AC28" s="22">
        <v>104968255</v>
      </c>
      <c r="AD28" s="22">
        <v>3328779</v>
      </c>
      <c r="AE28" s="22">
        <v>4823915</v>
      </c>
      <c r="AF28" s="22">
        <v>0</v>
      </c>
      <c r="AG28" s="22">
        <v>0</v>
      </c>
      <c r="AH28" s="22">
        <v>2591513</v>
      </c>
      <c r="AI28" s="22">
        <v>115712462</v>
      </c>
      <c r="AJ28" s="22">
        <v>85204881</v>
      </c>
      <c r="AK28" s="22">
        <v>0</v>
      </c>
      <c r="AL28" s="22">
        <v>85204881</v>
      </c>
    </row>
    <row r="29" spans="1:38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50809878</v>
      </c>
      <c r="F29" s="22">
        <v>0</v>
      </c>
      <c r="G29" s="22">
        <v>2511736</v>
      </c>
      <c r="H29" s="22">
        <v>990799</v>
      </c>
      <c r="I29" s="22">
        <v>0</v>
      </c>
      <c r="J29" s="22">
        <v>0</v>
      </c>
      <c r="K29" s="22">
        <v>0</v>
      </c>
      <c r="L29" s="22">
        <v>0</v>
      </c>
      <c r="M29" s="22">
        <v>54312413</v>
      </c>
      <c r="N29" s="22">
        <v>764774</v>
      </c>
      <c r="O29" s="22">
        <v>2003409</v>
      </c>
      <c r="P29" s="22">
        <v>7178804</v>
      </c>
      <c r="Q29" s="22">
        <v>2028955</v>
      </c>
      <c r="R29" s="22">
        <v>1157902</v>
      </c>
      <c r="S29" s="22">
        <v>2954093</v>
      </c>
      <c r="T29" s="22">
        <v>70400350</v>
      </c>
      <c r="U29" s="22">
        <v>18729226</v>
      </c>
      <c r="V29" s="22">
        <v>0</v>
      </c>
      <c r="W29" s="22">
        <v>995100</v>
      </c>
      <c r="X29" s="22">
        <v>298613</v>
      </c>
      <c r="Y29" s="22">
        <v>0</v>
      </c>
      <c r="Z29" s="22">
        <v>0</v>
      </c>
      <c r="AA29" s="22">
        <v>0</v>
      </c>
      <c r="AB29" s="22">
        <v>0</v>
      </c>
      <c r="AC29" s="22">
        <v>20022939</v>
      </c>
      <c r="AD29" s="22">
        <v>610347</v>
      </c>
      <c r="AE29" s="22">
        <v>2891630</v>
      </c>
      <c r="AF29" s="22">
        <v>0</v>
      </c>
      <c r="AG29" s="22">
        <v>691610</v>
      </c>
      <c r="AH29" s="22">
        <v>1330248</v>
      </c>
      <c r="AI29" s="22">
        <v>25546774</v>
      </c>
      <c r="AJ29" s="22">
        <v>44853576</v>
      </c>
      <c r="AK29" s="22">
        <v>0</v>
      </c>
      <c r="AL29" s="22">
        <v>44853576</v>
      </c>
    </row>
    <row r="30" spans="1:38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75486082</v>
      </c>
      <c r="F30" s="22">
        <v>0</v>
      </c>
      <c r="G30" s="22">
        <v>2688504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78174586</v>
      </c>
      <c r="N30" s="22">
        <v>0</v>
      </c>
      <c r="O30" s="22">
        <v>5459735</v>
      </c>
      <c r="P30" s="22">
        <v>8604656</v>
      </c>
      <c r="Q30" s="22">
        <v>698534</v>
      </c>
      <c r="R30" s="22">
        <v>381367</v>
      </c>
      <c r="S30" s="22">
        <v>2026437</v>
      </c>
      <c r="T30" s="22">
        <v>95345315</v>
      </c>
      <c r="U30" s="22">
        <v>48957416</v>
      </c>
      <c r="V30" s="22">
        <v>0</v>
      </c>
      <c r="W30" s="22">
        <v>728792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49686208</v>
      </c>
      <c r="AD30" s="22">
        <v>993299</v>
      </c>
      <c r="AE30" s="22">
        <v>2907599</v>
      </c>
      <c r="AF30" s="22">
        <v>0</v>
      </c>
      <c r="AG30" s="22">
        <v>153514</v>
      </c>
      <c r="AH30" s="22">
        <v>1255902</v>
      </c>
      <c r="AI30" s="22">
        <v>54996522</v>
      </c>
      <c r="AJ30" s="22">
        <v>40348793</v>
      </c>
      <c r="AK30" s="22">
        <v>0</v>
      </c>
      <c r="AL30" s="22">
        <v>40348793</v>
      </c>
    </row>
    <row r="31" spans="1:38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297043200</v>
      </c>
      <c r="F31" s="22">
        <v>0</v>
      </c>
      <c r="G31" s="22">
        <v>27376911</v>
      </c>
      <c r="H31" s="22">
        <v>22580807</v>
      </c>
      <c r="I31" s="22">
        <v>6871493</v>
      </c>
      <c r="J31" s="22">
        <v>0</v>
      </c>
      <c r="K31" s="22">
        <v>0</v>
      </c>
      <c r="L31" s="22">
        <v>0</v>
      </c>
      <c r="M31" s="22">
        <v>353872411</v>
      </c>
      <c r="N31" s="22">
        <v>3234486</v>
      </c>
      <c r="O31" s="22">
        <v>15282049</v>
      </c>
      <c r="P31" s="22">
        <v>7621466</v>
      </c>
      <c r="Q31" s="22">
        <v>4547111</v>
      </c>
      <c r="R31" s="22">
        <v>1051101</v>
      </c>
      <c r="S31" s="22">
        <v>4065747</v>
      </c>
      <c r="T31" s="22">
        <v>389674371</v>
      </c>
      <c r="U31" s="22">
        <v>83739269</v>
      </c>
      <c r="V31" s="22">
        <v>0</v>
      </c>
      <c r="W31" s="22">
        <v>9462379</v>
      </c>
      <c r="X31" s="22">
        <v>4583802</v>
      </c>
      <c r="Y31" s="22">
        <v>2719029</v>
      </c>
      <c r="Z31" s="22">
        <v>0</v>
      </c>
      <c r="AA31" s="22">
        <v>0</v>
      </c>
      <c r="AB31" s="22">
        <v>0</v>
      </c>
      <c r="AC31" s="22">
        <v>100504479</v>
      </c>
      <c r="AD31" s="22">
        <v>4182735</v>
      </c>
      <c r="AE31" s="22">
        <v>3798353</v>
      </c>
      <c r="AF31" s="22">
        <v>0</v>
      </c>
      <c r="AG31" s="22">
        <v>706812</v>
      </c>
      <c r="AH31" s="22">
        <v>2169382</v>
      </c>
      <c r="AI31" s="22">
        <v>111361761</v>
      </c>
      <c r="AJ31" s="22">
        <v>278312610</v>
      </c>
      <c r="AK31" s="22">
        <v>6078608</v>
      </c>
      <c r="AL31" s="22">
        <v>272234002</v>
      </c>
    </row>
    <row r="32" spans="1:38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43244278</v>
      </c>
      <c r="F32" s="22">
        <v>0</v>
      </c>
      <c r="G32" s="22">
        <v>16246026</v>
      </c>
      <c r="H32" s="22">
        <v>2979159</v>
      </c>
      <c r="I32" s="22">
        <v>1674774</v>
      </c>
      <c r="J32" s="22">
        <v>0</v>
      </c>
      <c r="K32" s="22">
        <v>0</v>
      </c>
      <c r="L32" s="22">
        <v>0</v>
      </c>
      <c r="M32" s="22">
        <v>64144237</v>
      </c>
      <c r="N32" s="22">
        <v>10062823</v>
      </c>
      <c r="O32" s="22">
        <v>1770399</v>
      </c>
      <c r="P32" s="22">
        <v>2449985</v>
      </c>
      <c r="Q32" s="22">
        <v>17406317</v>
      </c>
      <c r="R32" s="22">
        <v>1822790</v>
      </c>
      <c r="S32" s="22">
        <v>2564575</v>
      </c>
      <c r="T32" s="22">
        <v>100221126</v>
      </c>
      <c r="U32" s="22">
        <v>17510486</v>
      </c>
      <c r="V32" s="22">
        <v>0</v>
      </c>
      <c r="W32" s="22">
        <v>1087451</v>
      </c>
      <c r="X32" s="22">
        <v>884705</v>
      </c>
      <c r="Y32" s="22">
        <v>625160</v>
      </c>
      <c r="Z32" s="22">
        <v>0</v>
      </c>
      <c r="AA32" s="22">
        <v>0</v>
      </c>
      <c r="AB32" s="22">
        <v>0</v>
      </c>
      <c r="AC32" s="22">
        <v>20107802</v>
      </c>
      <c r="AD32" s="22">
        <v>852710</v>
      </c>
      <c r="AE32" s="22">
        <v>1181279</v>
      </c>
      <c r="AF32" s="22">
        <v>0</v>
      </c>
      <c r="AG32" s="22">
        <v>1232162</v>
      </c>
      <c r="AH32" s="22">
        <v>1128851</v>
      </c>
      <c r="AI32" s="22">
        <v>24502804</v>
      </c>
      <c r="AJ32" s="22">
        <v>75718322</v>
      </c>
      <c r="AK32" s="22">
        <v>4680405</v>
      </c>
      <c r="AL32" s="22">
        <v>71037917</v>
      </c>
    </row>
    <row r="33" spans="1:38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172939006</v>
      </c>
      <c r="F33" s="22">
        <v>0</v>
      </c>
      <c r="G33" s="22">
        <v>3461678</v>
      </c>
      <c r="H33" s="22">
        <v>512544</v>
      </c>
      <c r="I33" s="22">
        <v>0</v>
      </c>
      <c r="J33" s="22">
        <v>0</v>
      </c>
      <c r="K33" s="22">
        <v>0</v>
      </c>
      <c r="L33" s="22">
        <v>0</v>
      </c>
      <c r="M33" s="22">
        <v>176913228</v>
      </c>
      <c r="N33" s="22">
        <v>130792</v>
      </c>
      <c r="O33" s="22">
        <v>6192688</v>
      </c>
      <c r="P33" s="22">
        <v>3565935</v>
      </c>
      <c r="Q33" s="22">
        <v>810212</v>
      </c>
      <c r="R33" s="22">
        <v>0</v>
      </c>
      <c r="S33" s="22">
        <v>2228300</v>
      </c>
      <c r="T33" s="22">
        <v>189841155</v>
      </c>
      <c r="U33" s="22">
        <v>144789270</v>
      </c>
      <c r="V33" s="22">
        <v>0</v>
      </c>
      <c r="W33" s="22">
        <v>1031202</v>
      </c>
      <c r="X33" s="22">
        <v>465027</v>
      </c>
      <c r="Y33" s="22">
        <v>0</v>
      </c>
      <c r="Z33" s="22">
        <v>0</v>
      </c>
      <c r="AA33" s="22">
        <v>0</v>
      </c>
      <c r="AB33" s="22">
        <v>0</v>
      </c>
      <c r="AC33" s="22">
        <v>146285499</v>
      </c>
      <c r="AD33" s="22">
        <v>1292878</v>
      </c>
      <c r="AE33" s="22">
        <v>1472110</v>
      </c>
      <c r="AF33" s="22">
        <v>0</v>
      </c>
      <c r="AG33" s="22">
        <v>0</v>
      </c>
      <c r="AH33" s="22">
        <v>1224685</v>
      </c>
      <c r="AI33" s="22">
        <v>150275172</v>
      </c>
      <c r="AJ33" s="22">
        <v>39565983</v>
      </c>
      <c r="AK33" s="22">
        <v>0</v>
      </c>
      <c r="AL33" s="22">
        <v>39565983</v>
      </c>
    </row>
    <row r="34" spans="1:38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509775715</v>
      </c>
      <c r="F34" s="22">
        <v>0</v>
      </c>
      <c r="G34" s="22">
        <v>5602081</v>
      </c>
      <c r="H34" s="22">
        <v>5534958</v>
      </c>
      <c r="I34" s="22">
        <v>0</v>
      </c>
      <c r="J34" s="22">
        <v>0</v>
      </c>
      <c r="K34" s="22">
        <v>0</v>
      </c>
      <c r="L34" s="22">
        <v>0</v>
      </c>
      <c r="M34" s="22">
        <v>520912754</v>
      </c>
      <c r="N34" s="22">
        <v>7827652</v>
      </c>
      <c r="O34" s="22">
        <v>39767574</v>
      </c>
      <c r="P34" s="22">
        <v>25936963</v>
      </c>
      <c r="Q34" s="22">
        <v>9048065</v>
      </c>
      <c r="R34" s="22">
        <v>0</v>
      </c>
      <c r="S34" s="22">
        <v>12633216</v>
      </c>
      <c r="T34" s="22">
        <v>616126224</v>
      </c>
      <c r="U34" s="22">
        <v>395829472</v>
      </c>
      <c r="V34" s="22">
        <v>0</v>
      </c>
      <c r="W34" s="22">
        <v>2110427</v>
      </c>
      <c r="X34" s="22">
        <v>1378336</v>
      </c>
      <c r="Y34" s="22">
        <v>0</v>
      </c>
      <c r="Z34" s="22">
        <v>0</v>
      </c>
      <c r="AA34" s="22">
        <v>0</v>
      </c>
      <c r="AB34" s="22">
        <v>0</v>
      </c>
      <c r="AC34" s="22">
        <v>399318235</v>
      </c>
      <c r="AD34" s="22">
        <v>3413301</v>
      </c>
      <c r="AE34" s="22">
        <v>9301403</v>
      </c>
      <c r="AF34" s="22">
        <v>0</v>
      </c>
      <c r="AG34" s="22">
        <v>0</v>
      </c>
      <c r="AH34" s="22">
        <v>6649988</v>
      </c>
      <c r="AI34" s="22">
        <v>418682927</v>
      </c>
      <c r="AJ34" s="22">
        <v>197443297</v>
      </c>
      <c r="AK34" s="22">
        <v>296731</v>
      </c>
      <c r="AL34" s="22">
        <v>197146566</v>
      </c>
    </row>
    <row r="35" spans="1:38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340102426</v>
      </c>
      <c r="F35" s="22">
        <v>0</v>
      </c>
      <c r="G35" s="22">
        <v>3307083</v>
      </c>
      <c r="H35" s="22">
        <v>8445693</v>
      </c>
      <c r="I35" s="22">
        <v>1263612</v>
      </c>
      <c r="J35" s="22">
        <v>0</v>
      </c>
      <c r="K35" s="22">
        <v>0</v>
      </c>
      <c r="L35" s="22">
        <v>0</v>
      </c>
      <c r="M35" s="22">
        <v>353118814</v>
      </c>
      <c r="N35" s="22">
        <v>9959234</v>
      </c>
      <c r="O35" s="22">
        <v>23686667</v>
      </c>
      <c r="P35" s="22">
        <v>10642075</v>
      </c>
      <c r="Q35" s="22">
        <v>5757838</v>
      </c>
      <c r="R35" s="22">
        <v>5368515</v>
      </c>
      <c r="S35" s="22">
        <v>5215459</v>
      </c>
      <c r="T35" s="22">
        <v>413748602</v>
      </c>
      <c r="U35" s="22">
        <v>228665893</v>
      </c>
      <c r="V35" s="22">
        <v>0</v>
      </c>
      <c r="W35" s="22">
        <v>992482</v>
      </c>
      <c r="X35" s="22">
        <v>2333408</v>
      </c>
      <c r="Y35" s="22">
        <v>112214</v>
      </c>
      <c r="Z35" s="22">
        <v>0</v>
      </c>
      <c r="AA35" s="22">
        <v>0</v>
      </c>
      <c r="AB35" s="22">
        <v>0</v>
      </c>
      <c r="AC35" s="22">
        <v>232103997</v>
      </c>
      <c r="AD35" s="22">
        <v>3737611</v>
      </c>
      <c r="AE35" s="22">
        <v>3180142</v>
      </c>
      <c r="AF35" s="22">
        <v>0</v>
      </c>
      <c r="AG35" s="22">
        <v>1458765</v>
      </c>
      <c r="AH35" s="22">
        <v>1975317</v>
      </c>
      <c r="AI35" s="22">
        <v>242455832</v>
      </c>
      <c r="AJ35" s="22">
        <v>171292770</v>
      </c>
      <c r="AK35" s="22">
        <v>3257900</v>
      </c>
      <c r="AL35" s="22">
        <v>168034870</v>
      </c>
    </row>
    <row r="36" spans="1:38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45752886</v>
      </c>
      <c r="F36" s="22">
        <v>0</v>
      </c>
      <c r="G36" s="22">
        <v>5918303</v>
      </c>
      <c r="H36" s="22">
        <v>4213723</v>
      </c>
      <c r="I36" s="22">
        <v>0</v>
      </c>
      <c r="J36" s="22">
        <v>0</v>
      </c>
      <c r="K36" s="22">
        <v>0</v>
      </c>
      <c r="L36" s="22">
        <v>0</v>
      </c>
      <c r="M36" s="22">
        <v>55884912</v>
      </c>
      <c r="N36" s="22">
        <v>4166772</v>
      </c>
      <c r="O36" s="22">
        <v>5935170</v>
      </c>
      <c r="P36" s="22">
        <v>12034019</v>
      </c>
      <c r="Q36" s="22">
        <v>5223763</v>
      </c>
      <c r="R36" s="22">
        <v>7708672</v>
      </c>
      <c r="S36" s="22">
        <v>5138287</v>
      </c>
      <c r="T36" s="22">
        <v>96091595</v>
      </c>
      <c r="U36" s="22">
        <v>19041981</v>
      </c>
      <c r="V36" s="22">
        <v>0</v>
      </c>
      <c r="W36" s="22">
        <v>326421</v>
      </c>
      <c r="X36" s="22">
        <v>1312978</v>
      </c>
      <c r="Y36" s="22">
        <v>0</v>
      </c>
      <c r="Z36" s="22">
        <v>0</v>
      </c>
      <c r="AA36" s="22">
        <v>0</v>
      </c>
      <c r="AB36" s="22">
        <v>0</v>
      </c>
      <c r="AC36" s="22">
        <v>20681380</v>
      </c>
      <c r="AD36" s="22">
        <v>1326738</v>
      </c>
      <c r="AE36" s="22">
        <v>7411731</v>
      </c>
      <c r="AF36" s="22">
        <v>0</v>
      </c>
      <c r="AG36" s="22">
        <v>2722750</v>
      </c>
      <c r="AH36" s="22">
        <v>2536333</v>
      </c>
      <c r="AI36" s="22">
        <v>34678932</v>
      </c>
      <c r="AJ36" s="22">
        <v>61412663</v>
      </c>
      <c r="AK36" s="22">
        <v>7976022</v>
      </c>
      <c r="AL36" s="22">
        <v>53436641</v>
      </c>
    </row>
    <row r="37" spans="1:38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62649589</v>
      </c>
      <c r="F37" s="22">
        <v>0</v>
      </c>
      <c r="G37" s="22">
        <v>121346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62770935</v>
      </c>
      <c r="N37" s="22">
        <v>0</v>
      </c>
      <c r="O37" s="22">
        <v>2262265</v>
      </c>
      <c r="P37" s="22">
        <v>9109517</v>
      </c>
      <c r="Q37" s="22">
        <v>3917661</v>
      </c>
      <c r="R37" s="22">
        <v>0</v>
      </c>
      <c r="S37" s="22">
        <v>1972057</v>
      </c>
      <c r="T37" s="22">
        <v>80032435</v>
      </c>
      <c r="U37" s="22">
        <v>39193868</v>
      </c>
      <c r="V37" s="22">
        <v>0</v>
      </c>
      <c r="W37" s="22">
        <v>13605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39207473</v>
      </c>
      <c r="AD37" s="22">
        <v>506040</v>
      </c>
      <c r="AE37" s="22">
        <v>3462081</v>
      </c>
      <c r="AF37" s="22">
        <v>0</v>
      </c>
      <c r="AG37" s="22">
        <v>0</v>
      </c>
      <c r="AH37" s="22">
        <v>1253396</v>
      </c>
      <c r="AI37" s="22">
        <v>44428990</v>
      </c>
      <c r="AJ37" s="22">
        <v>35603445</v>
      </c>
      <c r="AK37" s="22">
        <v>0</v>
      </c>
      <c r="AL37" s="22">
        <v>35603445</v>
      </c>
    </row>
    <row r="38" spans="1:38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104070957</v>
      </c>
      <c r="F38" s="22">
        <v>0</v>
      </c>
      <c r="G38" s="22">
        <v>7633663</v>
      </c>
      <c r="H38" s="22">
        <v>638796</v>
      </c>
      <c r="I38" s="22">
        <v>0</v>
      </c>
      <c r="J38" s="22">
        <v>0</v>
      </c>
      <c r="K38" s="22">
        <v>0</v>
      </c>
      <c r="L38" s="22">
        <v>0</v>
      </c>
      <c r="M38" s="22">
        <v>112343416</v>
      </c>
      <c r="N38" s="22">
        <v>0</v>
      </c>
      <c r="O38" s="22">
        <v>2583731</v>
      </c>
      <c r="P38" s="22">
        <v>3413715</v>
      </c>
      <c r="Q38" s="22">
        <v>603832</v>
      </c>
      <c r="R38" s="22">
        <v>0</v>
      </c>
      <c r="S38" s="22">
        <v>841533</v>
      </c>
      <c r="T38" s="22">
        <v>119786227</v>
      </c>
      <c r="U38" s="22">
        <v>43855544</v>
      </c>
      <c r="V38" s="22">
        <v>0</v>
      </c>
      <c r="W38" s="22">
        <v>2073821</v>
      </c>
      <c r="X38" s="22">
        <v>225629</v>
      </c>
      <c r="Y38" s="22">
        <v>0</v>
      </c>
      <c r="Z38" s="22">
        <v>0</v>
      </c>
      <c r="AA38" s="22">
        <v>0</v>
      </c>
      <c r="AB38" s="22">
        <v>0</v>
      </c>
      <c r="AC38" s="22">
        <v>46154994</v>
      </c>
      <c r="AD38" s="22">
        <v>1595504</v>
      </c>
      <c r="AE38" s="22">
        <v>1345044</v>
      </c>
      <c r="AF38" s="22">
        <v>0</v>
      </c>
      <c r="AG38" s="22">
        <v>0</v>
      </c>
      <c r="AH38" s="22">
        <v>574652</v>
      </c>
      <c r="AI38" s="22">
        <v>49670194</v>
      </c>
      <c r="AJ38" s="22">
        <v>70116033</v>
      </c>
      <c r="AK38" s="22">
        <v>0</v>
      </c>
      <c r="AL38" s="22">
        <v>70116033</v>
      </c>
    </row>
    <row r="39" spans="1:38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608313974</v>
      </c>
      <c r="F39" s="22">
        <v>0</v>
      </c>
      <c r="G39" s="22">
        <v>2442816</v>
      </c>
      <c r="H39" s="22">
        <v>12495500</v>
      </c>
      <c r="I39" s="22">
        <v>0</v>
      </c>
      <c r="J39" s="22">
        <v>0</v>
      </c>
      <c r="K39" s="22">
        <v>0</v>
      </c>
      <c r="L39" s="22">
        <v>0</v>
      </c>
      <c r="M39" s="22">
        <v>623252290</v>
      </c>
      <c r="N39" s="22">
        <v>4981533</v>
      </c>
      <c r="O39" s="22">
        <v>10022257</v>
      </c>
      <c r="P39" s="22">
        <v>12330703</v>
      </c>
      <c r="Q39" s="22">
        <v>40949091</v>
      </c>
      <c r="R39" s="22">
        <v>911827</v>
      </c>
      <c r="S39" s="22">
        <v>2025051</v>
      </c>
      <c r="T39" s="22">
        <v>694472752</v>
      </c>
      <c r="U39" s="22">
        <v>330060070</v>
      </c>
      <c r="V39" s="22">
        <v>0</v>
      </c>
      <c r="W39" s="22">
        <v>384511</v>
      </c>
      <c r="X39" s="22">
        <v>1338697</v>
      </c>
      <c r="Y39" s="22">
        <v>0</v>
      </c>
      <c r="Z39" s="22">
        <v>0</v>
      </c>
      <c r="AA39" s="22">
        <v>0</v>
      </c>
      <c r="AB39" s="22">
        <v>0</v>
      </c>
      <c r="AC39" s="22">
        <v>331783278</v>
      </c>
      <c r="AD39" s="22">
        <v>1541398</v>
      </c>
      <c r="AE39" s="22">
        <v>4453118</v>
      </c>
      <c r="AF39" s="22">
        <v>0</v>
      </c>
      <c r="AG39" s="22">
        <v>58543</v>
      </c>
      <c r="AH39" s="22">
        <v>731258</v>
      </c>
      <c r="AI39" s="22">
        <v>338567595</v>
      </c>
      <c r="AJ39" s="22">
        <v>355905157</v>
      </c>
      <c r="AK39" s="22">
        <v>0</v>
      </c>
      <c r="AL39" s="22">
        <v>355905157</v>
      </c>
    </row>
    <row r="40" spans="1:38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228657693</v>
      </c>
      <c r="F40" s="22">
        <v>0</v>
      </c>
      <c r="G40" s="22">
        <v>34697250</v>
      </c>
      <c r="H40" s="22">
        <v>7471372</v>
      </c>
      <c r="I40" s="22">
        <v>1384020</v>
      </c>
      <c r="J40" s="22">
        <v>0</v>
      </c>
      <c r="K40" s="22">
        <v>0</v>
      </c>
      <c r="L40" s="22">
        <v>0</v>
      </c>
      <c r="M40" s="22">
        <v>272210335</v>
      </c>
      <c r="N40" s="22">
        <v>0</v>
      </c>
      <c r="O40" s="22">
        <v>12409246</v>
      </c>
      <c r="P40" s="22">
        <v>11441339</v>
      </c>
      <c r="Q40" s="22">
        <v>6633970</v>
      </c>
      <c r="R40" s="22">
        <v>25420</v>
      </c>
      <c r="S40" s="22">
        <v>6960902</v>
      </c>
      <c r="T40" s="22">
        <v>309681212</v>
      </c>
      <c r="U40" s="22">
        <v>142155396</v>
      </c>
      <c r="V40" s="22">
        <v>0</v>
      </c>
      <c r="W40" s="22">
        <v>8753179</v>
      </c>
      <c r="X40" s="22">
        <v>2594020</v>
      </c>
      <c r="Y40" s="22">
        <v>418185</v>
      </c>
      <c r="Z40" s="22">
        <v>0</v>
      </c>
      <c r="AA40" s="22">
        <v>0</v>
      </c>
      <c r="AB40" s="22">
        <v>0</v>
      </c>
      <c r="AC40" s="22">
        <v>153920780</v>
      </c>
      <c r="AD40" s="22">
        <v>3863100</v>
      </c>
      <c r="AE40" s="22">
        <v>4122349</v>
      </c>
      <c r="AF40" s="22">
        <v>0</v>
      </c>
      <c r="AG40" s="22">
        <v>433476</v>
      </c>
      <c r="AH40" s="22">
        <v>3310297</v>
      </c>
      <c r="AI40" s="22">
        <v>165650002</v>
      </c>
      <c r="AJ40" s="22">
        <v>144031210</v>
      </c>
      <c r="AK40" s="22">
        <v>12000000</v>
      </c>
      <c r="AL40" s="22">
        <v>132031210</v>
      </c>
    </row>
    <row r="41" spans="1:38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34371706</v>
      </c>
      <c r="F41" s="22">
        <v>0</v>
      </c>
      <c r="G41" s="22">
        <v>1884766</v>
      </c>
      <c r="H41" s="22">
        <v>697542</v>
      </c>
      <c r="I41" s="22">
        <v>0</v>
      </c>
      <c r="J41" s="22">
        <v>0</v>
      </c>
      <c r="K41" s="22">
        <v>0</v>
      </c>
      <c r="L41" s="22">
        <v>0</v>
      </c>
      <c r="M41" s="22">
        <v>36954014</v>
      </c>
      <c r="N41" s="22">
        <v>1106165</v>
      </c>
      <c r="O41" s="22">
        <v>2327447</v>
      </c>
      <c r="P41" s="22">
        <v>6107401</v>
      </c>
      <c r="Q41" s="22">
        <v>286344</v>
      </c>
      <c r="R41" s="22">
        <v>1972694</v>
      </c>
      <c r="S41" s="22">
        <v>450772</v>
      </c>
      <c r="T41" s="22">
        <v>49204837</v>
      </c>
      <c r="U41" s="22">
        <v>25010955</v>
      </c>
      <c r="V41" s="22">
        <v>0</v>
      </c>
      <c r="W41" s="22">
        <v>786881</v>
      </c>
      <c r="X41" s="22">
        <v>308224</v>
      </c>
      <c r="Y41" s="22">
        <v>0</v>
      </c>
      <c r="Z41" s="22">
        <v>0</v>
      </c>
      <c r="AA41" s="22">
        <v>0</v>
      </c>
      <c r="AB41" s="22">
        <v>0</v>
      </c>
      <c r="AC41" s="22">
        <v>26106060</v>
      </c>
      <c r="AD41" s="22">
        <v>559394</v>
      </c>
      <c r="AE41" s="22">
        <v>3254324</v>
      </c>
      <c r="AF41" s="22">
        <v>0</v>
      </c>
      <c r="AG41" s="22">
        <v>1226353</v>
      </c>
      <c r="AH41" s="22">
        <v>284578</v>
      </c>
      <c r="AI41" s="22">
        <v>31430709</v>
      </c>
      <c r="AJ41" s="22">
        <v>17774128</v>
      </c>
      <c r="AK41" s="22">
        <v>0</v>
      </c>
      <c r="AL41" s="22">
        <v>17774128</v>
      </c>
    </row>
    <row r="42" spans="1:38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117472723</v>
      </c>
      <c r="F42" s="22">
        <v>0</v>
      </c>
      <c r="G42" s="22">
        <v>1698221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119170944</v>
      </c>
      <c r="N42" s="22">
        <v>0</v>
      </c>
      <c r="O42" s="22">
        <v>9125091</v>
      </c>
      <c r="P42" s="22">
        <v>14592629</v>
      </c>
      <c r="Q42" s="22">
        <v>661092</v>
      </c>
      <c r="R42" s="22">
        <v>245686</v>
      </c>
      <c r="S42" s="22">
        <v>4261218</v>
      </c>
      <c r="T42" s="22">
        <v>148056660</v>
      </c>
      <c r="U42" s="22">
        <v>64368143</v>
      </c>
      <c r="V42" s="22">
        <v>0</v>
      </c>
      <c r="W42" s="22">
        <v>127367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64495510</v>
      </c>
      <c r="AD42" s="22">
        <v>1278584</v>
      </c>
      <c r="AE42" s="22">
        <v>4508350</v>
      </c>
      <c r="AF42" s="22">
        <v>0</v>
      </c>
      <c r="AG42" s="22">
        <v>10817</v>
      </c>
      <c r="AH42" s="22">
        <v>2440408</v>
      </c>
      <c r="AI42" s="22">
        <v>72733669</v>
      </c>
      <c r="AJ42" s="22">
        <v>75322991</v>
      </c>
      <c r="AK42" s="22">
        <v>47566</v>
      </c>
      <c r="AL42" s="22">
        <v>75275425</v>
      </c>
    </row>
    <row r="43" spans="1:38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313547633</v>
      </c>
      <c r="F43" s="22">
        <v>0</v>
      </c>
      <c r="G43" s="22">
        <v>17223335</v>
      </c>
      <c r="H43" s="22">
        <v>5450091</v>
      </c>
      <c r="I43" s="22">
        <v>0</v>
      </c>
      <c r="J43" s="22">
        <v>0</v>
      </c>
      <c r="K43" s="22">
        <v>0</v>
      </c>
      <c r="L43" s="22">
        <v>0</v>
      </c>
      <c r="M43" s="22">
        <v>336221059</v>
      </c>
      <c r="N43" s="22">
        <v>3137721</v>
      </c>
      <c r="O43" s="22">
        <v>41234807</v>
      </c>
      <c r="P43" s="22">
        <v>20592182</v>
      </c>
      <c r="Q43" s="22">
        <v>6970476</v>
      </c>
      <c r="R43" s="22">
        <v>968746</v>
      </c>
      <c r="S43" s="22">
        <v>11134362</v>
      </c>
      <c r="T43" s="22">
        <v>420259353</v>
      </c>
      <c r="U43" s="22">
        <v>168287575</v>
      </c>
      <c r="V43" s="22">
        <v>0</v>
      </c>
      <c r="W43" s="22">
        <v>5637079</v>
      </c>
      <c r="X43" s="22">
        <v>590</v>
      </c>
      <c r="Y43" s="22">
        <v>0</v>
      </c>
      <c r="Z43" s="22">
        <v>0</v>
      </c>
      <c r="AA43" s="22">
        <v>0</v>
      </c>
      <c r="AB43" s="22">
        <v>0</v>
      </c>
      <c r="AC43" s="22">
        <v>173925244</v>
      </c>
      <c r="AD43" s="22">
        <v>5039509</v>
      </c>
      <c r="AE43" s="22">
        <v>10095029</v>
      </c>
      <c r="AF43" s="22">
        <v>0</v>
      </c>
      <c r="AG43" s="22">
        <v>244188</v>
      </c>
      <c r="AH43" s="22">
        <v>6715287</v>
      </c>
      <c r="AI43" s="22">
        <v>196019257</v>
      </c>
      <c r="AJ43" s="22">
        <v>224240096</v>
      </c>
      <c r="AK43" s="22">
        <v>16704371</v>
      </c>
      <c r="AL43" s="22">
        <v>207535725</v>
      </c>
    </row>
    <row r="44" spans="1:38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105688217</v>
      </c>
      <c r="F44" s="22">
        <v>0</v>
      </c>
      <c r="G44" s="22">
        <v>1129886</v>
      </c>
      <c r="H44" s="22">
        <v>1250131</v>
      </c>
      <c r="I44" s="22">
        <v>0</v>
      </c>
      <c r="J44" s="22">
        <v>11036</v>
      </c>
      <c r="K44" s="22">
        <v>0</v>
      </c>
      <c r="L44" s="22">
        <v>0</v>
      </c>
      <c r="M44" s="22">
        <v>108079270</v>
      </c>
      <c r="N44" s="22">
        <v>0</v>
      </c>
      <c r="O44" s="22">
        <v>7823545</v>
      </c>
      <c r="P44" s="22">
        <v>14255355</v>
      </c>
      <c r="Q44" s="22">
        <v>26248699</v>
      </c>
      <c r="R44" s="22">
        <v>0</v>
      </c>
      <c r="S44" s="22">
        <v>4874383</v>
      </c>
      <c r="T44" s="22">
        <v>161281252</v>
      </c>
      <c r="U44" s="22">
        <v>78720519</v>
      </c>
      <c r="V44" s="22">
        <v>0</v>
      </c>
      <c r="W44" s="22">
        <v>711821</v>
      </c>
      <c r="X44" s="22">
        <v>138867</v>
      </c>
      <c r="Y44" s="22">
        <v>0</v>
      </c>
      <c r="Z44" s="22">
        <v>1308</v>
      </c>
      <c r="AA44" s="22">
        <v>0</v>
      </c>
      <c r="AB44" s="22">
        <v>0</v>
      </c>
      <c r="AC44" s="22">
        <v>79572515</v>
      </c>
      <c r="AD44" s="22">
        <v>1104461</v>
      </c>
      <c r="AE44" s="22">
        <v>7570254</v>
      </c>
      <c r="AF44" s="22">
        <v>0</v>
      </c>
      <c r="AG44" s="22">
        <v>0</v>
      </c>
      <c r="AH44" s="22">
        <v>3046421</v>
      </c>
      <c r="AI44" s="22">
        <v>91293651</v>
      </c>
      <c r="AJ44" s="22">
        <v>69987601</v>
      </c>
      <c r="AK44" s="22">
        <v>127048</v>
      </c>
      <c r="AL44" s="22">
        <v>69860553</v>
      </c>
    </row>
    <row r="45" spans="1:38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311689558</v>
      </c>
      <c r="F45" s="22">
        <v>0</v>
      </c>
      <c r="G45" s="22">
        <v>3942148</v>
      </c>
      <c r="H45" s="22">
        <v>2751308</v>
      </c>
      <c r="I45" s="22">
        <v>2893457</v>
      </c>
      <c r="J45" s="22">
        <v>0</v>
      </c>
      <c r="K45" s="22">
        <v>0</v>
      </c>
      <c r="L45" s="22">
        <v>0</v>
      </c>
      <c r="M45" s="22">
        <v>321276471</v>
      </c>
      <c r="N45" s="22">
        <v>2956629</v>
      </c>
      <c r="O45" s="22">
        <v>92241220</v>
      </c>
      <c r="P45" s="22">
        <v>24379127</v>
      </c>
      <c r="Q45" s="22">
        <v>70856011</v>
      </c>
      <c r="R45" s="22">
        <v>15433950</v>
      </c>
      <c r="S45" s="22">
        <v>12611944</v>
      </c>
      <c r="T45" s="22">
        <v>539755352</v>
      </c>
      <c r="U45" s="22">
        <v>134692486</v>
      </c>
      <c r="V45" s="22">
        <v>0</v>
      </c>
      <c r="W45" s="22">
        <v>250618</v>
      </c>
      <c r="X45" s="22">
        <v>610687</v>
      </c>
      <c r="Y45" s="22">
        <v>62397</v>
      </c>
      <c r="Z45" s="22">
        <v>0</v>
      </c>
      <c r="AA45" s="22">
        <v>0</v>
      </c>
      <c r="AB45" s="22">
        <v>0</v>
      </c>
      <c r="AC45" s="22">
        <v>135616188</v>
      </c>
      <c r="AD45" s="22">
        <v>6673282</v>
      </c>
      <c r="AE45" s="22">
        <v>13541322</v>
      </c>
      <c r="AF45" s="22">
        <v>0</v>
      </c>
      <c r="AG45" s="22">
        <v>3806359</v>
      </c>
      <c r="AH45" s="22">
        <v>5817502</v>
      </c>
      <c r="AI45" s="22">
        <v>165454653</v>
      </c>
      <c r="AJ45" s="22">
        <v>374300699</v>
      </c>
      <c r="AK45" s="22">
        <v>41492059</v>
      </c>
      <c r="AL45" s="22">
        <v>332808640</v>
      </c>
    </row>
    <row r="46" spans="1:38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446016546</v>
      </c>
      <c r="F46" s="22">
        <v>0</v>
      </c>
      <c r="G46" s="22">
        <v>11051311</v>
      </c>
      <c r="H46" s="22">
        <v>9818619</v>
      </c>
      <c r="I46" s="22">
        <v>0</v>
      </c>
      <c r="J46" s="22">
        <v>0</v>
      </c>
      <c r="K46" s="22">
        <v>0</v>
      </c>
      <c r="L46" s="22">
        <v>0</v>
      </c>
      <c r="M46" s="22">
        <v>466886476</v>
      </c>
      <c r="N46" s="22">
        <v>7187064</v>
      </c>
      <c r="O46" s="22">
        <v>20706933</v>
      </c>
      <c r="P46" s="22">
        <v>8095567</v>
      </c>
      <c r="Q46" s="22">
        <v>5517670</v>
      </c>
      <c r="R46" s="22">
        <v>0</v>
      </c>
      <c r="S46" s="22">
        <v>10512245</v>
      </c>
      <c r="T46" s="22">
        <v>518905955</v>
      </c>
      <c r="U46" s="22">
        <v>296284742</v>
      </c>
      <c r="V46" s="22">
        <v>0</v>
      </c>
      <c r="W46" s="22">
        <v>743006</v>
      </c>
      <c r="X46" s="22">
        <v>845691</v>
      </c>
      <c r="Y46" s="22">
        <v>0</v>
      </c>
      <c r="Z46" s="22">
        <v>0</v>
      </c>
      <c r="AA46" s="22">
        <v>0</v>
      </c>
      <c r="AB46" s="22">
        <v>0</v>
      </c>
      <c r="AC46" s="22">
        <v>297873439</v>
      </c>
      <c r="AD46" s="22">
        <v>3854330</v>
      </c>
      <c r="AE46" s="22">
        <v>2908780</v>
      </c>
      <c r="AF46" s="22">
        <v>0</v>
      </c>
      <c r="AG46" s="22">
        <v>0</v>
      </c>
      <c r="AH46" s="22">
        <v>3973434</v>
      </c>
      <c r="AI46" s="22">
        <v>308609983</v>
      </c>
      <c r="AJ46" s="22">
        <v>210295972</v>
      </c>
      <c r="AK46" s="22">
        <v>0</v>
      </c>
      <c r="AL46" s="22">
        <v>210295972</v>
      </c>
    </row>
    <row r="47" spans="1:38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99401699</v>
      </c>
      <c r="F47" s="22">
        <v>0</v>
      </c>
      <c r="G47" s="22">
        <v>51284917</v>
      </c>
      <c r="H47" s="22">
        <v>1791644</v>
      </c>
      <c r="I47" s="22">
        <v>0</v>
      </c>
      <c r="J47" s="22">
        <v>0</v>
      </c>
      <c r="K47" s="22">
        <v>0</v>
      </c>
      <c r="L47" s="22">
        <v>0</v>
      </c>
      <c r="M47" s="22">
        <v>152478260</v>
      </c>
      <c r="N47" s="22">
        <v>813182</v>
      </c>
      <c r="O47" s="22">
        <v>8786092</v>
      </c>
      <c r="P47" s="22">
        <v>7850620</v>
      </c>
      <c r="Q47" s="22">
        <v>2096817</v>
      </c>
      <c r="R47" s="22">
        <v>1416247</v>
      </c>
      <c r="S47" s="22">
        <v>8052137</v>
      </c>
      <c r="T47" s="22">
        <v>181493355</v>
      </c>
      <c r="U47" s="22">
        <v>61298504</v>
      </c>
      <c r="V47" s="22">
        <v>0</v>
      </c>
      <c r="W47" s="22">
        <v>5111318</v>
      </c>
      <c r="X47" s="22">
        <v>775300</v>
      </c>
      <c r="Y47" s="22">
        <v>0</v>
      </c>
      <c r="Z47" s="22">
        <v>0</v>
      </c>
      <c r="AA47" s="22">
        <v>0</v>
      </c>
      <c r="AB47" s="22">
        <v>0</v>
      </c>
      <c r="AC47" s="22">
        <v>67185122</v>
      </c>
      <c r="AD47" s="22">
        <v>2358191</v>
      </c>
      <c r="AE47" s="22">
        <v>2270572</v>
      </c>
      <c r="AF47" s="22">
        <v>0</v>
      </c>
      <c r="AG47" s="22">
        <v>823736</v>
      </c>
      <c r="AH47" s="22">
        <v>3644535</v>
      </c>
      <c r="AI47" s="22">
        <v>76282156</v>
      </c>
      <c r="AJ47" s="22">
        <v>105211199</v>
      </c>
      <c r="AK47" s="22">
        <v>5069522</v>
      </c>
      <c r="AL47" s="22">
        <v>100141677</v>
      </c>
    </row>
    <row r="48" spans="1:38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224626220</v>
      </c>
      <c r="F48" s="22">
        <v>0</v>
      </c>
      <c r="G48" s="22">
        <v>33087949</v>
      </c>
      <c r="H48" s="22">
        <v>55341548</v>
      </c>
      <c r="I48" s="22">
        <v>9128993</v>
      </c>
      <c r="J48" s="22">
        <v>0</v>
      </c>
      <c r="K48" s="22">
        <v>0</v>
      </c>
      <c r="L48" s="22">
        <v>1777469</v>
      </c>
      <c r="M48" s="22">
        <v>323962179</v>
      </c>
      <c r="N48" s="22">
        <v>5227989</v>
      </c>
      <c r="O48" s="22">
        <v>69066686</v>
      </c>
      <c r="P48" s="22">
        <v>19138543</v>
      </c>
      <c r="Q48" s="22">
        <v>47344126</v>
      </c>
      <c r="R48" s="22">
        <v>11190728</v>
      </c>
      <c r="S48" s="22">
        <v>7242344</v>
      </c>
      <c r="T48" s="22">
        <v>483172595</v>
      </c>
      <c r="U48" s="22">
        <v>111963786</v>
      </c>
      <c r="V48" s="22">
        <v>0</v>
      </c>
      <c r="W48" s="22">
        <v>6538256</v>
      </c>
      <c r="X48" s="22">
        <v>9070094</v>
      </c>
      <c r="Y48" s="22">
        <v>3282209</v>
      </c>
      <c r="Z48" s="22">
        <v>0</v>
      </c>
      <c r="AA48" s="22">
        <v>0</v>
      </c>
      <c r="AB48" s="22">
        <v>1752256</v>
      </c>
      <c r="AC48" s="22">
        <v>132606601</v>
      </c>
      <c r="AD48" s="22">
        <v>11067561</v>
      </c>
      <c r="AE48" s="22">
        <v>6150548</v>
      </c>
      <c r="AF48" s="22">
        <v>0</v>
      </c>
      <c r="AG48" s="22">
        <v>4930042</v>
      </c>
      <c r="AH48" s="22">
        <v>3965111</v>
      </c>
      <c r="AI48" s="22">
        <v>158719863</v>
      </c>
      <c r="AJ48" s="22">
        <v>324452732</v>
      </c>
      <c r="AK48" s="22">
        <v>32803235</v>
      </c>
      <c r="AL48" s="22">
        <v>291649497</v>
      </c>
    </row>
    <row r="49" spans="1:38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96851936</v>
      </c>
      <c r="F49" s="22">
        <v>0</v>
      </c>
      <c r="G49" s="22">
        <v>917645</v>
      </c>
      <c r="H49" s="22">
        <v>4620222</v>
      </c>
      <c r="I49" s="22">
        <v>0</v>
      </c>
      <c r="J49" s="22">
        <v>1324655</v>
      </c>
      <c r="K49" s="22">
        <v>0</v>
      </c>
      <c r="L49" s="22">
        <v>0</v>
      </c>
      <c r="M49" s="22">
        <v>103714458</v>
      </c>
      <c r="N49" s="22">
        <v>0</v>
      </c>
      <c r="O49" s="22">
        <v>5935155</v>
      </c>
      <c r="P49" s="22">
        <v>9224851</v>
      </c>
      <c r="Q49" s="22">
        <v>10779256</v>
      </c>
      <c r="R49" s="22">
        <v>1949679</v>
      </c>
      <c r="S49" s="22">
        <v>7056425</v>
      </c>
      <c r="T49" s="22">
        <v>138659824</v>
      </c>
      <c r="U49" s="22">
        <v>75061831</v>
      </c>
      <c r="V49" s="22">
        <v>0</v>
      </c>
      <c r="W49" s="22">
        <v>600404</v>
      </c>
      <c r="X49" s="22">
        <v>1665192</v>
      </c>
      <c r="Y49" s="22">
        <v>0</v>
      </c>
      <c r="Z49" s="22">
        <v>110388</v>
      </c>
      <c r="AA49" s="22">
        <v>0</v>
      </c>
      <c r="AB49" s="22">
        <v>0</v>
      </c>
      <c r="AC49" s="22">
        <v>77437815</v>
      </c>
      <c r="AD49" s="22">
        <v>2182405</v>
      </c>
      <c r="AE49" s="22">
        <v>4704780</v>
      </c>
      <c r="AF49" s="22">
        <v>0</v>
      </c>
      <c r="AG49" s="22">
        <v>1043761</v>
      </c>
      <c r="AH49" s="22">
        <v>5221423</v>
      </c>
      <c r="AI49" s="22">
        <v>90590184</v>
      </c>
      <c r="AJ49" s="22">
        <v>48069640</v>
      </c>
      <c r="AK49" s="22">
        <v>1562547</v>
      </c>
      <c r="AL49" s="22">
        <v>46507093</v>
      </c>
    </row>
    <row r="50" spans="1:38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638975882</v>
      </c>
      <c r="F50" s="22">
        <v>0</v>
      </c>
      <c r="G50" s="22">
        <v>0</v>
      </c>
      <c r="H50" s="22">
        <v>13479942</v>
      </c>
      <c r="I50" s="22">
        <v>0</v>
      </c>
      <c r="J50" s="22">
        <v>0</v>
      </c>
      <c r="K50" s="22">
        <v>0</v>
      </c>
      <c r="L50" s="22">
        <v>0</v>
      </c>
      <c r="M50" s="22">
        <v>652455824</v>
      </c>
      <c r="N50" s="22">
        <v>0</v>
      </c>
      <c r="O50" s="22">
        <v>16323311</v>
      </c>
      <c r="P50" s="22">
        <v>16373634</v>
      </c>
      <c r="Q50" s="22">
        <v>18901350</v>
      </c>
      <c r="R50" s="22">
        <v>2989820</v>
      </c>
      <c r="S50" s="22">
        <v>6138908</v>
      </c>
      <c r="T50" s="22">
        <v>713182847</v>
      </c>
      <c r="U50" s="22">
        <v>377369713</v>
      </c>
      <c r="V50" s="22">
        <v>0</v>
      </c>
      <c r="W50" s="22">
        <v>0</v>
      </c>
      <c r="X50" s="22">
        <v>481188</v>
      </c>
      <c r="Y50" s="22">
        <v>0</v>
      </c>
      <c r="Z50" s="22">
        <v>0</v>
      </c>
      <c r="AA50" s="22">
        <v>0</v>
      </c>
      <c r="AB50" s="22">
        <v>0</v>
      </c>
      <c r="AC50" s="22">
        <v>377850901</v>
      </c>
      <c r="AD50" s="22">
        <v>2767993</v>
      </c>
      <c r="AE50" s="22">
        <v>7478489</v>
      </c>
      <c r="AF50" s="22">
        <v>0</v>
      </c>
      <c r="AG50" s="22">
        <v>430061</v>
      </c>
      <c r="AH50" s="22">
        <v>2571863</v>
      </c>
      <c r="AI50" s="22">
        <v>391099307</v>
      </c>
      <c r="AJ50" s="22">
        <v>322083540</v>
      </c>
      <c r="AK50" s="22">
        <v>0</v>
      </c>
      <c r="AL50" s="22">
        <v>322083540</v>
      </c>
    </row>
    <row r="51" spans="1:38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69519665</v>
      </c>
      <c r="F51" s="22">
        <v>0</v>
      </c>
      <c r="G51" s="22">
        <v>4246102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73765767</v>
      </c>
      <c r="N51" s="22">
        <v>0</v>
      </c>
      <c r="O51" s="22">
        <v>1353197</v>
      </c>
      <c r="P51" s="22">
        <v>15432066</v>
      </c>
      <c r="Q51" s="22">
        <v>1511029</v>
      </c>
      <c r="R51" s="22">
        <v>0</v>
      </c>
      <c r="S51" s="22">
        <v>1632462</v>
      </c>
      <c r="T51" s="22">
        <v>93694521</v>
      </c>
      <c r="U51" s="22">
        <v>46726544</v>
      </c>
      <c r="V51" s="22">
        <v>0</v>
      </c>
      <c r="W51" s="22">
        <v>589975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47316519</v>
      </c>
      <c r="AD51" s="22">
        <v>488194</v>
      </c>
      <c r="AE51" s="22">
        <v>5632244</v>
      </c>
      <c r="AF51" s="22">
        <v>0</v>
      </c>
      <c r="AG51" s="22">
        <v>0</v>
      </c>
      <c r="AH51" s="22">
        <v>887691</v>
      </c>
      <c r="AI51" s="22">
        <v>54324648</v>
      </c>
      <c r="AJ51" s="22">
        <v>39369873</v>
      </c>
      <c r="AK51" s="22">
        <v>0</v>
      </c>
      <c r="AL51" s="22">
        <v>39369873</v>
      </c>
    </row>
    <row r="52" spans="1:38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851020428</v>
      </c>
      <c r="F52" s="22">
        <v>0</v>
      </c>
      <c r="G52" s="22">
        <v>24106055</v>
      </c>
      <c r="H52" s="22">
        <v>18654348</v>
      </c>
      <c r="I52" s="22">
        <v>878985</v>
      </c>
      <c r="J52" s="22">
        <v>0</v>
      </c>
      <c r="K52" s="22">
        <v>0</v>
      </c>
      <c r="L52" s="22">
        <v>0</v>
      </c>
      <c r="M52" s="22">
        <v>894659816</v>
      </c>
      <c r="N52" s="22">
        <v>5405896</v>
      </c>
      <c r="O52" s="22">
        <v>15386095</v>
      </c>
      <c r="P52" s="22">
        <v>16574295</v>
      </c>
      <c r="Q52" s="22">
        <v>73061629</v>
      </c>
      <c r="R52" s="22">
        <v>4777618</v>
      </c>
      <c r="S52" s="22">
        <v>12112916</v>
      </c>
      <c r="T52" s="22">
        <v>1021978265</v>
      </c>
      <c r="U52" s="22">
        <v>757439365</v>
      </c>
      <c r="V52" s="22">
        <v>0</v>
      </c>
      <c r="W52" s="22">
        <v>7013091</v>
      </c>
      <c r="X52" s="22">
        <v>3670877</v>
      </c>
      <c r="Y52" s="22">
        <v>179008</v>
      </c>
      <c r="Z52" s="22">
        <v>0</v>
      </c>
      <c r="AA52" s="22">
        <v>0</v>
      </c>
      <c r="AB52" s="22">
        <v>0</v>
      </c>
      <c r="AC52" s="22">
        <v>768302341</v>
      </c>
      <c r="AD52" s="22">
        <v>5204479</v>
      </c>
      <c r="AE52" s="22">
        <v>8804935</v>
      </c>
      <c r="AF52" s="22">
        <v>0</v>
      </c>
      <c r="AG52" s="22">
        <v>1683734</v>
      </c>
      <c r="AH52" s="22">
        <v>4312725</v>
      </c>
      <c r="AI52" s="22">
        <v>788308214</v>
      </c>
      <c r="AJ52" s="22">
        <v>233670051</v>
      </c>
      <c r="AK52" s="22">
        <v>2973293</v>
      </c>
      <c r="AL52" s="22">
        <v>230696758</v>
      </c>
    </row>
    <row r="53" spans="1:38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111307501</v>
      </c>
      <c r="F53" s="22">
        <v>0</v>
      </c>
      <c r="G53" s="22">
        <v>4995941</v>
      </c>
      <c r="H53" s="22">
        <v>12005006</v>
      </c>
      <c r="I53" s="22">
        <v>0</v>
      </c>
      <c r="J53" s="22">
        <v>0</v>
      </c>
      <c r="K53" s="22">
        <v>0</v>
      </c>
      <c r="L53" s="22">
        <v>0</v>
      </c>
      <c r="M53" s="22">
        <v>128308448</v>
      </c>
      <c r="N53" s="22">
        <v>12752053</v>
      </c>
      <c r="O53" s="22">
        <v>30041994</v>
      </c>
      <c r="P53" s="22">
        <v>8402990</v>
      </c>
      <c r="Q53" s="22">
        <v>2733201</v>
      </c>
      <c r="R53" s="22">
        <v>1337106</v>
      </c>
      <c r="S53" s="22">
        <v>1277331</v>
      </c>
      <c r="T53" s="22">
        <v>184853123</v>
      </c>
      <c r="U53" s="22">
        <v>66830962</v>
      </c>
      <c r="V53" s="22">
        <v>0</v>
      </c>
      <c r="W53" s="22">
        <v>1014784</v>
      </c>
      <c r="X53" s="22">
        <v>1123771</v>
      </c>
      <c r="Y53" s="22">
        <v>0</v>
      </c>
      <c r="Z53" s="22">
        <v>0</v>
      </c>
      <c r="AA53" s="22">
        <v>0</v>
      </c>
      <c r="AB53" s="22">
        <v>0</v>
      </c>
      <c r="AC53" s="22">
        <v>68969517</v>
      </c>
      <c r="AD53" s="22">
        <v>11440670</v>
      </c>
      <c r="AE53" s="22">
        <v>4858523</v>
      </c>
      <c r="AF53" s="22">
        <v>0</v>
      </c>
      <c r="AG53" s="22">
        <v>666426</v>
      </c>
      <c r="AH53" s="22">
        <v>852388</v>
      </c>
      <c r="AI53" s="22">
        <v>86787524</v>
      </c>
      <c r="AJ53" s="22">
        <v>98065599</v>
      </c>
      <c r="AK53" s="22">
        <v>948114</v>
      </c>
      <c r="AL53" s="22">
        <v>97117485</v>
      </c>
    </row>
    <row r="54" spans="1:38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283032117</v>
      </c>
      <c r="F54" s="22">
        <v>0</v>
      </c>
      <c r="G54" s="22">
        <v>20065935</v>
      </c>
      <c r="H54" s="22">
        <v>25149451</v>
      </c>
      <c r="I54" s="22">
        <v>5718358</v>
      </c>
      <c r="J54" s="22">
        <v>0</v>
      </c>
      <c r="K54" s="22">
        <v>0</v>
      </c>
      <c r="L54" s="22">
        <v>0</v>
      </c>
      <c r="M54" s="22">
        <v>333965861</v>
      </c>
      <c r="N54" s="22">
        <v>0</v>
      </c>
      <c r="O54" s="22">
        <v>11806773</v>
      </c>
      <c r="P54" s="22">
        <v>13101434</v>
      </c>
      <c r="Q54" s="22">
        <v>8914114</v>
      </c>
      <c r="R54" s="22">
        <v>11819133</v>
      </c>
      <c r="S54" s="22">
        <v>5650476</v>
      </c>
      <c r="T54" s="22">
        <v>385257791</v>
      </c>
      <c r="U54" s="22">
        <v>222542905</v>
      </c>
      <c r="V54" s="22">
        <v>0</v>
      </c>
      <c r="W54" s="22">
        <v>4196831</v>
      </c>
      <c r="X54" s="22">
        <v>7070072</v>
      </c>
      <c r="Y54" s="22">
        <v>1208266</v>
      </c>
      <c r="Z54" s="22">
        <v>0</v>
      </c>
      <c r="AA54" s="22">
        <v>0</v>
      </c>
      <c r="AB54" s="22">
        <v>0</v>
      </c>
      <c r="AC54" s="22">
        <v>235018074</v>
      </c>
      <c r="AD54" s="22">
        <v>8844295</v>
      </c>
      <c r="AE54" s="22">
        <v>5957273</v>
      </c>
      <c r="AF54" s="22">
        <v>0</v>
      </c>
      <c r="AG54" s="22">
        <v>7956252</v>
      </c>
      <c r="AH54" s="22">
        <v>3065833</v>
      </c>
      <c r="AI54" s="22">
        <v>260841727</v>
      </c>
      <c r="AJ54" s="22">
        <v>124416064</v>
      </c>
      <c r="AK54" s="22">
        <v>11191147</v>
      </c>
      <c r="AL54" s="22">
        <v>113224917</v>
      </c>
    </row>
    <row r="55" spans="1:38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98230905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98230905</v>
      </c>
      <c r="N55" s="22">
        <v>0</v>
      </c>
      <c r="O55" s="22">
        <v>2717051</v>
      </c>
      <c r="P55" s="22">
        <v>10949724</v>
      </c>
      <c r="Q55" s="22">
        <v>397765</v>
      </c>
      <c r="R55" s="22">
        <v>769096</v>
      </c>
      <c r="S55" s="22">
        <v>3534613</v>
      </c>
      <c r="T55" s="22">
        <v>116599154</v>
      </c>
      <c r="U55" s="22">
        <v>91136203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91136203</v>
      </c>
      <c r="AD55" s="22">
        <v>822575</v>
      </c>
      <c r="AE55" s="22">
        <v>4302096</v>
      </c>
      <c r="AF55" s="22">
        <v>0</v>
      </c>
      <c r="AG55" s="22">
        <v>192075</v>
      </c>
      <c r="AH55" s="22">
        <v>1900768</v>
      </c>
      <c r="AI55" s="22">
        <v>98353717</v>
      </c>
      <c r="AJ55" s="22">
        <v>18245437</v>
      </c>
      <c r="AK55" s="22">
        <v>0</v>
      </c>
      <c r="AL55" s="22">
        <v>18245437</v>
      </c>
    </row>
    <row r="56" spans="1:38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397405676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397405676</v>
      </c>
      <c r="N56" s="22">
        <v>941398</v>
      </c>
      <c r="O56" s="22">
        <v>11173007</v>
      </c>
      <c r="P56" s="22">
        <v>14745615</v>
      </c>
      <c r="Q56" s="22">
        <v>15854547</v>
      </c>
      <c r="R56" s="22">
        <v>3216235</v>
      </c>
      <c r="S56" s="22">
        <v>4972970</v>
      </c>
      <c r="T56" s="22">
        <v>448309448</v>
      </c>
      <c r="U56" s="22">
        <v>289816064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289816064</v>
      </c>
      <c r="AD56" s="22">
        <v>3261696</v>
      </c>
      <c r="AE56" s="22">
        <v>6334075</v>
      </c>
      <c r="AF56" s="22">
        <v>0</v>
      </c>
      <c r="AG56" s="22">
        <v>900443</v>
      </c>
      <c r="AH56" s="22">
        <v>2425635</v>
      </c>
      <c r="AI56" s="22">
        <v>302737913</v>
      </c>
      <c r="AJ56" s="22">
        <v>145571535</v>
      </c>
      <c r="AK56" s="22">
        <v>0</v>
      </c>
      <c r="AL56" s="22">
        <v>145571535</v>
      </c>
    </row>
    <row r="57" spans="1:38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118314343</v>
      </c>
      <c r="F57" s="22">
        <v>0</v>
      </c>
      <c r="G57" s="22">
        <v>29431905</v>
      </c>
      <c r="H57" s="22">
        <v>6617335</v>
      </c>
      <c r="I57" s="22">
        <v>8684687</v>
      </c>
      <c r="J57" s="22">
        <v>10564</v>
      </c>
      <c r="K57" s="22">
        <v>137647</v>
      </c>
      <c r="L57" s="22">
        <v>0</v>
      </c>
      <c r="M57" s="22">
        <v>163196481</v>
      </c>
      <c r="N57" s="22">
        <v>51444047</v>
      </c>
      <c r="O57" s="22">
        <v>18855552</v>
      </c>
      <c r="P57" s="22">
        <v>9777696</v>
      </c>
      <c r="Q57" s="22">
        <v>5420350</v>
      </c>
      <c r="R57" s="22">
        <v>1832534</v>
      </c>
      <c r="S57" s="22">
        <v>4117893</v>
      </c>
      <c r="T57" s="22">
        <v>254644553</v>
      </c>
      <c r="U57" s="22">
        <v>44053226</v>
      </c>
      <c r="V57" s="22">
        <v>0</v>
      </c>
      <c r="W57" s="22">
        <v>1023470</v>
      </c>
      <c r="X57" s="22">
        <v>1035199</v>
      </c>
      <c r="Y57" s="22">
        <v>293770</v>
      </c>
      <c r="Z57" s="22">
        <v>2404</v>
      </c>
      <c r="AA57" s="22">
        <v>22810</v>
      </c>
      <c r="AB57" s="22">
        <v>0</v>
      </c>
      <c r="AC57" s="22">
        <v>46430879</v>
      </c>
      <c r="AD57" s="22">
        <v>954590</v>
      </c>
      <c r="AE57" s="22">
        <v>3404107</v>
      </c>
      <c r="AF57" s="22">
        <v>0</v>
      </c>
      <c r="AG57" s="22">
        <v>581118</v>
      </c>
      <c r="AH57" s="22">
        <v>2044310</v>
      </c>
      <c r="AI57" s="22">
        <v>53415004</v>
      </c>
      <c r="AJ57" s="22">
        <v>201229549</v>
      </c>
      <c r="AK57" s="22">
        <v>19134749</v>
      </c>
      <c r="AL57" s="22">
        <v>182094800</v>
      </c>
    </row>
    <row r="58" spans="1:38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51196233</v>
      </c>
      <c r="F58" s="22">
        <v>0</v>
      </c>
      <c r="G58" s="22">
        <v>19685453</v>
      </c>
      <c r="H58" s="22">
        <v>1375731</v>
      </c>
      <c r="I58" s="22">
        <v>0</v>
      </c>
      <c r="J58" s="22">
        <v>0</v>
      </c>
      <c r="K58" s="22">
        <v>0</v>
      </c>
      <c r="L58" s="22">
        <v>0</v>
      </c>
      <c r="M58" s="22">
        <v>72257417</v>
      </c>
      <c r="N58" s="22">
        <v>332171</v>
      </c>
      <c r="O58" s="22">
        <v>4785775</v>
      </c>
      <c r="P58" s="22">
        <v>5252249</v>
      </c>
      <c r="Q58" s="22">
        <v>773681</v>
      </c>
      <c r="R58" s="22">
        <v>0</v>
      </c>
      <c r="S58" s="22">
        <v>2831240</v>
      </c>
      <c r="T58" s="22">
        <v>86232533</v>
      </c>
      <c r="U58" s="22">
        <v>18194699</v>
      </c>
      <c r="V58" s="22">
        <v>0</v>
      </c>
      <c r="W58" s="22">
        <v>2850823</v>
      </c>
      <c r="X58" s="22">
        <v>703621</v>
      </c>
      <c r="Y58" s="22">
        <v>0</v>
      </c>
      <c r="Z58" s="22">
        <v>0</v>
      </c>
      <c r="AA58" s="22">
        <v>0</v>
      </c>
      <c r="AB58" s="22">
        <v>0</v>
      </c>
      <c r="AC58" s="22">
        <v>21749143</v>
      </c>
      <c r="AD58" s="22">
        <v>1474632</v>
      </c>
      <c r="AE58" s="22">
        <v>2242417</v>
      </c>
      <c r="AF58" s="22">
        <v>0</v>
      </c>
      <c r="AG58" s="22">
        <v>0</v>
      </c>
      <c r="AH58" s="22">
        <v>1601367</v>
      </c>
      <c r="AI58" s="22">
        <v>27067559</v>
      </c>
      <c r="AJ58" s="22">
        <v>59164974</v>
      </c>
      <c r="AK58" s="22">
        <v>9472014</v>
      </c>
      <c r="AL58" s="22">
        <v>49692960</v>
      </c>
    </row>
    <row r="59" spans="1:38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117621544</v>
      </c>
      <c r="F59" s="22">
        <v>0</v>
      </c>
      <c r="G59" s="22">
        <v>9115125</v>
      </c>
      <c r="H59" s="22">
        <v>22966540</v>
      </c>
      <c r="I59" s="22">
        <v>242450</v>
      </c>
      <c r="J59" s="22">
        <v>0</v>
      </c>
      <c r="K59" s="22">
        <v>0</v>
      </c>
      <c r="L59" s="22">
        <v>0</v>
      </c>
      <c r="M59" s="22">
        <v>149945659</v>
      </c>
      <c r="N59" s="22">
        <v>624185</v>
      </c>
      <c r="O59" s="22">
        <v>18433238</v>
      </c>
      <c r="P59" s="22">
        <v>7992243</v>
      </c>
      <c r="Q59" s="22">
        <v>3059091</v>
      </c>
      <c r="R59" s="22">
        <v>4939102</v>
      </c>
      <c r="S59" s="22">
        <v>4060196</v>
      </c>
      <c r="T59" s="22">
        <v>189053714</v>
      </c>
      <c r="U59" s="22">
        <v>50988201</v>
      </c>
      <c r="V59" s="22">
        <v>0</v>
      </c>
      <c r="W59" s="22">
        <v>2595388</v>
      </c>
      <c r="X59" s="22">
        <v>1048325</v>
      </c>
      <c r="Y59" s="22">
        <v>6061</v>
      </c>
      <c r="Z59" s="22">
        <v>0</v>
      </c>
      <c r="AA59" s="22">
        <v>0</v>
      </c>
      <c r="AB59" s="22">
        <v>0</v>
      </c>
      <c r="AC59" s="22">
        <v>54637975</v>
      </c>
      <c r="AD59" s="22">
        <v>1643489</v>
      </c>
      <c r="AE59" s="22">
        <v>4319217</v>
      </c>
      <c r="AF59" s="22">
        <v>152921</v>
      </c>
      <c r="AG59" s="22">
        <v>4677537</v>
      </c>
      <c r="AH59" s="22">
        <v>2063402</v>
      </c>
      <c r="AI59" s="22">
        <v>67494541</v>
      </c>
      <c r="AJ59" s="22">
        <v>121559173</v>
      </c>
      <c r="AK59" s="22">
        <v>11961496</v>
      </c>
      <c r="AL59" s="22">
        <v>109597677</v>
      </c>
    </row>
    <row r="60" spans="1:38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201021779</v>
      </c>
      <c r="F60" s="22">
        <v>0</v>
      </c>
      <c r="G60" s="22">
        <v>56807994</v>
      </c>
      <c r="H60" s="22">
        <v>47329449</v>
      </c>
      <c r="I60" s="22">
        <v>163219</v>
      </c>
      <c r="J60" s="22">
        <v>0</v>
      </c>
      <c r="K60" s="22">
        <v>0</v>
      </c>
      <c r="L60" s="22">
        <v>0</v>
      </c>
      <c r="M60" s="22">
        <v>305322441</v>
      </c>
      <c r="N60" s="22">
        <v>24833914</v>
      </c>
      <c r="O60" s="22">
        <v>82206327</v>
      </c>
      <c r="P60" s="22">
        <v>14853997</v>
      </c>
      <c r="Q60" s="22">
        <v>1591687</v>
      </c>
      <c r="R60" s="22">
        <v>5149638</v>
      </c>
      <c r="S60" s="22">
        <v>13144949</v>
      </c>
      <c r="T60" s="22">
        <v>447102953</v>
      </c>
      <c r="U60" s="22">
        <v>99749952</v>
      </c>
      <c r="V60" s="22">
        <v>0</v>
      </c>
      <c r="W60" s="22">
        <v>9560126</v>
      </c>
      <c r="X60" s="22">
        <v>8642858</v>
      </c>
      <c r="Y60" s="22">
        <v>39587</v>
      </c>
      <c r="Z60" s="22">
        <v>0</v>
      </c>
      <c r="AA60" s="22">
        <v>0</v>
      </c>
      <c r="AB60" s="22">
        <v>0</v>
      </c>
      <c r="AC60" s="22">
        <v>117992523</v>
      </c>
      <c r="AD60" s="22">
        <v>13420120</v>
      </c>
      <c r="AE60" s="22">
        <v>7750981</v>
      </c>
      <c r="AF60" s="22">
        <v>0</v>
      </c>
      <c r="AG60" s="22">
        <v>763104</v>
      </c>
      <c r="AH60" s="22">
        <v>4707690</v>
      </c>
      <c r="AI60" s="22">
        <v>144634418</v>
      </c>
      <c r="AJ60" s="22">
        <v>302468535</v>
      </c>
      <c r="AK60" s="22">
        <v>2049420</v>
      </c>
      <c r="AL60" s="22">
        <v>300419115</v>
      </c>
    </row>
    <row r="61" spans="1:38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37264833</v>
      </c>
      <c r="F61" s="22">
        <v>0</v>
      </c>
      <c r="G61" s="22">
        <v>5033510</v>
      </c>
      <c r="H61" s="22">
        <v>12578</v>
      </c>
      <c r="I61" s="22">
        <v>16363</v>
      </c>
      <c r="J61" s="22">
        <v>0</v>
      </c>
      <c r="K61" s="22">
        <v>0</v>
      </c>
      <c r="L61" s="22">
        <v>0</v>
      </c>
      <c r="M61" s="22">
        <v>42327284</v>
      </c>
      <c r="N61" s="22">
        <v>5677571</v>
      </c>
      <c r="O61" s="22">
        <v>5059804</v>
      </c>
      <c r="P61" s="22">
        <v>12099274</v>
      </c>
      <c r="Q61" s="22">
        <v>1346607</v>
      </c>
      <c r="R61" s="22">
        <v>720528</v>
      </c>
      <c r="S61" s="22">
        <v>4833572</v>
      </c>
      <c r="T61" s="22">
        <v>72064640</v>
      </c>
      <c r="U61" s="22">
        <v>17161319</v>
      </c>
      <c r="V61" s="22">
        <v>0</v>
      </c>
      <c r="W61" s="22">
        <v>740732</v>
      </c>
      <c r="X61" s="22">
        <v>11246</v>
      </c>
      <c r="Y61" s="22">
        <v>0</v>
      </c>
      <c r="Z61" s="22">
        <v>0</v>
      </c>
      <c r="AA61" s="22">
        <v>0</v>
      </c>
      <c r="AB61" s="22">
        <v>0</v>
      </c>
      <c r="AC61" s="22">
        <v>17913297</v>
      </c>
      <c r="AD61" s="22">
        <v>745454</v>
      </c>
      <c r="AE61" s="22">
        <v>4152172</v>
      </c>
      <c r="AF61" s="22">
        <v>26263</v>
      </c>
      <c r="AG61" s="22">
        <v>225802</v>
      </c>
      <c r="AH61" s="22">
        <v>1764135</v>
      </c>
      <c r="AI61" s="22">
        <v>24827123</v>
      </c>
      <c r="AJ61" s="22">
        <v>47237517</v>
      </c>
      <c r="AK61" s="22">
        <v>0</v>
      </c>
      <c r="AL61" s="22">
        <v>47237517</v>
      </c>
    </row>
    <row r="62" spans="1:38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349044266</v>
      </c>
      <c r="F62" s="22">
        <v>0</v>
      </c>
      <c r="G62" s="22">
        <v>24162526</v>
      </c>
      <c r="H62" s="22">
        <v>32193543</v>
      </c>
      <c r="I62" s="22">
        <v>7558264</v>
      </c>
      <c r="J62" s="22">
        <v>0</v>
      </c>
      <c r="K62" s="22">
        <v>0</v>
      </c>
      <c r="L62" s="22">
        <v>0</v>
      </c>
      <c r="M62" s="22">
        <v>412958599</v>
      </c>
      <c r="N62" s="22">
        <v>15167062</v>
      </c>
      <c r="O62" s="22">
        <v>35790001</v>
      </c>
      <c r="P62" s="22">
        <v>20609300</v>
      </c>
      <c r="Q62" s="22">
        <v>124025142</v>
      </c>
      <c r="R62" s="22">
        <v>5213852</v>
      </c>
      <c r="S62" s="22">
        <v>11170471</v>
      </c>
      <c r="T62" s="22">
        <v>624934427</v>
      </c>
      <c r="U62" s="22">
        <v>217089916</v>
      </c>
      <c r="V62" s="22">
        <v>0</v>
      </c>
      <c r="W62" s="22">
        <v>3778777</v>
      </c>
      <c r="X62" s="22">
        <v>4894671</v>
      </c>
      <c r="Y62" s="22">
        <v>1254713</v>
      </c>
      <c r="Z62" s="22">
        <v>0</v>
      </c>
      <c r="AA62" s="22">
        <v>0</v>
      </c>
      <c r="AB62" s="22">
        <v>0</v>
      </c>
      <c r="AC62" s="22">
        <v>227018077</v>
      </c>
      <c r="AD62" s="22">
        <v>8421216</v>
      </c>
      <c r="AE62" s="22">
        <v>7991587</v>
      </c>
      <c r="AF62" s="22">
        <v>0</v>
      </c>
      <c r="AG62" s="22">
        <v>1305920</v>
      </c>
      <c r="AH62" s="22">
        <v>5061267</v>
      </c>
      <c r="AI62" s="22">
        <v>249798067</v>
      </c>
      <c r="AJ62" s="22">
        <v>375136360</v>
      </c>
      <c r="AK62" s="22">
        <v>3505043</v>
      </c>
      <c r="AL62" s="22">
        <v>371631317</v>
      </c>
    </row>
    <row r="63" spans="1:38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7427540</v>
      </c>
      <c r="F63" s="22">
        <v>0</v>
      </c>
      <c r="G63" s="22">
        <v>550122</v>
      </c>
      <c r="H63" s="22">
        <v>264525</v>
      </c>
      <c r="I63" s="22">
        <v>500856</v>
      </c>
      <c r="J63" s="22">
        <v>0</v>
      </c>
      <c r="K63" s="22">
        <v>0</v>
      </c>
      <c r="L63" s="22">
        <v>0</v>
      </c>
      <c r="M63" s="22">
        <v>8743043</v>
      </c>
      <c r="N63" s="22">
        <v>423598</v>
      </c>
      <c r="O63" s="22">
        <v>1069452</v>
      </c>
      <c r="P63" s="22">
        <v>3324462</v>
      </c>
      <c r="Q63" s="22">
        <v>256965</v>
      </c>
      <c r="R63" s="22">
        <v>369393</v>
      </c>
      <c r="S63" s="22">
        <v>1249923</v>
      </c>
      <c r="T63" s="22">
        <v>15436836</v>
      </c>
      <c r="U63" s="22">
        <v>2488119</v>
      </c>
      <c r="V63" s="22">
        <v>0</v>
      </c>
      <c r="W63" s="22">
        <v>226819</v>
      </c>
      <c r="X63" s="22">
        <v>153625</v>
      </c>
      <c r="Y63" s="22">
        <v>220693</v>
      </c>
      <c r="Z63" s="22">
        <v>0</v>
      </c>
      <c r="AA63" s="22">
        <v>0</v>
      </c>
      <c r="AB63" s="22">
        <v>0</v>
      </c>
      <c r="AC63" s="22">
        <v>3089256</v>
      </c>
      <c r="AD63" s="22">
        <v>477610</v>
      </c>
      <c r="AE63" s="22">
        <v>1848694</v>
      </c>
      <c r="AF63" s="22">
        <v>0</v>
      </c>
      <c r="AG63" s="22">
        <v>145431</v>
      </c>
      <c r="AH63" s="22">
        <v>643832</v>
      </c>
      <c r="AI63" s="22">
        <v>6204823</v>
      </c>
      <c r="AJ63" s="22">
        <v>9232013</v>
      </c>
      <c r="AK63" s="22">
        <v>0</v>
      </c>
      <c r="AL63" s="22">
        <v>9232013</v>
      </c>
    </row>
    <row r="64" spans="1:38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162391500</v>
      </c>
      <c r="F64" s="22">
        <v>0</v>
      </c>
      <c r="G64" s="22">
        <v>9642765</v>
      </c>
      <c r="H64" s="22">
        <v>1748869</v>
      </c>
      <c r="I64" s="22">
        <v>0</v>
      </c>
      <c r="J64" s="22">
        <v>0</v>
      </c>
      <c r="K64" s="22">
        <v>0</v>
      </c>
      <c r="L64" s="22">
        <v>0</v>
      </c>
      <c r="M64" s="22">
        <v>173783134</v>
      </c>
      <c r="N64" s="22">
        <v>219842</v>
      </c>
      <c r="O64" s="22">
        <v>7705713</v>
      </c>
      <c r="P64" s="22">
        <v>8972439</v>
      </c>
      <c r="Q64" s="22">
        <v>3249136</v>
      </c>
      <c r="R64" s="22">
        <v>60768</v>
      </c>
      <c r="S64" s="22">
        <v>2249422</v>
      </c>
      <c r="T64" s="22">
        <v>196240454</v>
      </c>
      <c r="U64" s="22">
        <v>135076669</v>
      </c>
      <c r="V64" s="22">
        <v>0</v>
      </c>
      <c r="W64" s="22">
        <v>927962</v>
      </c>
      <c r="X64" s="22">
        <v>678867</v>
      </c>
      <c r="Y64" s="22">
        <v>0</v>
      </c>
      <c r="Z64" s="22">
        <v>0</v>
      </c>
      <c r="AA64" s="22">
        <v>0</v>
      </c>
      <c r="AB64" s="22">
        <v>0</v>
      </c>
      <c r="AC64" s="22">
        <v>136683498</v>
      </c>
      <c r="AD64" s="22">
        <v>1060546</v>
      </c>
      <c r="AE64" s="22">
        <v>4878294</v>
      </c>
      <c r="AF64" s="22">
        <v>0</v>
      </c>
      <c r="AG64" s="22">
        <v>48903</v>
      </c>
      <c r="AH64" s="22">
        <v>1514121</v>
      </c>
      <c r="AI64" s="22">
        <v>144185362</v>
      </c>
      <c r="AJ64" s="22">
        <v>52055092</v>
      </c>
      <c r="AK64" s="22">
        <v>4360578</v>
      </c>
      <c r="AL64" s="22">
        <v>47694514</v>
      </c>
    </row>
    <row r="65" spans="1:38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83813843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83813843</v>
      </c>
      <c r="N65" s="22">
        <v>4220759</v>
      </c>
      <c r="O65" s="22">
        <v>10182548</v>
      </c>
      <c r="P65" s="22">
        <v>2784557</v>
      </c>
      <c r="Q65" s="22">
        <v>0</v>
      </c>
      <c r="R65" s="22">
        <v>2070457</v>
      </c>
      <c r="S65" s="22">
        <v>0</v>
      </c>
      <c r="T65" s="22">
        <v>103072164</v>
      </c>
      <c r="U65" s="22">
        <v>27705887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27705887</v>
      </c>
      <c r="AD65" s="22">
        <v>1122082</v>
      </c>
      <c r="AE65" s="22">
        <v>1542143</v>
      </c>
      <c r="AF65" s="22">
        <v>0</v>
      </c>
      <c r="AG65" s="22">
        <v>0</v>
      </c>
      <c r="AH65" s="22">
        <v>2128979</v>
      </c>
      <c r="AI65" s="22">
        <v>32499091</v>
      </c>
      <c r="AJ65" s="22">
        <v>70573073</v>
      </c>
      <c r="AK65" s="22">
        <v>0</v>
      </c>
      <c r="AL65" s="22">
        <v>70573073</v>
      </c>
    </row>
    <row r="66" spans="1:38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164753700</v>
      </c>
      <c r="F66" s="22">
        <v>0</v>
      </c>
      <c r="G66" s="22">
        <v>1728925</v>
      </c>
      <c r="H66" s="22">
        <v>865864</v>
      </c>
      <c r="I66" s="22">
        <v>0</v>
      </c>
      <c r="J66" s="22">
        <v>0</v>
      </c>
      <c r="K66" s="22">
        <v>0</v>
      </c>
      <c r="L66" s="22">
        <v>0</v>
      </c>
      <c r="M66" s="22">
        <v>167348489</v>
      </c>
      <c r="N66" s="22">
        <v>0</v>
      </c>
      <c r="O66" s="22">
        <v>8383100</v>
      </c>
      <c r="P66" s="22">
        <v>9871292</v>
      </c>
      <c r="Q66" s="22">
        <v>146426</v>
      </c>
      <c r="R66" s="22">
        <v>0</v>
      </c>
      <c r="S66" s="22">
        <v>4620282</v>
      </c>
      <c r="T66" s="22">
        <v>190369589</v>
      </c>
      <c r="U66" s="22">
        <v>72123762</v>
      </c>
      <c r="V66" s="22">
        <v>0</v>
      </c>
      <c r="W66" s="22">
        <v>248455</v>
      </c>
      <c r="X66" s="22">
        <v>303333</v>
      </c>
      <c r="Y66" s="22">
        <v>0</v>
      </c>
      <c r="Z66" s="22">
        <v>0</v>
      </c>
      <c r="AA66" s="22">
        <v>0</v>
      </c>
      <c r="AB66" s="22">
        <v>0</v>
      </c>
      <c r="AC66" s="22">
        <v>72675550</v>
      </c>
      <c r="AD66" s="22">
        <v>943572</v>
      </c>
      <c r="AE66" s="22">
        <v>3423455</v>
      </c>
      <c r="AF66" s="22">
        <v>0</v>
      </c>
      <c r="AG66" s="22">
        <v>0</v>
      </c>
      <c r="AH66" s="22">
        <v>1924402</v>
      </c>
      <c r="AI66" s="22">
        <v>78966979</v>
      </c>
      <c r="AJ66" s="22">
        <v>111402610</v>
      </c>
      <c r="AK66" s="22">
        <v>0</v>
      </c>
      <c r="AL66" s="22">
        <v>111402610</v>
      </c>
    </row>
    <row r="67" spans="1:38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11112033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11112033</v>
      </c>
      <c r="N67" s="22">
        <v>0</v>
      </c>
      <c r="O67" s="22">
        <v>1178335</v>
      </c>
      <c r="P67" s="22">
        <v>1680850</v>
      </c>
      <c r="Q67" s="22">
        <v>423258</v>
      </c>
      <c r="R67" s="22">
        <v>25276</v>
      </c>
      <c r="S67" s="22">
        <v>402109</v>
      </c>
      <c r="T67" s="22">
        <v>14821861</v>
      </c>
      <c r="U67" s="22">
        <v>4676811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4676811</v>
      </c>
      <c r="AD67" s="22">
        <v>331012</v>
      </c>
      <c r="AE67" s="22">
        <v>342105</v>
      </c>
      <c r="AF67" s="22">
        <v>0</v>
      </c>
      <c r="AG67" s="22">
        <v>19276</v>
      </c>
      <c r="AH67" s="22">
        <v>143601</v>
      </c>
      <c r="AI67" s="22">
        <v>5512805</v>
      </c>
      <c r="AJ67" s="22">
        <v>9309056</v>
      </c>
      <c r="AK67" s="22">
        <v>0</v>
      </c>
      <c r="AL67" s="22">
        <v>9309056</v>
      </c>
    </row>
    <row r="68" spans="1:38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961971859</v>
      </c>
      <c r="F68" s="22">
        <v>0</v>
      </c>
      <c r="G68" s="22">
        <v>23385700</v>
      </c>
      <c r="H68" s="22">
        <v>14744792</v>
      </c>
      <c r="I68" s="22">
        <v>9654926</v>
      </c>
      <c r="J68" s="22">
        <v>0</v>
      </c>
      <c r="K68" s="22">
        <v>0</v>
      </c>
      <c r="L68" s="22">
        <v>0</v>
      </c>
      <c r="M68" s="22">
        <v>1009757277</v>
      </c>
      <c r="N68" s="22">
        <v>0</v>
      </c>
      <c r="O68" s="22">
        <v>20102990</v>
      </c>
      <c r="P68" s="22">
        <v>4480146</v>
      </c>
      <c r="Q68" s="22">
        <v>39837263</v>
      </c>
      <c r="R68" s="22">
        <v>8448188</v>
      </c>
      <c r="S68" s="22">
        <v>7834437</v>
      </c>
      <c r="T68" s="22">
        <v>1090460301</v>
      </c>
      <c r="U68" s="22">
        <v>446621479</v>
      </c>
      <c r="V68" s="22">
        <v>0</v>
      </c>
      <c r="W68" s="22">
        <v>4652159</v>
      </c>
      <c r="X68" s="22">
        <v>3021809</v>
      </c>
      <c r="Y68" s="22">
        <v>727872</v>
      </c>
      <c r="Z68" s="22">
        <v>0</v>
      </c>
      <c r="AA68" s="22">
        <v>0</v>
      </c>
      <c r="AB68" s="22">
        <v>0</v>
      </c>
      <c r="AC68" s="22">
        <v>455023319</v>
      </c>
      <c r="AD68" s="22">
        <v>3870180</v>
      </c>
      <c r="AE68" s="22">
        <v>2262128</v>
      </c>
      <c r="AF68" s="22">
        <v>0</v>
      </c>
      <c r="AG68" s="22">
        <v>4636223</v>
      </c>
      <c r="AH68" s="22">
        <v>3949293</v>
      </c>
      <c r="AI68" s="22">
        <v>469741143</v>
      </c>
      <c r="AJ68" s="22">
        <v>620719158</v>
      </c>
      <c r="AK68" s="22">
        <v>1732385</v>
      </c>
      <c r="AL68" s="22">
        <v>618986773</v>
      </c>
    </row>
    <row r="69" spans="1:38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589575326</v>
      </c>
      <c r="F69" s="22">
        <v>0</v>
      </c>
      <c r="G69" s="22">
        <v>83186514</v>
      </c>
      <c r="H69" s="22">
        <v>102145257</v>
      </c>
      <c r="I69" s="22">
        <v>8782214</v>
      </c>
      <c r="J69" s="22">
        <v>0</v>
      </c>
      <c r="K69" s="22">
        <v>0</v>
      </c>
      <c r="L69" s="22">
        <v>0</v>
      </c>
      <c r="M69" s="22">
        <v>783689311</v>
      </c>
      <c r="N69" s="22">
        <v>4346627</v>
      </c>
      <c r="O69" s="22">
        <v>47951045</v>
      </c>
      <c r="P69" s="22">
        <v>11497645</v>
      </c>
      <c r="Q69" s="22">
        <v>88621129</v>
      </c>
      <c r="R69" s="22">
        <v>0</v>
      </c>
      <c r="S69" s="22">
        <v>12494824</v>
      </c>
      <c r="T69" s="22">
        <v>948600581</v>
      </c>
      <c r="U69" s="22">
        <v>429332692</v>
      </c>
      <c r="V69" s="22">
        <v>0</v>
      </c>
      <c r="W69" s="22">
        <v>3072010</v>
      </c>
      <c r="X69" s="22">
        <v>13837742</v>
      </c>
      <c r="Y69" s="22">
        <v>497452</v>
      </c>
      <c r="Z69" s="22">
        <v>0</v>
      </c>
      <c r="AA69" s="22">
        <v>0</v>
      </c>
      <c r="AB69" s="22">
        <v>0</v>
      </c>
      <c r="AC69" s="22">
        <v>446739896</v>
      </c>
      <c r="AD69" s="22">
        <v>6045741</v>
      </c>
      <c r="AE69" s="22">
        <v>8590465</v>
      </c>
      <c r="AF69" s="22">
        <v>0</v>
      </c>
      <c r="AG69" s="22">
        <v>0</v>
      </c>
      <c r="AH69" s="22">
        <v>6739356</v>
      </c>
      <c r="AI69" s="22">
        <v>468115458</v>
      </c>
      <c r="AJ69" s="22">
        <v>480485123</v>
      </c>
      <c r="AK69" s="22">
        <v>47705236</v>
      </c>
      <c r="AL69" s="22">
        <v>432779887</v>
      </c>
    </row>
    <row r="70" spans="1:38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103523541</v>
      </c>
      <c r="F70" s="22">
        <v>0</v>
      </c>
      <c r="G70" s="22">
        <v>2730490</v>
      </c>
      <c r="H70" s="22">
        <v>1489267</v>
      </c>
      <c r="I70" s="22">
        <v>0</v>
      </c>
      <c r="J70" s="22">
        <v>888104</v>
      </c>
      <c r="K70" s="22">
        <v>0</v>
      </c>
      <c r="L70" s="22">
        <v>0</v>
      </c>
      <c r="M70" s="22">
        <v>108631402</v>
      </c>
      <c r="N70" s="22">
        <v>0</v>
      </c>
      <c r="O70" s="22">
        <v>14024445</v>
      </c>
      <c r="P70" s="22">
        <v>10524203</v>
      </c>
      <c r="Q70" s="22">
        <v>878977</v>
      </c>
      <c r="R70" s="22">
        <v>1751829</v>
      </c>
      <c r="S70" s="22">
        <v>1063476</v>
      </c>
      <c r="T70" s="22">
        <v>136874332</v>
      </c>
      <c r="U70" s="22">
        <v>36211544</v>
      </c>
      <c r="V70" s="22">
        <v>0</v>
      </c>
      <c r="W70" s="22">
        <v>1288154</v>
      </c>
      <c r="X70" s="22">
        <v>543945</v>
      </c>
      <c r="Y70" s="22">
        <v>0</v>
      </c>
      <c r="Z70" s="22">
        <v>0</v>
      </c>
      <c r="AA70" s="22">
        <v>0</v>
      </c>
      <c r="AB70" s="22">
        <v>0</v>
      </c>
      <c r="AC70" s="22">
        <v>38043643</v>
      </c>
      <c r="AD70" s="22">
        <v>968583</v>
      </c>
      <c r="AE70" s="22">
        <v>5444597</v>
      </c>
      <c r="AF70" s="22">
        <v>0</v>
      </c>
      <c r="AG70" s="22">
        <v>363575</v>
      </c>
      <c r="AH70" s="22">
        <v>556145</v>
      </c>
      <c r="AI70" s="22">
        <v>45376543</v>
      </c>
      <c r="AJ70" s="22">
        <v>91497789</v>
      </c>
      <c r="AK70" s="22">
        <v>0</v>
      </c>
      <c r="AL70" s="22">
        <v>91497789</v>
      </c>
    </row>
    <row r="71" spans="1:38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33410685</v>
      </c>
      <c r="F71" s="22">
        <v>0</v>
      </c>
      <c r="G71" s="22">
        <v>3082549</v>
      </c>
      <c r="H71" s="22">
        <v>876979</v>
      </c>
      <c r="I71" s="22">
        <v>0</v>
      </c>
      <c r="J71" s="22">
        <v>750000</v>
      </c>
      <c r="K71" s="22">
        <v>0</v>
      </c>
      <c r="L71" s="22">
        <v>6433216</v>
      </c>
      <c r="M71" s="22">
        <v>44553429</v>
      </c>
      <c r="N71" s="22">
        <v>766908</v>
      </c>
      <c r="O71" s="22">
        <v>4505342</v>
      </c>
      <c r="P71" s="22">
        <v>9953474</v>
      </c>
      <c r="Q71" s="22">
        <v>5115928</v>
      </c>
      <c r="R71" s="22">
        <v>953678</v>
      </c>
      <c r="S71" s="22">
        <v>5297289</v>
      </c>
      <c r="T71" s="22">
        <v>71146048</v>
      </c>
      <c r="U71" s="22">
        <v>17789306</v>
      </c>
      <c r="V71" s="22">
        <v>0</v>
      </c>
      <c r="W71" s="22">
        <v>456698</v>
      </c>
      <c r="X71" s="22">
        <v>513184</v>
      </c>
      <c r="Y71" s="22">
        <v>0</v>
      </c>
      <c r="Z71" s="22">
        <v>673226</v>
      </c>
      <c r="AA71" s="22">
        <v>0</v>
      </c>
      <c r="AB71" s="22">
        <v>4281298</v>
      </c>
      <c r="AC71" s="22">
        <v>23713712</v>
      </c>
      <c r="AD71" s="22">
        <v>1126378</v>
      </c>
      <c r="AE71" s="22">
        <v>3781096</v>
      </c>
      <c r="AF71" s="22">
        <v>0</v>
      </c>
      <c r="AG71" s="22">
        <v>680728</v>
      </c>
      <c r="AH71" s="22">
        <v>2625157</v>
      </c>
      <c r="AI71" s="22">
        <v>31927071</v>
      </c>
      <c r="AJ71" s="22">
        <v>39218977</v>
      </c>
      <c r="AK71" s="22">
        <v>0</v>
      </c>
      <c r="AL71" s="22">
        <v>39218977</v>
      </c>
    </row>
    <row r="72" spans="1:38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88669228</v>
      </c>
      <c r="F72" s="22">
        <v>0</v>
      </c>
      <c r="G72" s="22">
        <v>675502</v>
      </c>
      <c r="H72" s="22">
        <v>1114659</v>
      </c>
      <c r="I72" s="22">
        <v>3526660</v>
      </c>
      <c r="J72" s="22">
        <v>0</v>
      </c>
      <c r="K72" s="22">
        <v>0</v>
      </c>
      <c r="L72" s="22">
        <v>0</v>
      </c>
      <c r="M72" s="22">
        <v>93986049</v>
      </c>
      <c r="N72" s="22">
        <v>878217</v>
      </c>
      <c r="O72" s="22">
        <v>2552309</v>
      </c>
      <c r="P72" s="22">
        <v>5718405</v>
      </c>
      <c r="Q72" s="22">
        <v>280635</v>
      </c>
      <c r="R72" s="22">
        <v>957347</v>
      </c>
      <c r="S72" s="22">
        <v>3138149</v>
      </c>
      <c r="T72" s="22">
        <v>107511111</v>
      </c>
      <c r="U72" s="22">
        <v>48073248</v>
      </c>
      <c r="V72" s="22">
        <v>0</v>
      </c>
      <c r="W72" s="22">
        <v>324725</v>
      </c>
      <c r="X72" s="22">
        <v>600698</v>
      </c>
      <c r="Y72" s="22">
        <v>849018</v>
      </c>
      <c r="Z72" s="22">
        <v>0</v>
      </c>
      <c r="AA72" s="22">
        <v>0</v>
      </c>
      <c r="AB72" s="22">
        <v>0</v>
      </c>
      <c r="AC72" s="22">
        <v>49847689</v>
      </c>
      <c r="AD72" s="22">
        <v>944948</v>
      </c>
      <c r="AE72" s="22">
        <v>1586484</v>
      </c>
      <c r="AF72" s="22">
        <v>0</v>
      </c>
      <c r="AG72" s="22">
        <v>440776</v>
      </c>
      <c r="AH72" s="22">
        <v>1303036</v>
      </c>
      <c r="AI72" s="22">
        <v>54122933</v>
      </c>
      <c r="AJ72" s="22">
        <v>53388178</v>
      </c>
      <c r="AK72" s="22">
        <v>0</v>
      </c>
      <c r="AL72" s="22">
        <v>53388178</v>
      </c>
    </row>
    <row r="73" spans="1:38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68352011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68352011</v>
      </c>
      <c r="N73" s="22">
        <v>103705</v>
      </c>
      <c r="O73" s="22">
        <v>717973</v>
      </c>
      <c r="P73" s="22">
        <v>2257941</v>
      </c>
      <c r="Q73" s="22">
        <v>597965</v>
      </c>
      <c r="R73" s="22">
        <v>0</v>
      </c>
      <c r="S73" s="22">
        <v>1269230</v>
      </c>
      <c r="T73" s="22">
        <v>73298825</v>
      </c>
      <c r="U73" s="22">
        <v>43879564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43879564</v>
      </c>
      <c r="AD73" s="22">
        <v>187494</v>
      </c>
      <c r="AE73" s="22">
        <v>536059</v>
      </c>
      <c r="AF73" s="22">
        <v>0</v>
      </c>
      <c r="AG73" s="22">
        <v>0</v>
      </c>
      <c r="AH73" s="22">
        <v>886461</v>
      </c>
      <c r="AI73" s="22">
        <v>45489578</v>
      </c>
      <c r="AJ73" s="22">
        <v>27809247</v>
      </c>
      <c r="AK73" s="22">
        <v>0</v>
      </c>
      <c r="AL73" s="22">
        <v>27809247</v>
      </c>
    </row>
    <row r="74" spans="1:38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102551180</v>
      </c>
      <c r="F74" s="22">
        <v>0</v>
      </c>
      <c r="G74" s="22">
        <v>5508604</v>
      </c>
      <c r="H74" s="22">
        <v>2072032</v>
      </c>
      <c r="I74" s="22">
        <v>0</v>
      </c>
      <c r="J74" s="22">
        <v>341250</v>
      </c>
      <c r="K74" s="22">
        <v>0</v>
      </c>
      <c r="L74" s="22">
        <v>0</v>
      </c>
      <c r="M74" s="22">
        <v>110473066</v>
      </c>
      <c r="N74" s="22">
        <v>750893</v>
      </c>
      <c r="O74" s="22">
        <v>8239023</v>
      </c>
      <c r="P74" s="22">
        <v>19890661</v>
      </c>
      <c r="Q74" s="22">
        <v>7745865</v>
      </c>
      <c r="R74" s="22">
        <v>475794</v>
      </c>
      <c r="S74" s="22">
        <v>7147982</v>
      </c>
      <c r="T74" s="22">
        <v>154723284</v>
      </c>
      <c r="U74" s="22">
        <v>48054040</v>
      </c>
      <c r="V74" s="22">
        <v>0</v>
      </c>
      <c r="W74" s="22">
        <v>932656</v>
      </c>
      <c r="X74" s="22">
        <v>702016</v>
      </c>
      <c r="Y74" s="22">
        <v>0</v>
      </c>
      <c r="Z74" s="22">
        <v>17631</v>
      </c>
      <c r="AA74" s="22">
        <v>0</v>
      </c>
      <c r="AB74" s="22">
        <v>0</v>
      </c>
      <c r="AC74" s="22">
        <v>49706343</v>
      </c>
      <c r="AD74" s="22">
        <v>1086555</v>
      </c>
      <c r="AE74" s="22">
        <v>6370248</v>
      </c>
      <c r="AF74" s="22">
        <v>0</v>
      </c>
      <c r="AG74" s="22">
        <v>151211</v>
      </c>
      <c r="AH74" s="22">
        <v>3582230</v>
      </c>
      <c r="AI74" s="22">
        <v>60896587</v>
      </c>
      <c r="AJ74" s="22">
        <v>93826697</v>
      </c>
      <c r="AK74" s="22">
        <v>12359980</v>
      </c>
      <c r="AL74" s="22">
        <v>81466717</v>
      </c>
    </row>
    <row r="75" spans="1:38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49071471</v>
      </c>
      <c r="F75" s="22">
        <v>0</v>
      </c>
      <c r="G75" s="22">
        <v>16375820</v>
      </c>
      <c r="H75" s="22">
        <v>1885376</v>
      </c>
      <c r="I75" s="22">
        <v>0</v>
      </c>
      <c r="J75" s="22">
        <v>0</v>
      </c>
      <c r="K75" s="22">
        <v>0</v>
      </c>
      <c r="L75" s="22">
        <v>0</v>
      </c>
      <c r="M75" s="22">
        <v>67332667</v>
      </c>
      <c r="N75" s="22">
        <v>421691</v>
      </c>
      <c r="O75" s="22">
        <v>3444308</v>
      </c>
      <c r="P75" s="22">
        <v>11450929</v>
      </c>
      <c r="Q75" s="22">
        <v>1246631</v>
      </c>
      <c r="R75" s="22">
        <v>580177</v>
      </c>
      <c r="S75" s="22">
        <v>3679663</v>
      </c>
      <c r="T75" s="22">
        <v>88156066</v>
      </c>
      <c r="U75" s="22">
        <v>27447945</v>
      </c>
      <c r="V75" s="22">
        <v>0</v>
      </c>
      <c r="W75" s="22">
        <v>1596643</v>
      </c>
      <c r="X75" s="22">
        <v>380018</v>
      </c>
      <c r="Y75" s="22">
        <v>0</v>
      </c>
      <c r="Z75" s="22">
        <v>0</v>
      </c>
      <c r="AA75" s="22">
        <v>0</v>
      </c>
      <c r="AB75" s="22">
        <v>0</v>
      </c>
      <c r="AC75" s="22">
        <v>29424606</v>
      </c>
      <c r="AD75" s="22">
        <v>656880</v>
      </c>
      <c r="AE75" s="22">
        <v>5586649</v>
      </c>
      <c r="AF75" s="22">
        <v>0</v>
      </c>
      <c r="AG75" s="22">
        <v>171956</v>
      </c>
      <c r="AH75" s="22">
        <v>1790240</v>
      </c>
      <c r="AI75" s="22">
        <v>37630331</v>
      </c>
      <c r="AJ75" s="22">
        <v>50525735</v>
      </c>
      <c r="AK75" s="22">
        <v>0</v>
      </c>
      <c r="AL75" s="22">
        <v>50525735</v>
      </c>
    </row>
    <row r="76" spans="1:38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134424687</v>
      </c>
      <c r="F76" s="22">
        <v>0</v>
      </c>
      <c r="G76" s="22">
        <v>3556219</v>
      </c>
      <c r="H76" s="22">
        <v>3389842</v>
      </c>
      <c r="I76" s="22">
        <v>0</v>
      </c>
      <c r="J76" s="22">
        <v>0</v>
      </c>
      <c r="K76" s="22">
        <v>0</v>
      </c>
      <c r="L76" s="22">
        <v>0</v>
      </c>
      <c r="M76" s="22">
        <v>141370748</v>
      </c>
      <c r="N76" s="22">
        <v>3081307</v>
      </c>
      <c r="O76" s="22">
        <v>3418995</v>
      </c>
      <c r="P76" s="22">
        <v>12310254</v>
      </c>
      <c r="Q76" s="22">
        <v>1268694</v>
      </c>
      <c r="R76" s="22">
        <v>216417</v>
      </c>
      <c r="S76" s="22">
        <v>6403000</v>
      </c>
      <c r="T76" s="22">
        <v>168069415</v>
      </c>
      <c r="U76" s="22">
        <v>70216897</v>
      </c>
      <c r="V76" s="22">
        <v>0</v>
      </c>
      <c r="W76" s="22">
        <v>727086</v>
      </c>
      <c r="X76" s="22">
        <v>1096010</v>
      </c>
      <c r="Y76" s="22">
        <v>0</v>
      </c>
      <c r="Z76" s="22">
        <v>0</v>
      </c>
      <c r="AA76" s="22">
        <v>0</v>
      </c>
      <c r="AB76" s="22">
        <v>0</v>
      </c>
      <c r="AC76" s="22">
        <v>72039993</v>
      </c>
      <c r="AD76" s="22">
        <v>864244</v>
      </c>
      <c r="AE76" s="22">
        <v>5511374</v>
      </c>
      <c r="AF76" s="22">
        <v>0</v>
      </c>
      <c r="AG76" s="22">
        <v>66632</v>
      </c>
      <c r="AH76" s="22">
        <v>2988542</v>
      </c>
      <c r="AI76" s="22">
        <v>81470785</v>
      </c>
      <c r="AJ76" s="22">
        <v>86598630</v>
      </c>
      <c r="AK76" s="22">
        <v>0</v>
      </c>
      <c r="AL76" s="22">
        <v>86598630</v>
      </c>
    </row>
    <row r="77" spans="1:38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219116743</v>
      </c>
      <c r="F77" s="22">
        <v>0</v>
      </c>
      <c r="G77" s="22">
        <v>30326225</v>
      </c>
      <c r="H77" s="22">
        <v>19144230</v>
      </c>
      <c r="I77" s="22">
        <v>3078507</v>
      </c>
      <c r="J77" s="22">
        <v>0</v>
      </c>
      <c r="K77" s="22">
        <v>0</v>
      </c>
      <c r="L77" s="22">
        <v>0</v>
      </c>
      <c r="M77" s="22">
        <v>271665705</v>
      </c>
      <c r="N77" s="22">
        <v>21983387</v>
      </c>
      <c r="O77" s="22">
        <v>6573222</v>
      </c>
      <c r="P77" s="22">
        <v>15765273</v>
      </c>
      <c r="Q77" s="22">
        <v>24894629</v>
      </c>
      <c r="R77" s="22">
        <v>1705633</v>
      </c>
      <c r="S77" s="22">
        <v>7807034</v>
      </c>
      <c r="T77" s="22">
        <v>350394883</v>
      </c>
      <c r="U77" s="22">
        <v>88982747</v>
      </c>
      <c r="V77" s="22">
        <v>0</v>
      </c>
      <c r="W77" s="22">
        <v>8380916</v>
      </c>
      <c r="X77" s="22">
        <v>4442447</v>
      </c>
      <c r="Y77" s="22">
        <v>381459</v>
      </c>
      <c r="Z77" s="22">
        <v>0</v>
      </c>
      <c r="AA77" s="22">
        <v>0</v>
      </c>
      <c r="AB77" s="22">
        <v>0</v>
      </c>
      <c r="AC77" s="22">
        <v>102187569</v>
      </c>
      <c r="AD77" s="22">
        <v>2766559</v>
      </c>
      <c r="AE77" s="22">
        <v>4956472</v>
      </c>
      <c r="AF77" s="22">
        <v>0</v>
      </c>
      <c r="AG77" s="22">
        <v>572047</v>
      </c>
      <c r="AH77" s="22">
        <v>3395618</v>
      </c>
      <c r="AI77" s="22">
        <v>113878265</v>
      </c>
      <c r="AJ77" s="22">
        <v>236516618</v>
      </c>
      <c r="AK77" s="22">
        <v>19703246</v>
      </c>
      <c r="AL77" s="22">
        <v>216813372</v>
      </c>
    </row>
    <row r="78" spans="1:38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86608456</v>
      </c>
      <c r="F78" s="22">
        <v>0</v>
      </c>
      <c r="G78" s="22">
        <v>7639197</v>
      </c>
      <c r="H78" s="22">
        <v>3408964</v>
      </c>
      <c r="I78" s="22">
        <v>0</v>
      </c>
      <c r="J78" s="22">
        <v>750217</v>
      </c>
      <c r="K78" s="22">
        <v>0</v>
      </c>
      <c r="L78" s="22">
        <v>0</v>
      </c>
      <c r="M78" s="22">
        <v>98406834</v>
      </c>
      <c r="N78" s="22">
        <v>1398877</v>
      </c>
      <c r="O78" s="22">
        <v>2248702</v>
      </c>
      <c r="P78" s="22">
        <v>13799214</v>
      </c>
      <c r="Q78" s="22">
        <v>20029877</v>
      </c>
      <c r="R78" s="22">
        <v>145958</v>
      </c>
      <c r="S78" s="22">
        <v>5562709</v>
      </c>
      <c r="T78" s="22">
        <v>141592171</v>
      </c>
      <c r="U78" s="22">
        <v>42594001</v>
      </c>
      <c r="V78" s="22">
        <v>0</v>
      </c>
      <c r="W78" s="22">
        <v>2175951</v>
      </c>
      <c r="X78" s="22">
        <v>542030</v>
      </c>
      <c r="Y78" s="22">
        <v>0</v>
      </c>
      <c r="Z78" s="22">
        <v>105980</v>
      </c>
      <c r="AA78" s="22">
        <v>0</v>
      </c>
      <c r="AB78" s="22">
        <v>0</v>
      </c>
      <c r="AC78" s="22">
        <v>45417962</v>
      </c>
      <c r="AD78" s="22">
        <v>950884</v>
      </c>
      <c r="AE78" s="22">
        <v>6588877</v>
      </c>
      <c r="AF78" s="22">
        <v>0</v>
      </c>
      <c r="AG78" s="22">
        <v>46305</v>
      </c>
      <c r="AH78" s="22">
        <v>2916550</v>
      </c>
      <c r="AI78" s="22">
        <v>55920578</v>
      </c>
      <c r="AJ78" s="22">
        <v>85671593</v>
      </c>
      <c r="AK78" s="22">
        <v>3361249</v>
      </c>
      <c r="AL78" s="22">
        <v>82310344</v>
      </c>
    </row>
    <row r="79" spans="1:38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123003893</v>
      </c>
      <c r="F79" s="22">
        <v>0</v>
      </c>
      <c r="G79" s="22">
        <v>4774835</v>
      </c>
      <c r="H79" s="22">
        <v>2874480</v>
      </c>
      <c r="I79" s="22">
        <v>0</v>
      </c>
      <c r="J79" s="22">
        <v>0</v>
      </c>
      <c r="K79" s="22">
        <v>0</v>
      </c>
      <c r="L79" s="22">
        <v>7552558</v>
      </c>
      <c r="M79" s="22">
        <v>138205766</v>
      </c>
      <c r="N79" s="22">
        <v>443891</v>
      </c>
      <c r="O79" s="22">
        <v>4227857</v>
      </c>
      <c r="P79" s="22">
        <v>9168637</v>
      </c>
      <c r="Q79" s="22">
        <v>3062583</v>
      </c>
      <c r="R79" s="22">
        <v>1925832</v>
      </c>
      <c r="S79" s="22">
        <v>3204510</v>
      </c>
      <c r="T79" s="22">
        <v>160239076</v>
      </c>
      <c r="U79" s="22">
        <v>98756687</v>
      </c>
      <c r="V79" s="22">
        <v>0</v>
      </c>
      <c r="W79" s="22">
        <v>1533791</v>
      </c>
      <c r="X79" s="22">
        <v>1216838</v>
      </c>
      <c r="Y79" s="22">
        <v>0</v>
      </c>
      <c r="Z79" s="22">
        <v>0</v>
      </c>
      <c r="AA79" s="22">
        <v>0</v>
      </c>
      <c r="AB79" s="22">
        <v>3104263</v>
      </c>
      <c r="AC79" s="22">
        <v>104611579</v>
      </c>
      <c r="AD79" s="22">
        <v>1792377</v>
      </c>
      <c r="AE79" s="22">
        <v>3981332</v>
      </c>
      <c r="AF79" s="22">
        <v>0</v>
      </c>
      <c r="AG79" s="22">
        <v>424548</v>
      </c>
      <c r="AH79" s="22">
        <v>1715729</v>
      </c>
      <c r="AI79" s="22">
        <v>112525565</v>
      </c>
      <c r="AJ79" s="22">
        <v>47713511</v>
      </c>
      <c r="AK79" s="22">
        <v>133093</v>
      </c>
      <c r="AL79" s="22">
        <v>47580418</v>
      </c>
    </row>
    <row r="80" spans="1:38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70207095</v>
      </c>
      <c r="F80" s="22">
        <v>0</v>
      </c>
      <c r="G80" s="22">
        <v>862248</v>
      </c>
      <c r="H80" s="22">
        <v>358326</v>
      </c>
      <c r="I80" s="22">
        <v>0</v>
      </c>
      <c r="J80" s="22">
        <v>0</v>
      </c>
      <c r="K80" s="22">
        <v>0</v>
      </c>
      <c r="L80" s="22">
        <v>9691063</v>
      </c>
      <c r="M80" s="22">
        <v>81118732</v>
      </c>
      <c r="N80" s="22">
        <v>529352</v>
      </c>
      <c r="O80" s="22">
        <v>3861146</v>
      </c>
      <c r="P80" s="22">
        <v>16895489</v>
      </c>
      <c r="Q80" s="22">
        <v>2625351</v>
      </c>
      <c r="R80" s="22">
        <v>171971</v>
      </c>
      <c r="S80" s="22">
        <v>4646816</v>
      </c>
      <c r="T80" s="22">
        <v>109848857</v>
      </c>
      <c r="U80" s="22">
        <v>41532094</v>
      </c>
      <c r="V80" s="22">
        <v>0</v>
      </c>
      <c r="W80" s="22">
        <v>376732</v>
      </c>
      <c r="X80" s="22">
        <v>191939</v>
      </c>
      <c r="Y80" s="22">
        <v>0</v>
      </c>
      <c r="Z80" s="22">
        <v>0</v>
      </c>
      <c r="AA80" s="22">
        <v>0</v>
      </c>
      <c r="AB80" s="22">
        <v>3743122</v>
      </c>
      <c r="AC80" s="22">
        <v>45843887</v>
      </c>
      <c r="AD80" s="22">
        <v>1657897</v>
      </c>
      <c r="AE80" s="22">
        <v>7425815</v>
      </c>
      <c r="AF80" s="22">
        <v>0</v>
      </c>
      <c r="AG80" s="22">
        <v>47628</v>
      </c>
      <c r="AH80" s="22">
        <v>1945083</v>
      </c>
      <c r="AI80" s="22">
        <v>56920310</v>
      </c>
      <c r="AJ80" s="22">
        <v>52928547</v>
      </c>
      <c r="AK80" s="22">
        <v>0</v>
      </c>
      <c r="AL80" s="22">
        <v>52928547</v>
      </c>
    </row>
    <row r="81" spans="1:38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427958164</v>
      </c>
      <c r="F81" s="22">
        <v>0</v>
      </c>
      <c r="G81" s="22">
        <v>7238613</v>
      </c>
      <c r="H81" s="22">
        <v>0</v>
      </c>
      <c r="I81" s="22">
        <v>0</v>
      </c>
      <c r="J81" s="22">
        <v>353316</v>
      </c>
      <c r="K81" s="22">
        <v>0</v>
      </c>
      <c r="L81" s="22">
        <v>42801681</v>
      </c>
      <c r="M81" s="22">
        <v>478351774</v>
      </c>
      <c r="N81" s="22">
        <v>0</v>
      </c>
      <c r="O81" s="22">
        <v>6306363</v>
      </c>
      <c r="P81" s="22">
        <v>22899942</v>
      </c>
      <c r="Q81" s="22">
        <v>5316977</v>
      </c>
      <c r="R81" s="22">
        <v>60700</v>
      </c>
      <c r="S81" s="22">
        <v>6587833</v>
      </c>
      <c r="T81" s="22">
        <v>519523589</v>
      </c>
      <c r="U81" s="22">
        <v>261673561</v>
      </c>
      <c r="V81" s="22">
        <v>0</v>
      </c>
      <c r="W81" s="22">
        <v>1604666</v>
      </c>
      <c r="X81" s="22">
        <v>0</v>
      </c>
      <c r="Y81" s="22">
        <v>0</v>
      </c>
      <c r="Z81" s="22">
        <v>226107</v>
      </c>
      <c r="AA81" s="22">
        <v>0</v>
      </c>
      <c r="AB81" s="22">
        <v>16781277</v>
      </c>
      <c r="AC81" s="22">
        <v>280285611</v>
      </c>
      <c r="AD81" s="22">
        <v>1771495</v>
      </c>
      <c r="AE81" s="22">
        <v>7392873</v>
      </c>
      <c r="AF81" s="22">
        <v>0</v>
      </c>
      <c r="AG81" s="22">
        <v>11625</v>
      </c>
      <c r="AH81" s="22">
        <v>2716693</v>
      </c>
      <c r="AI81" s="22">
        <v>292178297</v>
      </c>
      <c r="AJ81" s="22">
        <v>227345292</v>
      </c>
      <c r="AK81" s="22">
        <v>0</v>
      </c>
      <c r="AL81" s="22">
        <v>227345292</v>
      </c>
    </row>
    <row r="82" spans="1:38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147887371</v>
      </c>
      <c r="F82" s="22">
        <v>0</v>
      </c>
      <c r="G82" s="22">
        <v>307114</v>
      </c>
      <c r="H82" s="22">
        <v>0</v>
      </c>
      <c r="I82" s="22">
        <v>0</v>
      </c>
      <c r="J82" s="22">
        <v>109075</v>
      </c>
      <c r="K82" s="22">
        <v>0</v>
      </c>
      <c r="L82" s="22">
        <v>0</v>
      </c>
      <c r="M82" s="22">
        <v>148303560</v>
      </c>
      <c r="N82" s="22">
        <v>997036</v>
      </c>
      <c r="O82" s="22">
        <v>10198174</v>
      </c>
      <c r="P82" s="22">
        <v>13987788</v>
      </c>
      <c r="Q82" s="22">
        <v>5635375</v>
      </c>
      <c r="R82" s="22">
        <v>1226249</v>
      </c>
      <c r="S82" s="22">
        <v>3979929</v>
      </c>
      <c r="T82" s="22">
        <v>184328111</v>
      </c>
      <c r="U82" s="22">
        <v>68981449</v>
      </c>
      <c r="V82" s="22">
        <v>0</v>
      </c>
      <c r="W82" s="22">
        <v>84050</v>
      </c>
      <c r="X82" s="22">
        <v>0</v>
      </c>
      <c r="Y82" s="22">
        <v>0</v>
      </c>
      <c r="Z82" s="22">
        <v>25898</v>
      </c>
      <c r="AA82" s="22">
        <v>0</v>
      </c>
      <c r="AB82" s="22">
        <v>0</v>
      </c>
      <c r="AC82" s="22">
        <v>69091397</v>
      </c>
      <c r="AD82" s="22">
        <v>2295743</v>
      </c>
      <c r="AE82" s="22">
        <v>6431240</v>
      </c>
      <c r="AF82" s="22">
        <v>0</v>
      </c>
      <c r="AG82" s="22">
        <v>155017</v>
      </c>
      <c r="AH82" s="22">
        <v>1717496</v>
      </c>
      <c r="AI82" s="22">
        <v>79690893</v>
      </c>
      <c r="AJ82" s="22">
        <v>104637218</v>
      </c>
      <c r="AK82" s="22">
        <v>0</v>
      </c>
      <c r="AL82" s="22">
        <v>104637218</v>
      </c>
    </row>
    <row r="83" spans="1:38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459632753</v>
      </c>
      <c r="F83" s="22">
        <v>0</v>
      </c>
      <c r="G83" s="22">
        <v>1855998</v>
      </c>
      <c r="H83" s="22">
        <v>1272420</v>
      </c>
      <c r="I83" s="22">
        <v>0</v>
      </c>
      <c r="J83" s="22">
        <v>0</v>
      </c>
      <c r="K83" s="22">
        <v>0</v>
      </c>
      <c r="L83" s="22">
        <v>0</v>
      </c>
      <c r="M83" s="22">
        <v>462761171</v>
      </c>
      <c r="N83" s="22">
        <v>416630</v>
      </c>
      <c r="O83" s="22">
        <v>3055270</v>
      </c>
      <c r="P83" s="22">
        <v>13005874</v>
      </c>
      <c r="Q83" s="22">
        <v>3031897</v>
      </c>
      <c r="R83" s="22">
        <v>964628</v>
      </c>
      <c r="S83" s="22">
        <v>5159483</v>
      </c>
      <c r="T83" s="22">
        <v>488394953</v>
      </c>
      <c r="U83" s="22">
        <v>211104161</v>
      </c>
      <c r="V83" s="22">
        <v>0</v>
      </c>
      <c r="W83" s="22">
        <v>538116</v>
      </c>
      <c r="X83" s="22">
        <v>590636</v>
      </c>
      <c r="Y83" s="22">
        <v>0</v>
      </c>
      <c r="Z83" s="22">
        <v>0</v>
      </c>
      <c r="AA83" s="22">
        <v>0</v>
      </c>
      <c r="AB83" s="22">
        <v>0</v>
      </c>
      <c r="AC83" s="22">
        <v>212232913</v>
      </c>
      <c r="AD83" s="22">
        <v>945097</v>
      </c>
      <c r="AE83" s="22">
        <v>5620760</v>
      </c>
      <c r="AF83" s="22">
        <v>0</v>
      </c>
      <c r="AG83" s="22">
        <v>454669</v>
      </c>
      <c r="AH83" s="22">
        <v>2716365</v>
      </c>
      <c r="AI83" s="22">
        <v>221969804</v>
      </c>
      <c r="AJ83" s="22">
        <v>266425149</v>
      </c>
      <c r="AK83" s="22">
        <v>0</v>
      </c>
      <c r="AL83" s="22">
        <v>266425149</v>
      </c>
    </row>
    <row r="84" spans="1:38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42848881</v>
      </c>
      <c r="F84" s="22">
        <v>0</v>
      </c>
      <c r="G84" s="22">
        <v>2383923</v>
      </c>
      <c r="H84" s="22">
        <v>49596</v>
      </c>
      <c r="I84" s="22">
        <v>0</v>
      </c>
      <c r="J84" s="22">
        <v>0</v>
      </c>
      <c r="K84" s="22">
        <v>36430</v>
      </c>
      <c r="L84" s="22">
        <v>0</v>
      </c>
      <c r="M84" s="22">
        <v>45318830</v>
      </c>
      <c r="N84" s="22">
        <v>354639</v>
      </c>
      <c r="O84" s="22">
        <v>1849254</v>
      </c>
      <c r="P84" s="22">
        <v>8573643</v>
      </c>
      <c r="Q84" s="22">
        <v>2318325</v>
      </c>
      <c r="R84" s="22">
        <v>878350</v>
      </c>
      <c r="S84" s="22">
        <v>4517605</v>
      </c>
      <c r="T84" s="22">
        <v>63810646</v>
      </c>
      <c r="U84" s="22">
        <v>29074814</v>
      </c>
      <c r="V84" s="22">
        <v>0</v>
      </c>
      <c r="W84" s="22">
        <v>351604</v>
      </c>
      <c r="X84" s="22">
        <v>1653</v>
      </c>
      <c r="Y84" s="22">
        <v>0</v>
      </c>
      <c r="Z84" s="22">
        <v>0</v>
      </c>
      <c r="AA84" s="22">
        <v>24588</v>
      </c>
      <c r="AB84" s="22">
        <v>0</v>
      </c>
      <c r="AC84" s="22">
        <v>29452659</v>
      </c>
      <c r="AD84" s="22">
        <v>1004468</v>
      </c>
      <c r="AE84" s="22">
        <v>4504495</v>
      </c>
      <c r="AF84" s="22">
        <v>0</v>
      </c>
      <c r="AG84" s="22">
        <v>458229</v>
      </c>
      <c r="AH84" s="22">
        <v>3107886</v>
      </c>
      <c r="AI84" s="22">
        <v>38527737</v>
      </c>
      <c r="AJ84" s="22">
        <v>25282909</v>
      </c>
      <c r="AK84" s="22">
        <v>0</v>
      </c>
      <c r="AL84" s="22">
        <v>25282909</v>
      </c>
    </row>
    <row r="85" spans="1:38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113602110</v>
      </c>
      <c r="F85" s="22">
        <v>0</v>
      </c>
      <c r="G85" s="22">
        <v>8255755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121857865</v>
      </c>
      <c r="N85" s="22">
        <v>0</v>
      </c>
      <c r="O85" s="22">
        <v>3601731</v>
      </c>
      <c r="P85" s="22">
        <v>8611261</v>
      </c>
      <c r="Q85" s="22">
        <v>2168451</v>
      </c>
      <c r="R85" s="22">
        <v>0</v>
      </c>
      <c r="S85" s="22">
        <v>3543034</v>
      </c>
      <c r="T85" s="22">
        <v>139782342</v>
      </c>
      <c r="U85" s="22">
        <v>107120044</v>
      </c>
      <c r="V85" s="22">
        <v>0</v>
      </c>
      <c r="W85" s="22">
        <v>2064948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109184992</v>
      </c>
      <c r="AD85" s="22">
        <v>543104</v>
      </c>
      <c r="AE85" s="22">
        <v>2617178</v>
      </c>
      <c r="AF85" s="22">
        <v>0</v>
      </c>
      <c r="AG85" s="22">
        <v>0</v>
      </c>
      <c r="AH85" s="22">
        <v>1573516</v>
      </c>
      <c r="AI85" s="22">
        <v>113918790</v>
      </c>
      <c r="AJ85" s="22">
        <v>25863552</v>
      </c>
      <c r="AK85" s="22">
        <v>4265326</v>
      </c>
      <c r="AL85" s="22">
        <v>21598226</v>
      </c>
    </row>
    <row r="86" spans="1:38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114174139</v>
      </c>
      <c r="F86" s="22">
        <v>0</v>
      </c>
      <c r="G86" s="22">
        <v>9250650</v>
      </c>
      <c r="H86" s="22">
        <v>16492160</v>
      </c>
      <c r="I86" s="22">
        <v>0</v>
      </c>
      <c r="J86" s="22">
        <v>0</v>
      </c>
      <c r="K86" s="22">
        <v>0</v>
      </c>
      <c r="L86" s="22">
        <v>0</v>
      </c>
      <c r="M86" s="22">
        <v>139916949</v>
      </c>
      <c r="N86" s="22">
        <v>0</v>
      </c>
      <c r="O86" s="22">
        <v>8410931</v>
      </c>
      <c r="P86" s="22">
        <v>12552854</v>
      </c>
      <c r="Q86" s="22">
        <v>3617348</v>
      </c>
      <c r="R86" s="22">
        <v>0</v>
      </c>
      <c r="S86" s="22">
        <v>7289282</v>
      </c>
      <c r="T86" s="22">
        <v>171787364</v>
      </c>
      <c r="U86" s="22">
        <v>88854673</v>
      </c>
      <c r="V86" s="22">
        <v>0</v>
      </c>
      <c r="W86" s="22">
        <v>1373367</v>
      </c>
      <c r="X86" s="22">
        <v>1842013</v>
      </c>
      <c r="Y86" s="22">
        <v>0</v>
      </c>
      <c r="Z86" s="22">
        <v>0</v>
      </c>
      <c r="AA86" s="22">
        <v>0</v>
      </c>
      <c r="AB86" s="22">
        <v>0</v>
      </c>
      <c r="AC86" s="22">
        <v>92070053</v>
      </c>
      <c r="AD86" s="22">
        <v>2877783</v>
      </c>
      <c r="AE86" s="22">
        <v>5515564</v>
      </c>
      <c r="AF86" s="22">
        <v>0</v>
      </c>
      <c r="AG86" s="22">
        <v>0</v>
      </c>
      <c r="AH86" s="22">
        <v>3156103</v>
      </c>
      <c r="AI86" s="22">
        <v>103619503</v>
      </c>
      <c r="AJ86" s="22">
        <v>68167861</v>
      </c>
      <c r="AK86" s="22">
        <v>824078</v>
      </c>
      <c r="AL86" s="22">
        <v>67343783</v>
      </c>
    </row>
    <row r="87" spans="1:38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456902465</v>
      </c>
      <c r="F87" s="22">
        <v>0</v>
      </c>
      <c r="G87" s="22">
        <v>15311848</v>
      </c>
      <c r="H87" s="22">
        <v>10439761</v>
      </c>
      <c r="I87" s="22">
        <v>2053781</v>
      </c>
      <c r="J87" s="22">
        <v>0</v>
      </c>
      <c r="K87" s="22">
        <v>0</v>
      </c>
      <c r="L87" s="22">
        <v>0</v>
      </c>
      <c r="M87" s="22">
        <v>484707855</v>
      </c>
      <c r="N87" s="22">
        <v>5951052</v>
      </c>
      <c r="O87" s="22">
        <v>8666023</v>
      </c>
      <c r="P87" s="22">
        <v>22253622</v>
      </c>
      <c r="Q87" s="22">
        <v>12966583</v>
      </c>
      <c r="R87" s="22">
        <v>2013583</v>
      </c>
      <c r="S87" s="22">
        <v>7843238</v>
      </c>
      <c r="T87" s="22">
        <v>544401956</v>
      </c>
      <c r="U87" s="22">
        <v>306773002</v>
      </c>
      <c r="V87" s="22">
        <v>0</v>
      </c>
      <c r="W87" s="22">
        <v>5473493</v>
      </c>
      <c r="X87" s="22">
        <v>2908380</v>
      </c>
      <c r="Y87" s="22">
        <v>688483</v>
      </c>
      <c r="Z87" s="22">
        <v>0</v>
      </c>
      <c r="AA87" s="22">
        <v>0</v>
      </c>
      <c r="AB87" s="22">
        <v>0</v>
      </c>
      <c r="AC87" s="22">
        <v>315843358</v>
      </c>
      <c r="AD87" s="22">
        <v>2437923</v>
      </c>
      <c r="AE87" s="22">
        <v>8978855</v>
      </c>
      <c r="AF87" s="22">
        <v>0</v>
      </c>
      <c r="AG87" s="22">
        <v>978824</v>
      </c>
      <c r="AH87" s="22">
        <v>3436777</v>
      </c>
      <c r="AI87" s="22">
        <v>331675737</v>
      </c>
      <c r="AJ87" s="22">
        <v>212726219</v>
      </c>
      <c r="AK87" s="22">
        <v>539922</v>
      </c>
      <c r="AL87" s="22">
        <v>212186297</v>
      </c>
    </row>
    <row r="88" spans="1:38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195276763</v>
      </c>
      <c r="F88" s="22">
        <v>0</v>
      </c>
      <c r="G88" s="22">
        <v>3355137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198631900</v>
      </c>
      <c r="N88" s="22">
        <v>40287</v>
      </c>
      <c r="O88" s="22">
        <v>9478227</v>
      </c>
      <c r="P88" s="22">
        <v>11332778</v>
      </c>
      <c r="Q88" s="22">
        <v>6073084</v>
      </c>
      <c r="R88" s="22">
        <v>175280</v>
      </c>
      <c r="S88" s="22">
        <v>5277505</v>
      </c>
      <c r="T88" s="22">
        <v>231009061</v>
      </c>
      <c r="U88" s="22">
        <v>118854992</v>
      </c>
      <c r="V88" s="22">
        <v>0</v>
      </c>
      <c r="W88" s="22">
        <v>127655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118982647</v>
      </c>
      <c r="AD88" s="22">
        <v>1118985</v>
      </c>
      <c r="AE88" s="22">
        <v>3328301</v>
      </c>
      <c r="AF88" s="22">
        <v>0</v>
      </c>
      <c r="AG88" s="22">
        <v>59331</v>
      </c>
      <c r="AH88" s="22">
        <v>1635805</v>
      </c>
      <c r="AI88" s="22">
        <v>125125069</v>
      </c>
      <c r="AJ88" s="22">
        <v>105883992</v>
      </c>
      <c r="AK88" s="22">
        <v>0</v>
      </c>
      <c r="AL88" s="22">
        <v>105883992</v>
      </c>
    </row>
    <row r="89" spans="1:38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222961675</v>
      </c>
      <c r="F89" s="22">
        <v>0</v>
      </c>
      <c r="G89" s="22">
        <v>11843230</v>
      </c>
      <c r="H89" s="22">
        <v>2694665</v>
      </c>
      <c r="I89" s="22">
        <v>0</v>
      </c>
      <c r="J89" s="22">
        <v>0</v>
      </c>
      <c r="K89" s="22">
        <v>0</v>
      </c>
      <c r="L89" s="22">
        <v>0</v>
      </c>
      <c r="M89" s="22">
        <v>237499570</v>
      </c>
      <c r="N89" s="22">
        <v>0</v>
      </c>
      <c r="O89" s="22">
        <v>5062506</v>
      </c>
      <c r="P89" s="22">
        <v>7150164</v>
      </c>
      <c r="Q89" s="22">
        <v>112659</v>
      </c>
      <c r="R89" s="22">
        <v>9500595</v>
      </c>
      <c r="S89" s="22">
        <v>4789207</v>
      </c>
      <c r="T89" s="22">
        <v>264114701</v>
      </c>
      <c r="U89" s="22">
        <v>151405809</v>
      </c>
      <c r="V89" s="22">
        <v>0</v>
      </c>
      <c r="W89" s="22">
        <v>1528600</v>
      </c>
      <c r="X89" s="22">
        <v>1135088</v>
      </c>
      <c r="Y89" s="22">
        <v>0</v>
      </c>
      <c r="Z89" s="22">
        <v>0</v>
      </c>
      <c r="AA89" s="22">
        <v>0</v>
      </c>
      <c r="AB89" s="22">
        <v>0</v>
      </c>
      <c r="AC89" s="22">
        <v>154069497</v>
      </c>
      <c r="AD89" s="22">
        <v>1807705</v>
      </c>
      <c r="AE89" s="22">
        <v>2695966</v>
      </c>
      <c r="AF89" s="22">
        <v>0</v>
      </c>
      <c r="AG89" s="22">
        <v>2721270</v>
      </c>
      <c r="AH89" s="22">
        <v>1876446</v>
      </c>
      <c r="AI89" s="22">
        <v>163170884</v>
      </c>
      <c r="AJ89" s="22">
        <v>100943817</v>
      </c>
      <c r="AK89" s="22">
        <v>7178486</v>
      </c>
      <c r="AL89" s="22">
        <v>93765331</v>
      </c>
    </row>
    <row r="90" spans="1:38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1054540718</v>
      </c>
      <c r="F90" s="22">
        <v>0</v>
      </c>
      <c r="G90" s="22">
        <v>20427803</v>
      </c>
      <c r="H90" s="22">
        <v>11475290</v>
      </c>
      <c r="I90" s="22">
        <v>818296</v>
      </c>
      <c r="J90" s="22">
        <v>0</v>
      </c>
      <c r="K90" s="22">
        <v>0</v>
      </c>
      <c r="L90" s="22">
        <v>0</v>
      </c>
      <c r="M90" s="22">
        <v>1087262107</v>
      </c>
      <c r="N90" s="22">
        <v>12345771</v>
      </c>
      <c r="O90" s="22">
        <v>31163433</v>
      </c>
      <c r="P90" s="22">
        <v>9142316</v>
      </c>
      <c r="Q90" s="22">
        <v>7812282</v>
      </c>
      <c r="R90" s="22">
        <v>5384616</v>
      </c>
      <c r="S90" s="22">
        <v>6094385</v>
      </c>
      <c r="T90" s="22">
        <v>1159204910</v>
      </c>
      <c r="U90" s="22">
        <v>918484607</v>
      </c>
      <c r="V90" s="22">
        <v>0</v>
      </c>
      <c r="W90" s="22">
        <v>4387825</v>
      </c>
      <c r="X90" s="22">
        <v>2304713</v>
      </c>
      <c r="Y90" s="22">
        <v>55324</v>
      </c>
      <c r="Z90" s="22">
        <v>0</v>
      </c>
      <c r="AA90" s="22">
        <v>0</v>
      </c>
      <c r="AB90" s="22">
        <v>0</v>
      </c>
      <c r="AC90" s="22">
        <v>925232469</v>
      </c>
      <c r="AD90" s="22">
        <v>3951218</v>
      </c>
      <c r="AE90" s="22">
        <v>3621280</v>
      </c>
      <c r="AF90" s="22">
        <v>0</v>
      </c>
      <c r="AG90" s="22">
        <v>3352154</v>
      </c>
      <c r="AH90" s="22">
        <v>2037302</v>
      </c>
      <c r="AI90" s="22">
        <v>938194423</v>
      </c>
      <c r="AJ90" s="22">
        <v>221010487</v>
      </c>
      <c r="AK90" s="22">
        <v>628175</v>
      </c>
      <c r="AL90" s="22">
        <v>220382312</v>
      </c>
    </row>
    <row r="91" spans="1:38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27353000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27353000</v>
      </c>
      <c r="N91" s="22">
        <v>0</v>
      </c>
      <c r="O91" s="22">
        <v>12350405</v>
      </c>
      <c r="P91" s="22">
        <v>4320156</v>
      </c>
      <c r="Q91" s="22">
        <v>1962591</v>
      </c>
      <c r="R91" s="22">
        <v>1043068</v>
      </c>
      <c r="S91" s="22">
        <v>625778</v>
      </c>
      <c r="T91" s="22">
        <v>47654998</v>
      </c>
      <c r="U91" s="22">
        <v>16622476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16622476</v>
      </c>
      <c r="AD91" s="22">
        <v>5925261</v>
      </c>
      <c r="AE91" s="22">
        <v>1069102</v>
      </c>
      <c r="AF91" s="22">
        <v>0</v>
      </c>
      <c r="AG91" s="22">
        <v>99348</v>
      </c>
      <c r="AH91" s="22">
        <v>380180</v>
      </c>
      <c r="AI91" s="22">
        <v>24096367</v>
      </c>
      <c r="AJ91" s="22">
        <v>23558631</v>
      </c>
      <c r="AK91" s="22">
        <v>1520797</v>
      </c>
      <c r="AL91" s="22">
        <v>22037834</v>
      </c>
    </row>
    <row r="92" spans="1:38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53016797</v>
      </c>
      <c r="F92" s="22">
        <v>0</v>
      </c>
      <c r="G92" s="22">
        <v>29415562</v>
      </c>
      <c r="H92" s="22">
        <v>19709939</v>
      </c>
      <c r="I92" s="22">
        <v>5920327</v>
      </c>
      <c r="J92" s="22">
        <v>0</v>
      </c>
      <c r="K92" s="22">
        <v>0</v>
      </c>
      <c r="L92" s="22">
        <v>0</v>
      </c>
      <c r="M92" s="22">
        <v>108062625</v>
      </c>
      <c r="N92" s="22">
        <v>6141184</v>
      </c>
      <c r="O92" s="22">
        <v>49299871</v>
      </c>
      <c r="P92" s="22">
        <v>66651182</v>
      </c>
      <c r="Q92" s="22">
        <v>41468402</v>
      </c>
      <c r="R92" s="22">
        <v>16076145</v>
      </c>
      <c r="S92" s="22">
        <v>8252834</v>
      </c>
      <c r="T92" s="22">
        <v>295952243</v>
      </c>
      <c r="U92" s="22">
        <v>31581699</v>
      </c>
      <c r="V92" s="22">
        <v>0</v>
      </c>
      <c r="W92" s="22">
        <v>13395165</v>
      </c>
      <c r="X92" s="22">
        <v>7007289</v>
      </c>
      <c r="Y92" s="22">
        <v>1458437</v>
      </c>
      <c r="Z92" s="22">
        <v>0</v>
      </c>
      <c r="AA92" s="22">
        <v>0</v>
      </c>
      <c r="AB92" s="22">
        <v>0</v>
      </c>
      <c r="AC92" s="22">
        <v>53442590</v>
      </c>
      <c r="AD92" s="22">
        <v>10271172</v>
      </c>
      <c r="AE92" s="22">
        <v>22592877</v>
      </c>
      <c r="AF92" s="22">
        <v>0</v>
      </c>
      <c r="AG92" s="22">
        <v>9866064</v>
      </c>
      <c r="AH92" s="22">
        <v>3625993</v>
      </c>
      <c r="AI92" s="22">
        <v>99798696</v>
      </c>
      <c r="AJ92" s="22">
        <v>196153547</v>
      </c>
      <c r="AK92" s="22">
        <v>13815170</v>
      </c>
      <c r="AL92" s="22">
        <v>182338377</v>
      </c>
    </row>
    <row r="93" spans="1:38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38360088</v>
      </c>
      <c r="F93" s="22">
        <v>0</v>
      </c>
      <c r="G93" s="22">
        <v>11898564</v>
      </c>
      <c r="H93" s="22">
        <v>12379239</v>
      </c>
      <c r="I93" s="22">
        <v>6026574</v>
      </c>
      <c r="J93" s="22">
        <v>0</v>
      </c>
      <c r="K93" s="22">
        <v>0</v>
      </c>
      <c r="L93" s="22">
        <v>0</v>
      </c>
      <c r="M93" s="22">
        <v>68664465</v>
      </c>
      <c r="N93" s="22">
        <v>140445</v>
      </c>
      <c r="O93" s="22">
        <v>12087757</v>
      </c>
      <c r="P93" s="22">
        <v>5176799</v>
      </c>
      <c r="Q93" s="22">
        <v>1121450</v>
      </c>
      <c r="R93" s="22">
        <v>1623277</v>
      </c>
      <c r="S93" s="22">
        <v>2210923</v>
      </c>
      <c r="T93" s="22">
        <v>91025116</v>
      </c>
      <c r="U93" s="22">
        <v>18923989</v>
      </c>
      <c r="V93" s="22">
        <v>0</v>
      </c>
      <c r="W93" s="22">
        <v>5237679</v>
      </c>
      <c r="X93" s="22">
        <v>7330788</v>
      </c>
      <c r="Y93" s="22">
        <v>4501304</v>
      </c>
      <c r="Z93" s="22">
        <v>0</v>
      </c>
      <c r="AA93" s="22">
        <v>0</v>
      </c>
      <c r="AB93" s="22">
        <v>0</v>
      </c>
      <c r="AC93" s="22">
        <v>35993760</v>
      </c>
      <c r="AD93" s="22">
        <v>2933371</v>
      </c>
      <c r="AE93" s="22">
        <v>1446149</v>
      </c>
      <c r="AF93" s="22">
        <v>0</v>
      </c>
      <c r="AG93" s="22">
        <v>654038</v>
      </c>
      <c r="AH93" s="22">
        <v>791087</v>
      </c>
      <c r="AI93" s="22">
        <v>41818405</v>
      </c>
      <c r="AJ93" s="22">
        <v>49206711</v>
      </c>
      <c r="AK93" s="22">
        <v>0</v>
      </c>
      <c r="AL93" s="22">
        <v>49206711</v>
      </c>
    </row>
    <row r="94" spans="1:38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5062594</v>
      </c>
      <c r="F94" s="22">
        <v>0</v>
      </c>
      <c r="G94" s="22">
        <v>2815263</v>
      </c>
      <c r="H94" s="22">
        <v>3693183</v>
      </c>
      <c r="I94" s="22">
        <v>343063</v>
      </c>
      <c r="J94" s="22">
        <v>0</v>
      </c>
      <c r="K94" s="22">
        <v>0</v>
      </c>
      <c r="L94" s="22">
        <v>0</v>
      </c>
      <c r="M94" s="22">
        <v>11914103</v>
      </c>
      <c r="N94" s="22">
        <v>0</v>
      </c>
      <c r="O94" s="22">
        <v>4085851</v>
      </c>
      <c r="P94" s="22">
        <v>819454</v>
      </c>
      <c r="Q94" s="22">
        <v>200267</v>
      </c>
      <c r="R94" s="22">
        <v>43766</v>
      </c>
      <c r="S94" s="22">
        <v>199645</v>
      </c>
      <c r="T94" s="22">
        <v>17263086</v>
      </c>
      <c r="U94" s="22">
        <v>3174570</v>
      </c>
      <c r="V94" s="22">
        <v>0</v>
      </c>
      <c r="W94" s="22">
        <v>1082243</v>
      </c>
      <c r="X94" s="22">
        <v>1138826</v>
      </c>
      <c r="Y94" s="22">
        <v>149967</v>
      </c>
      <c r="Z94" s="22">
        <v>0</v>
      </c>
      <c r="AA94" s="22">
        <v>0</v>
      </c>
      <c r="AB94" s="22">
        <v>0</v>
      </c>
      <c r="AC94" s="22">
        <v>5545606</v>
      </c>
      <c r="AD94" s="22">
        <v>762507</v>
      </c>
      <c r="AE94" s="22">
        <v>408901</v>
      </c>
      <c r="AF94" s="22">
        <v>0</v>
      </c>
      <c r="AG94" s="22">
        <v>12539</v>
      </c>
      <c r="AH94" s="22">
        <v>108826</v>
      </c>
      <c r="AI94" s="22">
        <v>6838379</v>
      </c>
      <c r="AJ94" s="22">
        <v>10424707</v>
      </c>
      <c r="AK94" s="22">
        <v>0</v>
      </c>
      <c r="AL94" s="22">
        <v>10424707</v>
      </c>
    </row>
    <row r="95" spans="1:38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6262211</v>
      </c>
      <c r="F95" s="22">
        <v>0</v>
      </c>
      <c r="G95" s="22">
        <v>6489219</v>
      </c>
      <c r="H95" s="22">
        <v>1395983</v>
      </c>
      <c r="I95" s="22">
        <v>0</v>
      </c>
      <c r="J95" s="22">
        <v>0</v>
      </c>
      <c r="K95" s="22">
        <v>0</v>
      </c>
      <c r="L95" s="22">
        <v>0</v>
      </c>
      <c r="M95" s="22">
        <v>14147413</v>
      </c>
      <c r="N95" s="22">
        <v>0</v>
      </c>
      <c r="O95" s="22">
        <v>5474517</v>
      </c>
      <c r="P95" s="22">
        <v>647873</v>
      </c>
      <c r="Q95" s="22">
        <v>153301</v>
      </c>
      <c r="R95" s="22">
        <v>0</v>
      </c>
      <c r="S95" s="22">
        <v>434459</v>
      </c>
      <c r="T95" s="22">
        <v>20857563</v>
      </c>
      <c r="U95" s="22">
        <v>5040274</v>
      </c>
      <c r="V95" s="22">
        <v>0</v>
      </c>
      <c r="W95" s="22">
        <v>2651927</v>
      </c>
      <c r="X95" s="22">
        <v>510014</v>
      </c>
      <c r="Y95" s="22">
        <v>0</v>
      </c>
      <c r="Z95" s="22">
        <v>0</v>
      </c>
      <c r="AA95" s="22">
        <v>0</v>
      </c>
      <c r="AB95" s="22">
        <v>0</v>
      </c>
      <c r="AC95" s="22">
        <v>8202215</v>
      </c>
      <c r="AD95" s="22">
        <v>1709557</v>
      </c>
      <c r="AE95" s="22">
        <v>259666</v>
      </c>
      <c r="AF95" s="22">
        <v>0</v>
      </c>
      <c r="AG95" s="22">
        <v>0</v>
      </c>
      <c r="AH95" s="22">
        <v>206333</v>
      </c>
      <c r="AI95" s="22">
        <v>10377771</v>
      </c>
      <c r="AJ95" s="22">
        <v>10479792</v>
      </c>
      <c r="AK95" s="22">
        <v>963265</v>
      </c>
      <c r="AL95" s="22">
        <v>9516527</v>
      </c>
    </row>
    <row r="96" spans="1:38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106492758</v>
      </c>
      <c r="F96" s="22">
        <v>0</v>
      </c>
      <c r="G96" s="22">
        <v>23789879</v>
      </c>
      <c r="H96" s="22">
        <v>13378793</v>
      </c>
      <c r="I96" s="22">
        <v>23671668</v>
      </c>
      <c r="J96" s="22">
        <v>0</v>
      </c>
      <c r="K96" s="22">
        <v>0</v>
      </c>
      <c r="L96" s="22">
        <v>0</v>
      </c>
      <c r="M96" s="22">
        <v>167333098</v>
      </c>
      <c r="N96" s="22">
        <v>0</v>
      </c>
      <c r="O96" s="22">
        <v>36212131</v>
      </c>
      <c r="P96" s="22">
        <v>3571501</v>
      </c>
      <c r="Q96" s="22">
        <v>67524876</v>
      </c>
      <c r="R96" s="22">
        <v>8909549</v>
      </c>
      <c r="S96" s="22">
        <v>1915525</v>
      </c>
      <c r="T96" s="22">
        <v>285466680</v>
      </c>
      <c r="U96" s="22">
        <v>31462318</v>
      </c>
      <c r="V96" s="22">
        <v>0</v>
      </c>
      <c r="W96" s="22">
        <v>4819555</v>
      </c>
      <c r="X96" s="22">
        <v>2722238</v>
      </c>
      <c r="Y96" s="22">
        <v>4495006</v>
      </c>
      <c r="Z96" s="22">
        <v>0</v>
      </c>
      <c r="AA96" s="22">
        <v>0</v>
      </c>
      <c r="AB96" s="22">
        <v>0</v>
      </c>
      <c r="AC96" s="22">
        <v>43499117</v>
      </c>
      <c r="AD96" s="22">
        <v>9959429</v>
      </c>
      <c r="AE96" s="22">
        <v>1527135</v>
      </c>
      <c r="AF96" s="22">
        <v>0</v>
      </c>
      <c r="AG96" s="22">
        <v>3647491</v>
      </c>
      <c r="AH96" s="22">
        <v>785200</v>
      </c>
      <c r="AI96" s="22">
        <v>59418372</v>
      </c>
      <c r="AJ96" s="22">
        <v>226048308</v>
      </c>
      <c r="AK96" s="22">
        <v>17416102</v>
      </c>
      <c r="AL96" s="22">
        <v>208632206</v>
      </c>
    </row>
    <row r="97" spans="1:38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18971395</v>
      </c>
      <c r="F97" s="22">
        <v>0</v>
      </c>
      <c r="G97" s="22">
        <v>7449306</v>
      </c>
      <c r="H97" s="22">
        <v>1920080</v>
      </c>
      <c r="I97" s="22">
        <v>0</v>
      </c>
      <c r="J97" s="22">
        <v>0</v>
      </c>
      <c r="K97" s="22">
        <v>0</v>
      </c>
      <c r="L97" s="22">
        <v>0</v>
      </c>
      <c r="M97" s="22">
        <v>28340781</v>
      </c>
      <c r="N97" s="22">
        <v>0</v>
      </c>
      <c r="O97" s="22">
        <v>3780806</v>
      </c>
      <c r="P97" s="22">
        <v>1727720</v>
      </c>
      <c r="Q97" s="22">
        <v>1809369</v>
      </c>
      <c r="R97" s="22">
        <v>166635</v>
      </c>
      <c r="S97" s="22">
        <v>1082046</v>
      </c>
      <c r="T97" s="22">
        <v>36907357</v>
      </c>
      <c r="U97" s="22">
        <v>4783885</v>
      </c>
      <c r="V97" s="22">
        <v>0</v>
      </c>
      <c r="W97" s="22">
        <v>3402103</v>
      </c>
      <c r="X97" s="22">
        <v>566893</v>
      </c>
      <c r="Y97" s="22">
        <v>0</v>
      </c>
      <c r="Z97" s="22">
        <v>0</v>
      </c>
      <c r="AA97" s="22">
        <v>0</v>
      </c>
      <c r="AB97" s="22">
        <v>0</v>
      </c>
      <c r="AC97" s="22">
        <v>8752881</v>
      </c>
      <c r="AD97" s="22">
        <v>1432063</v>
      </c>
      <c r="AE97" s="22">
        <v>818399</v>
      </c>
      <c r="AF97" s="22">
        <v>0</v>
      </c>
      <c r="AG97" s="22">
        <v>117278</v>
      </c>
      <c r="AH97" s="22">
        <v>507834</v>
      </c>
      <c r="AI97" s="22">
        <v>11628455</v>
      </c>
      <c r="AJ97" s="22">
        <v>25278902</v>
      </c>
      <c r="AK97" s="22">
        <v>6598899</v>
      </c>
      <c r="AL97" s="22">
        <v>18680003</v>
      </c>
    </row>
    <row r="98" spans="1:38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6096595</v>
      </c>
      <c r="F98" s="22">
        <v>0</v>
      </c>
      <c r="G98" s="22">
        <v>3961346</v>
      </c>
      <c r="H98" s="22">
        <v>7049654</v>
      </c>
      <c r="I98" s="22">
        <v>0</v>
      </c>
      <c r="J98" s="22">
        <v>0</v>
      </c>
      <c r="K98" s="22">
        <v>0</v>
      </c>
      <c r="L98" s="22">
        <v>0</v>
      </c>
      <c r="M98" s="22">
        <v>17107595</v>
      </c>
      <c r="N98" s="22">
        <v>0</v>
      </c>
      <c r="O98" s="22">
        <v>3743699</v>
      </c>
      <c r="P98" s="22">
        <v>767765</v>
      </c>
      <c r="Q98" s="22">
        <v>325484</v>
      </c>
      <c r="R98" s="22">
        <v>0</v>
      </c>
      <c r="S98" s="22">
        <v>390939</v>
      </c>
      <c r="T98" s="22">
        <v>22335482</v>
      </c>
      <c r="U98" s="22">
        <v>2496521</v>
      </c>
      <c r="V98" s="22">
        <v>0</v>
      </c>
      <c r="W98" s="22">
        <v>2662081</v>
      </c>
      <c r="X98" s="22">
        <v>3946818</v>
      </c>
      <c r="Y98" s="22">
        <v>0</v>
      </c>
      <c r="Z98" s="22">
        <v>0</v>
      </c>
      <c r="AA98" s="22">
        <v>0</v>
      </c>
      <c r="AB98" s="22">
        <v>0</v>
      </c>
      <c r="AC98" s="22">
        <v>9105420</v>
      </c>
      <c r="AD98" s="22">
        <v>966622</v>
      </c>
      <c r="AE98" s="22">
        <v>463568</v>
      </c>
      <c r="AF98" s="22">
        <v>0</v>
      </c>
      <c r="AG98" s="22">
        <v>0</v>
      </c>
      <c r="AH98" s="22">
        <v>311778</v>
      </c>
      <c r="AI98" s="22">
        <v>10847388</v>
      </c>
      <c r="AJ98" s="22">
        <v>11488094</v>
      </c>
      <c r="AK98" s="22">
        <v>741538</v>
      </c>
      <c r="AL98" s="22">
        <v>10746556</v>
      </c>
    </row>
    <row r="99" spans="1:38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69490831</v>
      </c>
      <c r="F99" s="22">
        <v>0</v>
      </c>
      <c r="G99" s="22">
        <v>21625979</v>
      </c>
      <c r="H99" s="22">
        <v>11032274</v>
      </c>
      <c r="I99" s="22">
        <v>5005813</v>
      </c>
      <c r="J99" s="22">
        <v>0</v>
      </c>
      <c r="K99" s="22">
        <v>0</v>
      </c>
      <c r="L99" s="22">
        <v>0</v>
      </c>
      <c r="M99" s="22">
        <v>107154897</v>
      </c>
      <c r="N99" s="22">
        <v>1448183</v>
      </c>
      <c r="O99" s="22">
        <v>45155181</v>
      </c>
      <c r="P99" s="22">
        <v>7194525</v>
      </c>
      <c r="Q99" s="22">
        <v>0</v>
      </c>
      <c r="R99" s="22">
        <v>8029518</v>
      </c>
      <c r="S99" s="22">
        <v>1508189</v>
      </c>
      <c r="T99" s="22">
        <v>170490493</v>
      </c>
      <c r="U99" s="22">
        <v>19402660</v>
      </c>
      <c r="V99" s="22">
        <v>0</v>
      </c>
      <c r="W99" s="22">
        <v>4691598</v>
      </c>
      <c r="X99" s="22">
        <v>2424916</v>
      </c>
      <c r="Y99" s="22">
        <v>861995</v>
      </c>
      <c r="Z99" s="22">
        <v>0</v>
      </c>
      <c r="AA99" s="22">
        <v>0</v>
      </c>
      <c r="AB99" s="22">
        <v>0</v>
      </c>
      <c r="AC99" s="22">
        <v>27381169</v>
      </c>
      <c r="AD99" s="22">
        <v>4928437</v>
      </c>
      <c r="AE99" s="22">
        <v>2436707</v>
      </c>
      <c r="AF99" s="22">
        <v>0</v>
      </c>
      <c r="AG99" s="22">
        <v>702963</v>
      </c>
      <c r="AH99" s="22">
        <v>735164</v>
      </c>
      <c r="AI99" s="22">
        <v>36184440</v>
      </c>
      <c r="AJ99" s="22">
        <v>134306053</v>
      </c>
      <c r="AK99" s="22">
        <v>18628004</v>
      </c>
      <c r="AL99" s="22">
        <v>115678049</v>
      </c>
    </row>
    <row r="100" spans="1:38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5182512</v>
      </c>
      <c r="F100" s="22">
        <v>0</v>
      </c>
      <c r="G100" s="22">
        <v>4600193</v>
      </c>
      <c r="H100" s="22">
        <v>4408516</v>
      </c>
      <c r="I100" s="22">
        <v>815072</v>
      </c>
      <c r="J100" s="22">
        <v>0</v>
      </c>
      <c r="K100" s="22">
        <v>0</v>
      </c>
      <c r="L100" s="22">
        <v>0</v>
      </c>
      <c r="M100" s="22">
        <v>15006293</v>
      </c>
      <c r="N100" s="22">
        <v>0</v>
      </c>
      <c r="O100" s="22">
        <v>1932388</v>
      </c>
      <c r="P100" s="22">
        <v>1147815</v>
      </c>
      <c r="Q100" s="22">
        <v>175611</v>
      </c>
      <c r="R100" s="22">
        <v>506989</v>
      </c>
      <c r="S100" s="22">
        <v>523173</v>
      </c>
      <c r="T100" s="22">
        <v>19292269</v>
      </c>
      <c r="U100" s="22">
        <v>3065029</v>
      </c>
      <c r="V100" s="22">
        <v>0</v>
      </c>
      <c r="W100" s="22">
        <v>1830403</v>
      </c>
      <c r="X100" s="22">
        <v>1497080</v>
      </c>
      <c r="Y100" s="22">
        <v>183092</v>
      </c>
      <c r="Z100" s="22">
        <v>0</v>
      </c>
      <c r="AA100" s="22">
        <v>0</v>
      </c>
      <c r="AB100" s="22">
        <v>0</v>
      </c>
      <c r="AC100" s="22">
        <v>6575604</v>
      </c>
      <c r="AD100" s="22">
        <v>439506</v>
      </c>
      <c r="AE100" s="22">
        <v>313420</v>
      </c>
      <c r="AF100" s="22">
        <v>0</v>
      </c>
      <c r="AG100" s="22">
        <v>88327</v>
      </c>
      <c r="AH100" s="22">
        <v>359178</v>
      </c>
      <c r="AI100" s="22">
        <v>7776035</v>
      </c>
      <c r="AJ100" s="22">
        <v>11516234</v>
      </c>
      <c r="AK100" s="22">
        <v>805590</v>
      </c>
      <c r="AL100" s="22">
        <v>10710644</v>
      </c>
    </row>
    <row r="101" spans="1:38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42012431</v>
      </c>
      <c r="F101" s="22">
        <v>0</v>
      </c>
      <c r="G101" s="22">
        <v>17479449</v>
      </c>
      <c r="H101" s="22">
        <v>45448281</v>
      </c>
      <c r="I101" s="22">
        <v>6382057</v>
      </c>
      <c r="J101" s="22">
        <v>0</v>
      </c>
      <c r="K101" s="22">
        <v>0</v>
      </c>
      <c r="L101" s="22">
        <v>0</v>
      </c>
      <c r="M101" s="22">
        <v>111322218</v>
      </c>
      <c r="N101" s="22">
        <v>0</v>
      </c>
      <c r="O101" s="22">
        <v>33493297</v>
      </c>
      <c r="P101" s="22">
        <v>6683190</v>
      </c>
      <c r="Q101" s="22">
        <v>7645023</v>
      </c>
      <c r="R101" s="22">
        <v>5450447</v>
      </c>
      <c r="S101" s="22">
        <v>3098644</v>
      </c>
      <c r="T101" s="22">
        <v>167692819</v>
      </c>
      <c r="U101" s="22">
        <v>14527181</v>
      </c>
      <c r="V101" s="22">
        <v>0</v>
      </c>
      <c r="W101" s="22">
        <v>4825132</v>
      </c>
      <c r="X101" s="22">
        <v>22453447</v>
      </c>
      <c r="Y101" s="22">
        <v>622489</v>
      </c>
      <c r="Z101" s="22">
        <v>0</v>
      </c>
      <c r="AA101" s="22">
        <v>0</v>
      </c>
      <c r="AB101" s="22">
        <v>0</v>
      </c>
      <c r="AC101" s="22">
        <v>42428249</v>
      </c>
      <c r="AD101" s="22">
        <v>10329678</v>
      </c>
      <c r="AE101" s="22">
        <v>1732520</v>
      </c>
      <c r="AF101" s="22">
        <v>0</v>
      </c>
      <c r="AG101" s="22">
        <v>2281354</v>
      </c>
      <c r="AH101" s="22">
        <v>1423711</v>
      </c>
      <c r="AI101" s="22">
        <v>58195512</v>
      </c>
      <c r="AJ101" s="22">
        <v>109497307</v>
      </c>
      <c r="AK101" s="22">
        <v>20699351</v>
      </c>
      <c r="AL101" s="22">
        <v>88797956</v>
      </c>
    </row>
    <row r="102" spans="1:38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15991501</v>
      </c>
      <c r="F102" s="22">
        <v>0</v>
      </c>
      <c r="G102" s="22">
        <v>2293309</v>
      </c>
      <c r="H102" s="22">
        <v>2320976</v>
      </c>
      <c r="I102" s="22">
        <v>0</v>
      </c>
      <c r="J102" s="22">
        <v>0</v>
      </c>
      <c r="K102" s="22">
        <v>0</v>
      </c>
      <c r="L102" s="22">
        <v>0</v>
      </c>
      <c r="M102" s="22">
        <v>20605786</v>
      </c>
      <c r="N102" s="22">
        <v>1440856</v>
      </c>
      <c r="O102" s="22">
        <v>2933469</v>
      </c>
      <c r="P102" s="22">
        <v>1903863</v>
      </c>
      <c r="Q102" s="22">
        <v>228568</v>
      </c>
      <c r="R102" s="22">
        <v>0</v>
      </c>
      <c r="S102" s="22">
        <v>556930</v>
      </c>
      <c r="T102" s="22">
        <v>27669472</v>
      </c>
      <c r="U102" s="22">
        <v>9522051</v>
      </c>
      <c r="V102" s="22">
        <v>0</v>
      </c>
      <c r="W102" s="22">
        <v>694331</v>
      </c>
      <c r="X102" s="22">
        <v>570549</v>
      </c>
      <c r="Y102" s="22">
        <v>0</v>
      </c>
      <c r="Z102" s="22">
        <v>0</v>
      </c>
      <c r="AA102" s="22">
        <v>0</v>
      </c>
      <c r="AB102" s="22">
        <v>0</v>
      </c>
      <c r="AC102" s="22">
        <v>10786931</v>
      </c>
      <c r="AD102" s="22">
        <v>1177620</v>
      </c>
      <c r="AE102" s="22">
        <v>1324770</v>
      </c>
      <c r="AF102" s="22">
        <v>0</v>
      </c>
      <c r="AG102" s="22">
        <v>0</v>
      </c>
      <c r="AH102" s="22">
        <v>304107</v>
      </c>
      <c r="AI102" s="22">
        <v>13593428</v>
      </c>
      <c r="AJ102" s="22">
        <v>14076044</v>
      </c>
      <c r="AK102" s="22">
        <v>2380344</v>
      </c>
      <c r="AL102" s="22">
        <v>11695700</v>
      </c>
    </row>
    <row r="103" spans="1:38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3576983</v>
      </c>
      <c r="F103" s="22">
        <v>0</v>
      </c>
      <c r="G103" s="22">
        <v>3675977</v>
      </c>
      <c r="H103" s="22">
        <v>2698008</v>
      </c>
      <c r="I103" s="22">
        <v>85629</v>
      </c>
      <c r="J103" s="22">
        <v>0</v>
      </c>
      <c r="K103" s="22">
        <v>0</v>
      </c>
      <c r="L103" s="22">
        <v>0</v>
      </c>
      <c r="M103" s="22">
        <v>10036597</v>
      </c>
      <c r="N103" s="22">
        <v>0</v>
      </c>
      <c r="O103" s="22">
        <v>1416453</v>
      </c>
      <c r="P103" s="22">
        <v>1133159</v>
      </c>
      <c r="Q103" s="22">
        <v>216476</v>
      </c>
      <c r="R103" s="22">
        <v>637013</v>
      </c>
      <c r="S103" s="22">
        <v>368004</v>
      </c>
      <c r="T103" s="22">
        <v>13807702</v>
      </c>
      <c r="U103" s="22">
        <v>1388241</v>
      </c>
      <c r="V103" s="22">
        <v>0</v>
      </c>
      <c r="W103" s="22">
        <v>1514076</v>
      </c>
      <c r="X103" s="22">
        <v>888989</v>
      </c>
      <c r="Y103" s="22">
        <v>76199</v>
      </c>
      <c r="Z103" s="22">
        <v>0</v>
      </c>
      <c r="AA103" s="22">
        <v>0</v>
      </c>
      <c r="AB103" s="22">
        <v>0</v>
      </c>
      <c r="AC103" s="22">
        <v>3867505</v>
      </c>
      <c r="AD103" s="22">
        <v>662021</v>
      </c>
      <c r="AE103" s="22">
        <v>496967</v>
      </c>
      <c r="AF103" s="22">
        <v>0</v>
      </c>
      <c r="AG103" s="22">
        <v>192898</v>
      </c>
      <c r="AH103" s="22">
        <v>126673</v>
      </c>
      <c r="AI103" s="22">
        <v>5346064</v>
      </c>
      <c r="AJ103" s="22">
        <v>8461638</v>
      </c>
      <c r="AK103" s="22">
        <v>814675</v>
      </c>
      <c r="AL103" s="22">
        <v>7646963</v>
      </c>
    </row>
    <row r="104" spans="1:38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6626163</v>
      </c>
      <c r="F104" s="22">
        <v>0</v>
      </c>
      <c r="G104" s="22">
        <v>412435</v>
      </c>
      <c r="H104" s="22">
        <v>2911031</v>
      </c>
      <c r="I104" s="22">
        <v>167629</v>
      </c>
      <c r="J104" s="22">
        <v>0</v>
      </c>
      <c r="K104" s="22">
        <v>0</v>
      </c>
      <c r="L104" s="22">
        <v>0</v>
      </c>
      <c r="M104" s="22">
        <v>10117258</v>
      </c>
      <c r="N104" s="22">
        <v>0</v>
      </c>
      <c r="O104" s="22">
        <v>3499777</v>
      </c>
      <c r="P104" s="22">
        <v>756042</v>
      </c>
      <c r="Q104" s="22">
        <v>1278174</v>
      </c>
      <c r="R104" s="22">
        <v>507849</v>
      </c>
      <c r="S104" s="22">
        <v>268801</v>
      </c>
      <c r="T104" s="22">
        <v>16427901</v>
      </c>
      <c r="U104" s="22">
        <v>4014885</v>
      </c>
      <c r="V104" s="22">
        <v>0</v>
      </c>
      <c r="W104" s="22">
        <v>168327</v>
      </c>
      <c r="X104" s="22">
        <v>2195530</v>
      </c>
      <c r="Y104" s="22">
        <v>80462</v>
      </c>
      <c r="Z104" s="22">
        <v>0</v>
      </c>
      <c r="AA104" s="22">
        <v>0</v>
      </c>
      <c r="AB104" s="22">
        <v>0</v>
      </c>
      <c r="AC104" s="22">
        <v>6459204</v>
      </c>
      <c r="AD104" s="22">
        <v>900276</v>
      </c>
      <c r="AE104" s="22">
        <v>356592</v>
      </c>
      <c r="AF104" s="22">
        <v>0</v>
      </c>
      <c r="AG104" s="22">
        <v>269528</v>
      </c>
      <c r="AH104" s="22">
        <v>196581</v>
      </c>
      <c r="AI104" s="22">
        <v>8182181</v>
      </c>
      <c r="AJ104" s="22">
        <v>8245720</v>
      </c>
      <c r="AK104" s="22">
        <v>611328</v>
      </c>
      <c r="AL104" s="22">
        <v>7634392</v>
      </c>
    </row>
    <row r="105" spans="1:38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6967524</v>
      </c>
      <c r="F105" s="22">
        <v>0</v>
      </c>
      <c r="G105" s="22">
        <v>8211752</v>
      </c>
      <c r="H105" s="22">
        <v>2591225</v>
      </c>
      <c r="I105" s="22">
        <v>397264</v>
      </c>
      <c r="J105" s="22">
        <v>0</v>
      </c>
      <c r="K105" s="22">
        <v>0</v>
      </c>
      <c r="L105" s="22">
        <v>0</v>
      </c>
      <c r="M105" s="22">
        <v>18167765</v>
      </c>
      <c r="N105" s="22">
        <v>5732186</v>
      </c>
      <c r="O105" s="22">
        <v>5173248</v>
      </c>
      <c r="P105" s="22">
        <v>2841294</v>
      </c>
      <c r="Q105" s="22">
        <v>880361</v>
      </c>
      <c r="R105" s="22">
        <v>394398</v>
      </c>
      <c r="S105" s="22">
        <v>1861820</v>
      </c>
      <c r="T105" s="22">
        <v>35051072</v>
      </c>
      <c r="U105" s="22">
        <v>824300</v>
      </c>
      <c r="V105" s="22">
        <v>0</v>
      </c>
      <c r="W105" s="22">
        <v>557637</v>
      </c>
      <c r="X105" s="22">
        <v>282712</v>
      </c>
      <c r="Y105" s="22">
        <v>87551</v>
      </c>
      <c r="Z105" s="22">
        <v>0</v>
      </c>
      <c r="AA105" s="22">
        <v>0</v>
      </c>
      <c r="AB105" s="22">
        <v>0</v>
      </c>
      <c r="AC105" s="22">
        <v>1752200</v>
      </c>
      <c r="AD105" s="22">
        <v>766162</v>
      </c>
      <c r="AE105" s="22">
        <v>897375</v>
      </c>
      <c r="AF105" s="22">
        <v>0</v>
      </c>
      <c r="AG105" s="22">
        <v>44049</v>
      </c>
      <c r="AH105" s="22">
        <v>582873</v>
      </c>
      <c r="AI105" s="22">
        <v>4042659</v>
      </c>
      <c r="AJ105" s="22">
        <v>31008413</v>
      </c>
      <c r="AK105" s="22">
        <v>1052777</v>
      </c>
      <c r="AL105" s="22">
        <v>29955636</v>
      </c>
    </row>
    <row r="106" spans="1:38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9145808</v>
      </c>
      <c r="F106" s="22">
        <v>0</v>
      </c>
      <c r="G106" s="22">
        <v>2989760</v>
      </c>
      <c r="H106" s="22">
        <v>4526420</v>
      </c>
      <c r="I106" s="22">
        <v>1610556</v>
      </c>
      <c r="J106" s="22">
        <v>0</v>
      </c>
      <c r="K106" s="22">
        <v>0</v>
      </c>
      <c r="L106" s="22">
        <v>0</v>
      </c>
      <c r="M106" s="22">
        <v>18272544</v>
      </c>
      <c r="N106" s="22">
        <v>1770162</v>
      </c>
      <c r="O106" s="22">
        <v>6142372</v>
      </c>
      <c r="P106" s="22">
        <v>1757901</v>
      </c>
      <c r="Q106" s="22">
        <v>1166123</v>
      </c>
      <c r="R106" s="22">
        <v>194525</v>
      </c>
      <c r="S106" s="22">
        <v>999407</v>
      </c>
      <c r="T106" s="22">
        <v>30303034</v>
      </c>
      <c r="U106" s="22">
        <v>4075332</v>
      </c>
      <c r="V106" s="22">
        <v>0</v>
      </c>
      <c r="W106" s="22">
        <v>1147025</v>
      </c>
      <c r="X106" s="22">
        <v>2276151</v>
      </c>
      <c r="Y106" s="22">
        <v>888611</v>
      </c>
      <c r="Z106" s="22">
        <v>0</v>
      </c>
      <c r="AA106" s="22">
        <v>0</v>
      </c>
      <c r="AB106" s="22">
        <v>0</v>
      </c>
      <c r="AC106" s="22">
        <v>8387119</v>
      </c>
      <c r="AD106" s="22">
        <v>3835106</v>
      </c>
      <c r="AE106" s="22">
        <v>907459</v>
      </c>
      <c r="AF106" s="22">
        <v>0</v>
      </c>
      <c r="AG106" s="22">
        <v>29404</v>
      </c>
      <c r="AH106" s="22">
        <v>667647</v>
      </c>
      <c r="AI106" s="22">
        <v>13826735</v>
      </c>
      <c r="AJ106" s="22">
        <v>16476299</v>
      </c>
      <c r="AK106" s="22">
        <v>2644374</v>
      </c>
      <c r="AL106" s="22">
        <v>13831925</v>
      </c>
    </row>
    <row r="107" spans="1:38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85797580</v>
      </c>
      <c r="F107" s="22">
        <v>0</v>
      </c>
      <c r="G107" s="22">
        <v>46513452</v>
      </c>
      <c r="H107" s="22">
        <v>39259207</v>
      </c>
      <c r="I107" s="22">
        <v>30253708</v>
      </c>
      <c r="J107" s="22">
        <v>10005</v>
      </c>
      <c r="K107" s="22">
        <v>0</v>
      </c>
      <c r="L107" s="22">
        <v>0</v>
      </c>
      <c r="M107" s="22">
        <v>201833952</v>
      </c>
      <c r="N107" s="22">
        <v>9526415</v>
      </c>
      <c r="O107" s="22">
        <v>72108338</v>
      </c>
      <c r="P107" s="22">
        <v>12929351</v>
      </c>
      <c r="Q107" s="22">
        <v>47005415</v>
      </c>
      <c r="R107" s="22">
        <v>16897116</v>
      </c>
      <c r="S107" s="22">
        <v>4360377</v>
      </c>
      <c r="T107" s="22">
        <v>364660964</v>
      </c>
      <c r="U107" s="22">
        <v>35692033</v>
      </c>
      <c r="V107" s="22">
        <v>0</v>
      </c>
      <c r="W107" s="22">
        <v>5849022</v>
      </c>
      <c r="X107" s="22">
        <v>13062202</v>
      </c>
      <c r="Y107" s="22">
        <v>4586459</v>
      </c>
      <c r="Z107" s="22">
        <v>238281</v>
      </c>
      <c r="AA107" s="22">
        <v>0</v>
      </c>
      <c r="AB107" s="22">
        <v>0</v>
      </c>
      <c r="AC107" s="22">
        <v>59427997</v>
      </c>
      <c r="AD107" s="22">
        <v>11046535</v>
      </c>
      <c r="AE107" s="22">
        <v>5795695</v>
      </c>
      <c r="AF107" s="22">
        <v>0</v>
      </c>
      <c r="AG107" s="22">
        <v>7028889</v>
      </c>
      <c r="AH107" s="22">
        <v>2375199</v>
      </c>
      <c r="AI107" s="22">
        <v>85674315</v>
      </c>
      <c r="AJ107" s="22">
        <v>278986649</v>
      </c>
      <c r="AK107" s="22">
        <v>25691615</v>
      </c>
      <c r="AL107" s="22">
        <v>253295034</v>
      </c>
    </row>
    <row r="108" spans="1:38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18153365</v>
      </c>
      <c r="F108" s="22">
        <v>0</v>
      </c>
      <c r="G108" s="22">
        <v>21288604</v>
      </c>
      <c r="H108" s="22">
        <v>18210163</v>
      </c>
      <c r="I108" s="22">
        <v>2999969</v>
      </c>
      <c r="J108" s="22">
        <v>0</v>
      </c>
      <c r="K108" s="22">
        <v>4302286</v>
      </c>
      <c r="L108" s="22">
        <v>0</v>
      </c>
      <c r="M108" s="22">
        <v>64954387</v>
      </c>
      <c r="N108" s="22">
        <v>106286</v>
      </c>
      <c r="O108" s="22">
        <v>8334414</v>
      </c>
      <c r="P108" s="22">
        <v>2624376</v>
      </c>
      <c r="Q108" s="22">
        <v>2015646</v>
      </c>
      <c r="R108" s="22">
        <v>2529284</v>
      </c>
      <c r="S108" s="22">
        <v>1149083</v>
      </c>
      <c r="T108" s="22">
        <v>81713476</v>
      </c>
      <c r="U108" s="22">
        <v>11974701</v>
      </c>
      <c r="V108" s="22">
        <v>0</v>
      </c>
      <c r="W108" s="22">
        <v>10029436</v>
      </c>
      <c r="X108" s="22">
        <v>6184180</v>
      </c>
      <c r="Y108" s="22">
        <v>1168815</v>
      </c>
      <c r="Z108" s="22">
        <v>0</v>
      </c>
      <c r="AA108" s="22">
        <v>1639292</v>
      </c>
      <c r="AB108" s="22">
        <v>0</v>
      </c>
      <c r="AC108" s="22">
        <v>30996424</v>
      </c>
      <c r="AD108" s="22">
        <v>3065950</v>
      </c>
      <c r="AE108" s="22">
        <v>1428096</v>
      </c>
      <c r="AF108" s="22">
        <v>0</v>
      </c>
      <c r="AG108" s="22">
        <v>933071</v>
      </c>
      <c r="AH108" s="22">
        <v>600839</v>
      </c>
      <c r="AI108" s="22">
        <v>37024380</v>
      </c>
      <c r="AJ108" s="22">
        <v>44689096</v>
      </c>
      <c r="AK108" s="22">
        <v>1126463</v>
      </c>
      <c r="AL108" s="22">
        <v>43562633</v>
      </c>
    </row>
    <row r="109" spans="1:38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24923114</v>
      </c>
      <c r="F109" s="22">
        <v>0</v>
      </c>
      <c r="G109" s="22">
        <v>6938766</v>
      </c>
      <c r="H109" s="22">
        <v>8828576</v>
      </c>
      <c r="I109" s="22">
        <v>3625512</v>
      </c>
      <c r="J109" s="22">
        <v>0</v>
      </c>
      <c r="K109" s="22">
        <v>0</v>
      </c>
      <c r="L109" s="22">
        <v>0</v>
      </c>
      <c r="M109" s="22">
        <v>44315968</v>
      </c>
      <c r="N109" s="22">
        <v>226482</v>
      </c>
      <c r="O109" s="22">
        <v>8856248</v>
      </c>
      <c r="P109" s="22">
        <v>1756734</v>
      </c>
      <c r="Q109" s="22">
        <v>3335513</v>
      </c>
      <c r="R109" s="22">
        <v>2700731</v>
      </c>
      <c r="S109" s="22">
        <v>666237</v>
      </c>
      <c r="T109" s="22">
        <v>61857913</v>
      </c>
      <c r="U109" s="22">
        <v>7849641</v>
      </c>
      <c r="V109" s="22">
        <v>0</v>
      </c>
      <c r="W109" s="22">
        <v>1536016</v>
      </c>
      <c r="X109" s="22">
        <v>3376284</v>
      </c>
      <c r="Y109" s="22">
        <v>395857</v>
      </c>
      <c r="Z109" s="22">
        <v>0</v>
      </c>
      <c r="AA109" s="22">
        <v>0</v>
      </c>
      <c r="AB109" s="22">
        <v>0</v>
      </c>
      <c r="AC109" s="22">
        <v>13157798</v>
      </c>
      <c r="AD109" s="22">
        <v>1882329</v>
      </c>
      <c r="AE109" s="22">
        <v>912901</v>
      </c>
      <c r="AF109" s="22">
        <v>0</v>
      </c>
      <c r="AG109" s="22">
        <v>537408</v>
      </c>
      <c r="AH109" s="22">
        <v>260741</v>
      </c>
      <c r="AI109" s="22">
        <v>16751177</v>
      </c>
      <c r="AJ109" s="22">
        <v>45106736</v>
      </c>
      <c r="AK109" s="22">
        <v>2496765</v>
      </c>
      <c r="AL109" s="22">
        <v>42609971</v>
      </c>
    </row>
    <row r="110" spans="1:38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3697825</v>
      </c>
      <c r="F110" s="22">
        <v>0</v>
      </c>
      <c r="G110" s="22">
        <v>2059510</v>
      </c>
      <c r="H110" s="22">
        <v>1309408</v>
      </c>
      <c r="I110" s="22">
        <v>0</v>
      </c>
      <c r="J110" s="22">
        <v>0</v>
      </c>
      <c r="K110" s="22">
        <v>0</v>
      </c>
      <c r="L110" s="22">
        <v>582494</v>
      </c>
      <c r="M110" s="22">
        <v>7649237</v>
      </c>
      <c r="N110" s="22">
        <v>0</v>
      </c>
      <c r="O110" s="22">
        <v>4936445</v>
      </c>
      <c r="P110" s="22">
        <v>1107270</v>
      </c>
      <c r="Q110" s="22">
        <v>666813</v>
      </c>
      <c r="R110" s="22">
        <v>352104</v>
      </c>
      <c r="S110" s="22">
        <v>563368</v>
      </c>
      <c r="T110" s="22">
        <v>15275237</v>
      </c>
      <c r="U110" s="22">
        <v>2741027</v>
      </c>
      <c r="V110" s="22">
        <v>0</v>
      </c>
      <c r="W110" s="22">
        <v>824840</v>
      </c>
      <c r="X110" s="22">
        <v>855718</v>
      </c>
      <c r="Y110" s="22">
        <v>0</v>
      </c>
      <c r="Z110" s="22">
        <v>0</v>
      </c>
      <c r="AA110" s="22">
        <v>0</v>
      </c>
      <c r="AB110" s="22">
        <v>371504</v>
      </c>
      <c r="AC110" s="22">
        <v>4793089</v>
      </c>
      <c r="AD110" s="22">
        <v>2705520</v>
      </c>
      <c r="AE110" s="22">
        <v>650556</v>
      </c>
      <c r="AF110" s="22">
        <v>0</v>
      </c>
      <c r="AG110" s="22">
        <v>258066</v>
      </c>
      <c r="AH110" s="22">
        <v>341038</v>
      </c>
      <c r="AI110" s="22">
        <v>8748269</v>
      </c>
      <c r="AJ110" s="22">
        <v>6526968</v>
      </c>
      <c r="AK110" s="22">
        <v>1600109</v>
      </c>
      <c r="AL110" s="22">
        <v>4926859</v>
      </c>
    </row>
    <row r="111" spans="1:38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24168368</v>
      </c>
      <c r="F111" s="22">
        <v>0</v>
      </c>
      <c r="G111" s="22">
        <v>25725749</v>
      </c>
      <c r="H111" s="22">
        <v>13986234</v>
      </c>
      <c r="I111" s="22">
        <v>2031824</v>
      </c>
      <c r="J111" s="22">
        <v>0</v>
      </c>
      <c r="K111" s="22">
        <v>0</v>
      </c>
      <c r="L111" s="22">
        <v>0</v>
      </c>
      <c r="M111" s="22">
        <v>65912175</v>
      </c>
      <c r="N111" s="22">
        <v>985331</v>
      </c>
      <c r="O111" s="22">
        <v>11826798</v>
      </c>
      <c r="P111" s="22">
        <v>1407322</v>
      </c>
      <c r="Q111" s="22">
        <v>990764</v>
      </c>
      <c r="R111" s="22">
        <v>1577638</v>
      </c>
      <c r="S111" s="22">
        <v>1298559</v>
      </c>
      <c r="T111" s="22">
        <v>83998587</v>
      </c>
      <c r="U111" s="22">
        <v>22762042</v>
      </c>
      <c r="V111" s="22">
        <v>16197361</v>
      </c>
      <c r="W111" s="22">
        <v>9361492</v>
      </c>
      <c r="X111" s="22">
        <v>1755187</v>
      </c>
      <c r="Y111" s="22">
        <v>0</v>
      </c>
      <c r="Z111" s="22">
        <v>0</v>
      </c>
      <c r="AA111" s="22">
        <v>0</v>
      </c>
      <c r="AB111" s="22">
        <v>0</v>
      </c>
      <c r="AC111" s="22">
        <v>50076082</v>
      </c>
      <c r="AD111" s="22">
        <v>5324090</v>
      </c>
      <c r="AE111" s="22">
        <v>865979</v>
      </c>
      <c r="AF111" s="22">
        <v>0</v>
      </c>
      <c r="AG111" s="22">
        <v>379797</v>
      </c>
      <c r="AH111" s="22">
        <v>897694</v>
      </c>
      <c r="AI111" s="22">
        <v>57543642</v>
      </c>
      <c r="AJ111" s="22">
        <v>26454945</v>
      </c>
      <c r="AK111" s="22">
        <v>4741682</v>
      </c>
      <c r="AL111" s="22">
        <v>21713263</v>
      </c>
    </row>
    <row r="112" spans="1:38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22489830</v>
      </c>
      <c r="F112" s="22">
        <v>0</v>
      </c>
      <c r="G112" s="22">
        <v>23048768</v>
      </c>
      <c r="H112" s="22">
        <v>32006205</v>
      </c>
      <c r="I112" s="22">
        <v>17252238</v>
      </c>
      <c r="J112" s="22">
        <v>227452</v>
      </c>
      <c r="K112" s="22">
        <v>0</v>
      </c>
      <c r="L112" s="22">
        <v>0</v>
      </c>
      <c r="M112" s="22">
        <v>95024493</v>
      </c>
      <c r="N112" s="22">
        <v>0</v>
      </c>
      <c r="O112" s="22">
        <v>9714545</v>
      </c>
      <c r="P112" s="22">
        <v>2922765</v>
      </c>
      <c r="Q112" s="22">
        <v>12717653</v>
      </c>
      <c r="R112" s="22">
        <v>2457875</v>
      </c>
      <c r="S112" s="22">
        <v>2322782</v>
      </c>
      <c r="T112" s="22">
        <v>125160113</v>
      </c>
      <c r="U112" s="22">
        <v>10084753</v>
      </c>
      <c r="V112" s="22">
        <v>0</v>
      </c>
      <c r="W112" s="22">
        <v>6922710</v>
      </c>
      <c r="X112" s="22">
        <v>10471803</v>
      </c>
      <c r="Y112" s="22">
        <v>3217473</v>
      </c>
      <c r="Z112" s="22">
        <v>174570</v>
      </c>
      <c r="AA112" s="22">
        <v>0</v>
      </c>
      <c r="AB112" s="22">
        <v>0</v>
      </c>
      <c r="AC112" s="22">
        <v>30871309</v>
      </c>
      <c r="AD112" s="22">
        <v>5400794</v>
      </c>
      <c r="AE112" s="22">
        <v>1399689</v>
      </c>
      <c r="AF112" s="22">
        <v>0</v>
      </c>
      <c r="AG112" s="22">
        <v>844412</v>
      </c>
      <c r="AH112" s="22">
        <v>1537812</v>
      </c>
      <c r="AI112" s="22">
        <v>40054016</v>
      </c>
      <c r="AJ112" s="22">
        <v>85106097</v>
      </c>
      <c r="AK112" s="22">
        <v>5021561</v>
      </c>
      <c r="AL112" s="22">
        <v>80084536</v>
      </c>
    </row>
    <row r="113" spans="1:38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4221446</v>
      </c>
      <c r="F113" s="22">
        <v>2936286</v>
      </c>
      <c r="G113" s="22">
        <v>4093159</v>
      </c>
      <c r="H113" s="22">
        <v>8892622</v>
      </c>
      <c r="I113" s="22">
        <v>0</v>
      </c>
      <c r="J113" s="22">
        <v>0</v>
      </c>
      <c r="K113" s="22">
        <v>0</v>
      </c>
      <c r="L113" s="22">
        <v>0</v>
      </c>
      <c r="M113" s="22">
        <v>20143513</v>
      </c>
      <c r="N113" s="22">
        <v>472264</v>
      </c>
      <c r="O113" s="22">
        <v>3496342</v>
      </c>
      <c r="P113" s="22">
        <v>1464010</v>
      </c>
      <c r="Q113" s="22">
        <v>1132710</v>
      </c>
      <c r="R113" s="22">
        <v>71835</v>
      </c>
      <c r="S113" s="22">
        <v>1640136</v>
      </c>
      <c r="T113" s="22">
        <v>28420810</v>
      </c>
      <c r="U113" s="22">
        <v>2794673</v>
      </c>
      <c r="V113" s="22">
        <v>939802</v>
      </c>
      <c r="W113" s="22">
        <v>744952</v>
      </c>
      <c r="X113" s="22">
        <v>963879</v>
      </c>
      <c r="Y113" s="22">
        <v>0</v>
      </c>
      <c r="Z113" s="22">
        <v>0</v>
      </c>
      <c r="AA113" s="22">
        <v>0</v>
      </c>
      <c r="AB113" s="22">
        <v>0</v>
      </c>
      <c r="AC113" s="22">
        <v>5443306</v>
      </c>
      <c r="AD113" s="22">
        <v>2495508</v>
      </c>
      <c r="AE113" s="22">
        <v>435416</v>
      </c>
      <c r="AF113" s="22">
        <v>0</v>
      </c>
      <c r="AG113" s="22">
        <v>22284</v>
      </c>
      <c r="AH113" s="22">
        <v>685230</v>
      </c>
      <c r="AI113" s="22">
        <v>9081744</v>
      </c>
      <c r="AJ113" s="22">
        <v>19339066</v>
      </c>
      <c r="AK113" s="22">
        <v>1488576</v>
      </c>
      <c r="AL113" s="22">
        <v>17850490</v>
      </c>
    </row>
    <row r="114" spans="1:38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74781131</v>
      </c>
      <c r="F114" s="22">
        <v>0</v>
      </c>
      <c r="G114" s="22">
        <v>81301779</v>
      </c>
      <c r="H114" s="22">
        <v>47838183</v>
      </c>
      <c r="I114" s="22">
        <v>38050547</v>
      </c>
      <c r="J114" s="22">
        <v>0</v>
      </c>
      <c r="K114" s="22">
        <v>0</v>
      </c>
      <c r="L114" s="22">
        <v>0</v>
      </c>
      <c r="M114" s="22">
        <v>241971640</v>
      </c>
      <c r="N114" s="22">
        <v>5125056</v>
      </c>
      <c r="O114" s="22">
        <v>45318523</v>
      </c>
      <c r="P114" s="22">
        <v>5571617</v>
      </c>
      <c r="Q114" s="22">
        <v>51847522</v>
      </c>
      <c r="R114" s="22">
        <v>10563576</v>
      </c>
      <c r="S114" s="22">
        <v>5547561</v>
      </c>
      <c r="T114" s="22">
        <v>365945495</v>
      </c>
      <c r="U114" s="22">
        <v>20171346</v>
      </c>
      <c r="V114" s="22">
        <v>0</v>
      </c>
      <c r="W114" s="22">
        <v>16322145</v>
      </c>
      <c r="X114" s="22">
        <v>8915375</v>
      </c>
      <c r="Y114" s="22">
        <v>4763805</v>
      </c>
      <c r="Z114" s="22">
        <v>0</v>
      </c>
      <c r="AA114" s="22">
        <v>0</v>
      </c>
      <c r="AB114" s="22">
        <v>0</v>
      </c>
      <c r="AC114" s="22">
        <v>50172671</v>
      </c>
      <c r="AD114" s="22">
        <v>12973497</v>
      </c>
      <c r="AE114" s="22">
        <v>3386905</v>
      </c>
      <c r="AF114" s="22">
        <v>0</v>
      </c>
      <c r="AG114" s="22">
        <v>4611919</v>
      </c>
      <c r="AH114" s="22">
        <v>2279019</v>
      </c>
      <c r="AI114" s="22">
        <v>73424011</v>
      </c>
      <c r="AJ114" s="22">
        <v>292521484</v>
      </c>
      <c r="AK114" s="22">
        <v>31724084</v>
      </c>
      <c r="AL114" s="22">
        <v>260797400</v>
      </c>
    </row>
    <row r="115" spans="1:38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10542415</v>
      </c>
      <c r="F115" s="22">
        <v>0</v>
      </c>
      <c r="G115" s="22">
        <v>4306778</v>
      </c>
      <c r="H115" s="22">
        <v>1388365</v>
      </c>
      <c r="I115" s="22">
        <v>0</v>
      </c>
      <c r="J115" s="22">
        <v>0</v>
      </c>
      <c r="K115" s="22">
        <v>0</v>
      </c>
      <c r="L115" s="22">
        <v>0</v>
      </c>
      <c r="M115" s="22">
        <v>16237558</v>
      </c>
      <c r="N115" s="22">
        <v>0</v>
      </c>
      <c r="O115" s="22">
        <v>2515479</v>
      </c>
      <c r="P115" s="22">
        <v>813382</v>
      </c>
      <c r="Q115" s="22">
        <v>101846</v>
      </c>
      <c r="R115" s="22">
        <v>572243</v>
      </c>
      <c r="S115" s="22">
        <v>548323</v>
      </c>
      <c r="T115" s="22">
        <v>20788831</v>
      </c>
      <c r="U115" s="22">
        <v>8504956</v>
      </c>
      <c r="V115" s="22">
        <v>0</v>
      </c>
      <c r="W115" s="22">
        <v>1107936</v>
      </c>
      <c r="X115" s="22">
        <v>426513</v>
      </c>
      <c r="Y115" s="22">
        <v>0</v>
      </c>
      <c r="Z115" s="22">
        <v>0</v>
      </c>
      <c r="AA115" s="22">
        <v>0</v>
      </c>
      <c r="AB115" s="22">
        <v>0</v>
      </c>
      <c r="AC115" s="22">
        <v>10039405</v>
      </c>
      <c r="AD115" s="22">
        <v>967651</v>
      </c>
      <c r="AE115" s="22">
        <v>407162</v>
      </c>
      <c r="AF115" s="22">
        <v>0</v>
      </c>
      <c r="AG115" s="22">
        <v>209436</v>
      </c>
      <c r="AH115" s="22">
        <v>304795</v>
      </c>
      <c r="AI115" s="22">
        <v>11928449</v>
      </c>
      <c r="AJ115" s="22">
        <v>8860382</v>
      </c>
      <c r="AK115" s="22">
        <v>507099</v>
      </c>
      <c r="AL115" s="22">
        <v>8353283</v>
      </c>
    </row>
    <row r="116" spans="1:38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9995869</v>
      </c>
      <c r="F116" s="22">
        <v>0</v>
      </c>
      <c r="G116" s="22">
        <v>9737639</v>
      </c>
      <c r="H116" s="22">
        <v>9990808</v>
      </c>
      <c r="I116" s="22">
        <v>2438089</v>
      </c>
      <c r="J116" s="22">
        <v>0</v>
      </c>
      <c r="K116" s="22">
        <v>0</v>
      </c>
      <c r="L116" s="22">
        <v>0</v>
      </c>
      <c r="M116" s="22">
        <v>32162405</v>
      </c>
      <c r="N116" s="22">
        <v>75959</v>
      </c>
      <c r="O116" s="22">
        <v>4007306</v>
      </c>
      <c r="P116" s="22">
        <v>4641929</v>
      </c>
      <c r="Q116" s="22">
        <v>2950592</v>
      </c>
      <c r="R116" s="22">
        <v>1828861</v>
      </c>
      <c r="S116" s="22">
        <v>1313512</v>
      </c>
      <c r="T116" s="22">
        <v>46980564</v>
      </c>
      <c r="U116" s="22">
        <v>7216466</v>
      </c>
      <c r="V116" s="22">
        <v>0</v>
      </c>
      <c r="W116" s="22">
        <v>1583744</v>
      </c>
      <c r="X116" s="22">
        <v>3008490</v>
      </c>
      <c r="Y116" s="22">
        <v>313210</v>
      </c>
      <c r="Z116" s="22">
        <v>0</v>
      </c>
      <c r="AA116" s="22">
        <v>0</v>
      </c>
      <c r="AB116" s="22">
        <v>0</v>
      </c>
      <c r="AC116" s="22">
        <v>12121910</v>
      </c>
      <c r="AD116" s="22">
        <v>1231345</v>
      </c>
      <c r="AE116" s="22">
        <v>1223208</v>
      </c>
      <c r="AF116" s="22">
        <v>0</v>
      </c>
      <c r="AG116" s="22">
        <v>766658</v>
      </c>
      <c r="AH116" s="22">
        <v>549902</v>
      </c>
      <c r="AI116" s="22">
        <v>15893023</v>
      </c>
      <c r="AJ116" s="22">
        <v>31087541</v>
      </c>
      <c r="AK116" s="22">
        <v>5695845</v>
      </c>
      <c r="AL116" s="22">
        <v>25391696</v>
      </c>
    </row>
    <row r="117" spans="1:38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2875239</v>
      </c>
      <c r="F117" s="22">
        <v>0</v>
      </c>
      <c r="G117" s="22">
        <v>6216146</v>
      </c>
      <c r="H117" s="22">
        <v>2147438</v>
      </c>
      <c r="I117" s="22">
        <v>419439</v>
      </c>
      <c r="J117" s="22">
        <v>0</v>
      </c>
      <c r="K117" s="22">
        <v>0</v>
      </c>
      <c r="L117" s="22">
        <v>1083526</v>
      </c>
      <c r="M117" s="22">
        <v>12741788</v>
      </c>
      <c r="N117" s="22">
        <v>0</v>
      </c>
      <c r="O117" s="22">
        <v>4040507</v>
      </c>
      <c r="P117" s="22">
        <v>389308</v>
      </c>
      <c r="Q117" s="22">
        <v>341318</v>
      </c>
      <c r="R117" s="22">
        <v>523558</v>
      </c>
      <c r="S117" s="22">
        <v>258870</v>
      </c>
      <c r="T117" s="22">
        <v>18295349</v>
      </c>
      <c r="U117" s="22">
        <v>1516130</v>
      </c>
      <c r="V117" s="22">
        <v>0</v>
      </c>
      <c r="W117" s="22">
        <v>1368731</v>
      </c>
      <c r="X117" s="22">
        <v>832146</v>
      </c>
      <c r="Y117" s="22">
        <v>52946</v>
      </c>
      <c r="Z117" s="22">
        <v>0</v>
      </c>
      <c r="AA117" s="22">
        <v>0</v>
      </c>
      <c r="AB117" s="22">
        <v>547265</v>
      </c>
      <c r="AC117" s="22">
        <v>4317218</v>
      </c>
      <c r="AD117" s="22">
        <v>1336330</v>
      </c>
      <c r="AE117" s="22">
        <v>236582</v>
      </c>
      <c r="AF117" s="22">
        <v>0</v>
      </c>
      <c r="AG117" s="22">
        <v>436889</v>
      </c>
      <c r="AH117" s="22">
        <v>242870</v>
      </c>
      <c r="AI117" s="22">
        <v>6569889</v>
      </c>
      <c r="AJ117" s="22">
        <v>11725460</v>
      </c>
      <c r="AK117" s="22">
        <v>1410885</v>
      </c>
      <c r="AL117" s="22">
        <v>10314575</v>
      </c>
    </row>
    <row r="118" spans="1:38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36312022</v>
      </c>
      <c r="F118" s="22">
        <v>0</v>
      </c>
      <c r="G118" s="22">
        <v>11485066</v>
      </c>
      <c r="H118" s="22">
        <v>5799285</v>
      </c>
      <c r="I118" s="22">
        <v>175059</v>
      </c>
      <c r="J118" s="22">
        <v>0</v>
      </c>
      <c r="K118" s="22">
        <v>0</v>
      </c>
      <c r="L118" s="22">
        <v>3556422</v>
      </c>
      <c r="M118" s="22">
        <v>57327854</v>
      </c>
      <c r="N118" s="22">
        <v>1533238</v>
      </c>
      <c r="O118" s="22">
        <v>15018013</v>
      </c>
      <c r="P118" s="22">
        <v>5131417</v>
      </c>
      <c r="Q118" s="22">
        <v>10582371</v>
      </c>
      <c r="R118" s="22">
        <v>3818645</v>
      </c>
      <c r="S118" s="22">
        <v>1050798</v>
      </c>
      <c r="T118" s="22">
        <v>94462336</v>
      </c>
      <c r="U118" s="22">
        <v>18705793</v>
      </c>
      <c r="V118" s="22">
        <v>0</v>
      </c>
      <c r="W118" s="22">
        <v>3208647</v>
      </c>
      <c r="X118" s="22">
        <v>2021396</v>
      </c>
      <c r="Y118" s="22">
        <v>10830</v>
      </c>
      <c r="Z118" s="22">
        <v>0</v>
      </c>
      <c r="AA118" s="22">
        <v>0</v>
      </c>
      <c r="AB118" s="22">
        <v>1303285</v>
      </c>
      <c r="AC118" s="22">
        <v>25249951</v>
      </c>
      <c r="AD118" s="22">
        <v>2551264</v>
      </c>
      <c r="AE118" s="22">
        <v>2207144</v>
      </c>
      <c r="AF118" s="22">
        <v>0</v>
      </c>
      <c r="AG118" s="22">
        <v>1144222</v>
      </c>
      <c r="AH118" s="22">
        <v>703447</v>
      </c>
      <c r="AI118" s="22">
        <v>31856028</v>
      </c>
      <c r="AJ118" s="22">
        <v>62606308</v>
      </c>
      <c r="AK118" s="22">
        <v>1364022</v>
      </c>
      <c r="AL118" s="22">
        <v>61242286</v>
      </c>
    </row>
    <row r="119" spans="1:38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21759866</v>
      </c>
      <c r="F119" s="22">
        <v>0</v>
      </c>
      <c r="G119" s="22">
        <v>7649560</v>
      </c>
      <c r="H119" s="22">
        <v>11636236</v>
      </c>
      <c r="I119" s="22">
        <v>5486454</v>
      </c>
      <c r="J119" s="22">
        <v>0</v>
      </c>
      <c r="K119" s="22">
        <v>0</v>
      </c>
      <c r="L119" s="22">
        <v>0</v>
      </c>
      <c r="M119" s="22">
        <v>46532116</v>
      </c>
      <c r="N119" s="22">
        <v>13672290</v>
      </c>
      <c r="O119" s="22">
        <v>9128705</v>
      </c>
      <c r="P119" s="22">
        <v>2570948</v>
      </c>
      <c r="Q119" s="22">
        <v>3130449</v>
      </c>
      <c r="R119" s="22">
        <v>2330246</v>
      </c>
      <c r="S119" s="22">
        <v>1481482</v>
      </c>
      <c r="T119" s="22">
        <v>78846236</v>
      </c>
      <c r="U119" s="22">
        <v>13813297</v>
      </c>
      <c r="V119" s="22">
        <v>0</v>
      </c>
      <c r="W119" s="22">
        <v>2455670</v>
      </c>
      <c r="X119" s="22">
        <v>4096884</v>
      </c>
      <c r="Y119" s="22">
        <v>729905</v>
      </c>
      <c r="Z119" s="22">
        <v>0</v>
      </c>
      <c r="AA119" s="22">
        <v>0</v>
      </c>
      <c r="AB119" s="22">
        <v>0</v>
      </c>
      <c r="AC119" s="22">
        <v>21095756</v>
      </c>
      <c r="AD119" s="22">
        <v>3347848</v>
      </c>
      <c r="AE119" s="22">
        <v>1609618</v>
      </c>
      <c r="AF119" s="22">
        <v>0</v>
      </c>
      <c r="AG119" s="22">
        <v>605609</v>
      </c>
      <c r="AH119" s="22">
        <v>802970</v>
      </c>
      <c r="AI119" s="22">
        <v>27461801</v>
      </c>
      <c r="AJ119" s="22">
        <v>51384435</v>
      </c>
      <c r="AK119" s="22">
        <v>7991292</v>
      </c>
      <c r="AL119" s="22">
        <v>43393143</v>
      </c>
    </row>
    <row r="120" spans="1:38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61388963</v>
      </c>
      <c r="F120" s="22">
        <v>0</v>
      </c>
      <c r="G120" s="22">
        <v>33149453</v>
      </c>
      <c r="H120" s="22">
        <v>0</v>
      </c>
      <c r="I120" s="22">
        <v>25107472</v>
      </c>
      <c r="J120" s="22">
        <v>0</v>
      </c>
      <c r="K120" s="22">
        <v>0</v>
      </c>
      <c r="L120" s="22">
        <v>0</v>
      </c>
      <c r="M120" s="22">
        <v>119645888</v>
      </c>
      <c r="N120" s="22">
        <v>0</v>
      </c>
      <c r="O120" s="22">
        <v>32132441</v>
      </c>
      <c r="P120" s="22">
        <v>4690261</v>
      </c>
      <c r="Q120" s="22">
        <v>7112382</v>
      </c>
      <c r="R120" s="22">
        <v>0</v>
      </c>
      <c r="S120" s="22">
        <v>1665982</v>
      </c>
      <c r="T120" s="22">
        <v>165246954</v>
      </c>
      <c r="U120" s="22">
        <v>26919481</v>
      </c>
      <c r="V120" s="22">
        <v>0</v>
      </c>
      <c r="W120" s="22">
        <v>10998123</v>
      </c>
      <c r="X120" s="22">
        <v>0</v>
      </c>
      <c r="Y120" s="22">
        <v>9067256</v>
      </c>
      <c r="Z120" s="22">
        <v>0</v>
      </c>
      <c r="AA120" s="22">
        <v>0</v>
      </c>
      <c r="AB120" s="22">
        <v>0</v>
      </c>
      <c r="AC120" s="22">
        <v>46984860</v>
      </c>
      <c r="AD120" s="22">
        <v>9138985</v>
      </c>
      <c r="AE120" s="22">
        <v>2985074</v>
      </c>
      <c r="AF120" s="22">
        <v>0</v>
      </c>
      <c r="AG120" s="22">
        <v>0</v>
      </c>
      <c r="AH120" s="22">
        <v>1423679</v>
      </c>
      <c r="AI120" s="22">
        <v>60532598</v>
      </c>
      <c r="AJ120" s="22">
        <v>104714356</v>
      </c>
      <c r="AK120" s="22">
        <v>11324535</v>
      </c>
      <c r="AL120" s="22">
        <v>93389821</v>
      </c>
    </row>
    <row r="121" spans="1:38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41073299</v>
      </c>
      <c r="F121" s="22">
        <v>74633270</v>
      </c>
      <c r="G121" s="22">
        <v>39310779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155017348</v>
      </c>
      <c r="N121" s="22">
        <v>4298399</v>
      </c>
      <c r="O121" s="22">
        <v>36332901</v>
      </c>
      <c r="P121" s="22">
        <v>7141336</v>
      </c>
      <c r="Q121" s="22">
        <v>13066168</v>
      </c>
      <c r="R121" s="22">
        <v>3734883</v>
      </c>
      <c r="S121" s="22">
        <v>2470842</v>
      </c>
      <c r="T121" s="22">
        <v>222061877</v>
      </c>
      <c r="U121" s="22">
        <v>24719512</v>
      </c>
      <c r="V121" s="22">
        <v>0</v>
      </c>
      <c r="W121" s="22">
        <v>25083023</v>
      </c>
      <c r="X121" s="22">
        <v>12881006</v>
      </c>
      <c r="Y121" s="22">
        <v>0</v>
      </c>
      <c r="Z121" s="22">
        <v>0</v>
      </c>
      <c r="AA121" s="22">
        <v>0</v>
      </c>
      <c r="AB121" s="22">
        <v>0</v>
      </c>
      <c r="AC121" s="22">
        <v>62683541</v>
      </c>
      <c r="AD121" s="22">
        <v>8435507</v>
      </c>
      <c r="AE121" s="22">
        <v>3631317</v>
      </c>
      <c r="AF121" s="22">
        <v>0</v>
      </c>
      <c r="AG121" s="22">
        <v>2530785</v>
      </c>
      <c r="AH121" s="22">
        <v>1477920</v>
      </c>
      <c r="AI121" s="22">
        <v>78759070</v>
      </c>
      <c r="AJ121" s="22">
        <v>143302807</v>
      </c>
      <c r="AK121" s="22">
        <v>10602305</v>
      </c>
      <c r="AL121" s="22">
        <v>132700502</v>
      </c>
    </row>
    <row r="122" spans="1:38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3205591</v>
      </c>
      <c r="F122" s="22">
        <v>0</v>
      </c>
      <c r="G122" s="22">
        <v>2657391</v>
      </c>
      <c r="H122" s="22">
        <v>3164963</v>
      </c>
      <c r="I122" s="22">
        <v>658988</v>
      </c>
      <c r="J122" s="22">
        <v>0</v>
      </c>
      <c r="K122" s="22">
        <v>0</v>
      </c>
      <c r="L122" s="22">
        <v>0</v>
      </c>
      <c r="M122" s="22">
        <v>9686933</v>
      </c>
      <c r="N122" s="22">
        <v>0</v>
      </c>
      <c r="O122" s="22">
        <v>3464325</v>
      </c>
      <c r="P122" s="22">
        <v>1309451</v>
      </c>
      <c r="Q122" s="22">
        <v>115248</v>
      </c>
      <c r="R122" s="22">
        <v>0</v>
      </c>
      <c r="S122" s="22">
        <v>413897</v>
      </c>
      <c r="T122" s="22">
        <v>14989854</v>
      </c>
      <c r="U122" s="22">
        <v>955217</v>
      </c>
      <c r="V122" s="22">
        <v>0</v>
      </c>
      <c r="W122" s="22">
        <v>1348577</v>
      </c>
      <c r="X122" s="22">
        <v>757034</v>
      </c>
      <c r="Y122" s="22">
        <v>99156</v>
      </c>
      <c r="Z122" s="22">
        <v>0</v>
      </c>
      <c r="AA122" s="22">
        <v>0</v>
      </c>
      <c r="AB122" s="22">
        <v>0</v>
      </c>
      <c r="AC122" s="22">
        <v>3159984</v>
      </c>
      <c r="AD122" s="22">
        <v>2082733</v>
      </c>
      <c r="AE122" s="22">
        <v>641543</v>
      </c>
      <c r="AF122" s="22">
        <v>0</v>
      </c>
      <c r="AG122" s="22">
        <v>0</v>
      </c>
      <c r="AH122" s="22">
        <v>175103</v>
      </c>
      <c r="AI122" s="22">
        <v>6059363</v>
      </c>
      <c r="AJ122" s="22">
        <v>8930491</v>
      </c>
      <c r="AK122" s="22">
        <v>593937</v>
      </c>
      <c r="AL122" s="22">
        <v>8336554</v>
      </c>
    </row>
    <row r="123" spans="1:38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48384007</v>
      </c>
      <c r="F123" s="22">
        <v>0</v>
      </c>
      <c r="G123" s="22">
        <v>22020588</v>
      </c>
      <c r="H123" s="22">
        <v>20200942</v>
      </c>
      <c r="I123" s="22">
        <v>1062993</v>
      </c>
      <c r="J123" s="22">
        <v>0</v>
      </c>
      <c r="K123" s="22">
        <v>0</v>
      </c>
      <c r="L123" s="22">
        <v>0</v>
      </c>
      <c r="M123" s="22">
        <v>91668530</v>
      </c>
      <c r="N123" s="22">
        <v>1143203</v>
      </c>
      <c r="O123" s="22">
        <v>12982304</v>
      </c>
      <c r="P123" s="22">
        <v>7636546</v>
      </c>
      <c r="Q123" s="22">
        <v>9762483</v>
      </c>
      <c r="R123" s="22">
        <v>13956392</v>
      </c>
      <c r="S123" s="22">
        <v>2903341</v>
      </c>
      <c r="T123" s="22">
        <v>140052799</v>
      </c>
      <c r="U123" s="22">
        <v>25275234</v>
      </c>
      <c r="V123" s="22">
        <v>0</v>
      </c>
      <c r="W123" s="22">
        <v>5046153</v>
      </c>
      <c r="X123" s="22">
        <v>12425065</v>
      </c>
      <c r="Y123" s="22">
        <v>82462</v>
      </c>
      <c r="Z123" s="22">
        <v>0</v>
      </c>
      <c r="AA123" s="22">
        <v>0</v>
      </c>
      <c r="AB123" s="22">
        <v>0</v>
      </c>
      <c r="AC123" s="22">
        <v>42828914</v>
      </c>
      <c r="AD123" s="22">
        <v>4485847</v>
      </c>
      <c r="AE123" s="22">
        <v>2648107</v>
      </c>
      <c r="AF123" s="22">
        <v>0</v>
      </c>
      <c r="AG123" s="22">
        <v>4869577</v>
      </c>
      <c r="AH123" s="22">
        <v>1366161</v>
      </c>
      <c r="AI123" s="22">
        <v>56198606</v>
      </c>
      <c r="AJ123" s="22">
        <v>83854193</v>
      </c>
      <c r="AK123" s="22">
        <v>11763975</v>
      </c>
      <c r="AL123" s="22">
        <v>72090218</v>
      </c>
    </row>
    <row r="124" spans="1:38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9555810</v>
      </c>
      <c r="F124" s="22">
        <v>0</v>
      </c>
      <c r="G124" s="22">
        <v>6252969</v>
      </c>
      <c r="H124" s="22">
        <v>3438024</v>
      </c>
      <c r="I124" s="22">
        <v>2197806</v>
      </c>
      <c r="J124" s="22">
        <v>0</v>
      </c>
      <c r="K124" s="22">
        <v>0</v>
      </c>
      <c r="L124" s="22">
        <v>0</v>
      </c>
      <c r="M124" s="22">
        <v>21444609</v>
      </c>
      <c r="N124" s="22">
        <v>2320953</v>
      </c>
      <c r="O124" s="22">
        <v>2183335</v>
      </c>
      <c r="P124" s="22">
        <v>1299356</v>
      </c>
      <c r="Q124" s="22">
        <v>524215</v>
      </c>
      <c r="R124" s="22">
        <v>2700181</v>
      </c>
      <c r="S124" s="22">
        <v>1120896</v>
      </c>
      <c r="T124" s="22">
        <v>31593545</v>
      </c>
      <c r="U124" s="22">
        <v>3513351</v>
      </c>
      <c r="V124" s="22">
        <v>0</v>
      </c>
      <c r="W124" s="22">
        <v>1605657</v>
      </c>
      <c r="X124" s="22">
        <v>1164753</v>
      </c>
      <c r="Y124" s="22">
        <v>712068</v>
      </c>
      <c r="Z124" s="22">
        <v>0</v>
      </c>
      <c r="AA124" s="22">
        <v>0</v>
      </c>
      <c r="AB124" s="22">
        <v>0</v>
      </c>
      <c r="AC124" s="22">
        <v>6995829</v>
      </c>
      <c r="AD124" s="22">
        <v>385107</v>
      </c>
      <c r="AE124" s="22">
        <v>405854</v>
      </c>
      <c r="AF124" s="22">
        <v>0</v>
      </c>
      <c r="AG124" s="22">
        <v>670891</v>
      </c>
      <c r="AH124" s="22">
        <v>438507</v>
      </c>
      <c r="AI124" s="22">
        <v>8896188</v>
      </c>
      <c r="AJ124" s="22">
        <v>22697357</v>
      </c>
      <c r="AK124" s="22">
        <v>473523</v>
      </c>
      <c r="AL124" s="22">
        <v>22223834</v>
      </c>
    </row>
    <row r="125" spans="1:38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12020276</v>
      </c>
      <c r="F125" s="22">
        <v>0</v>
      </c>
      <c r="G125" s="22">
        <v>10962775</v>
      </c>
      <c r="H125" s="22">
        <v>8597226</v>
      </c>
      <c r="I125" s="22">
        <v>767550</v>
      </c>
      <c r="J125" s="22">
        <v>0</v>
      </c>
      <c r="K125" s="22">
        <v>0</v>
      </c>
      <c r="L125" s="22">
        <v>0</v>
      </c>
      <c r="M125" s="22">
        <v>32347827</v>
      </c>
      <c r="N125" s="22">
        <v>0</v>
      </c>
      <c r="O125" s="22">
        <v>18447991</v>
      </c>
      <c r="P125" s="22">
        <v>4531634</v>
      </c>
      <c r="Q125" s="22">
        <v>641642</v>
      </c>
      <c r="R125" s="22">
        <v>0</v>
      </c>
      <c r="S125" s="22">
        <v>1282879</v>
      </c>
      <c r="T125" s="22">
        <v>57251973</v>
      </c>
      <c r="U125" s="22">
        <v>5346839</v>
      </c>
      <c r="V125" s="22">
        <v>0</v>
      </c>
      <c r="W125" s="22">
        <v>2569208</v>
      </c>
      <c r="X125" s="22">
        <v>2293803</v>
      </c>
      <c r="Y125" s="22">
        <v>149950</v>
      </c>
      <c r="Z125" s="22">
        <v>0</v>
      </c>
      <c r="AA125" s="22">
        <v>0</v>
      </c>
      <c r="AB125" s="22">
        <v>0</v>
      </c>
      <c r="AC125" s="22">
        <v>10359800</v>
      </c>
      <c r="AD125" s="22">
        <v>7174544</v>
      </c>
      <c r="AE125" s="22">
        <v>2411636</v>
      </c>
      <c r="AF125" s="22">
        <v>0</v>
      </c>
      <c r="AG125" s="22">
        <v>0</v>
      </c>
      <c r="AH125" s="22">
        <v>549318</v>
      </c>
      <c r="AI125" s="22">
        <v>20495298</v>
      </c>
      <c r="AJ125" s="22">
        <v>36756675</v>
      </c>
      <c r="AK125" s="22">
        <v>5165850</v>
      </c>
      <c r="AL125" s="22">
        <v>31590825</v>
      </c>
    </row>
    <row r="126" spans="1:38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6743530</v>
      </c>
      <c r="F126" s="22">
        <v>0</v>
      </c>
      <c r="G126" s="22">
        <v>2548449</v>
      </c>
      <c r="H126" s="22">
        <v>3526671</v>
      </c>
      <c r="I126" s="22">
        <v>1055654</v>
      </c>
      <c r="J126" s="22">
        <v>0</v>
      </c>
      <c r="K126" s="22">
        <v>0</v>
      </c>
      <c r="L126" s="22">
        <v>0</v>
      </c>
      <c r="M126" s="22">
        <v>13874304</v>
      </c>
      <c r="N126" s="22">
        <v>350169</v>
      </c>
      <c r="O126" s="22">
        <v>5543553</v>
      </c>
      <c r="P126" s="22">
        <v>622473</v>
      </c>
      <c r="Q126" s="22">
        <v>329900</v>
      </c>
      <c r="R126" s="22">
        <v>317249</v>
      </c>
      <c r="S126" s="22">
        <v>214102</v>
      </c>
      <c r="T126" s="22">
        <v>21251750</v>
      </c>
      <c r="U126" s="22">
        <v>4329824</v>
      </c>
      <c r="V126" s="22">
        <v>0</v>
      </c>
      <c r="W126" s="22">
        <v>950486</v>
      </c>
      <c r="X126" s="22">
        <v>2446892</v>
      </c>
      <c r="Y126" s="22">
        <v>275811</v>
      </c>
      <c r="Z126" s="22">
        <v>0</v>
      </c>
      <c r="AA126" s="22">
        <v>0</v>
      </c>
      <c r="AB126" s="22">
        <v>0</v>
      </c>
      <c r="AC126" s="22">
        <v>8003013</v>
      </c>
      <c r="AD126" s="22">
        <v>1498221</v>
      </c>
      <c r="AE126" s="22">
        <v>584551</v>
      </c>
      <c r="AF126" s="22">
        <v>0</v>
      </c>
      <c r="AG126" s="22">
        <v>216484</v>
      </c>
      <c r="AH126" s="22">
        <v>136819</v>
      </c>
      <c r="AI126" s="22">
        <v>10439088</v>
      </c>
      <c r="AJ126" s="22">
        <v>10812662</v>
      </c>
      <c r="AK126" s="22">
        <v>329160</v>
      </c>
      <c r="AL126" s="22">
        <v>10483502</v>
      </c>
    </row>
    <row r="127" spans="1:38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12034750</v>
      </c>
      <c r="F127" s="22">
        <v>0</v>
      </c>
      <c r="G127" s="22">
        <v>6686284</v>
      </c>
      <c r="H127" s="22">
        <v>5162204</v>
      </c>
      <c r="I127" s="22">
        <v>1731555</v>
      </c>
      <c r="J127" s="22">
        <v>0</v>
      </c>
      <c r="K127" s="22">
        <v>1305686</v>
      </c>
      <c r="L127" s="22">
        <v>0</v>
      </c>
      <c r="M127" s="22">
        <v>26920479</v>
      </c>
      <c r="N127" s="22">
        <v>563282</v>
      </c>
      <c r="O127" s="22">
        <v>20729302</v>
      </c>
      <c r="P127" s="22">
        <v>1867946</v>
      </c>
      <c r="Q127" s="22">
        <v>188313</v>
      </c>
      <c r="R127" s="22">
        <v>1292142</v>
      </c>
      <c r="S127" s="22">
        <v>1225702</v>
      </c>
      <c r="T127" s="22">
        <v>52787166</v>
      </c>
      <c r="U127" s="22">
        <v>9389340</v>
      </c>
      <c r="V127" s="22">
        <v>0</v>
      </c>
      <c r="W127" s="22">
        <v>1524485</v>
      </c>
      <c r="X127" s="22">
        <v>954692</v>
      </c>
      <c r="Y127" s="22">
        <v>452203</v>
      </c>
      <c r="Z127" s="22">
        <v>0</v>
      </c>
      <c r="AA127" s="22">
        <v>459515</v>
      </c>
      <c r="AB127" s="22">
        <v>0</v>
      </c>
      <c r="AC127" s="22">
        <v>12780235</v>
      </c>
      <c r="AD127" s="22">
        <v>7096274</v>
      </c>
      <c r="AE127" s="22">
        <v>1000748</v>
      </c>
      <c r="AF127" s="22">
        <v>0</v>
      </c>
      <c r="AG127" s="22">
        <v>435169</v>
      </c>
      <c r="AH127" s="22">
        <v>649176</v>
      </c>
      <c r="AI127" s="22">
        <v>21961602</v>
      </c>
      <c r="AJ127" s="22">
        <v>30825564</v>
      </c>
      <c r="AK127" s="22">
        <v>379827</v>
      </c>
      <c r="AL127" s="22">
        <v>30445737</v>
      </c>
    </row>
    <row r="128" spans="1:38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12705982</v>
      </c>
      <c r="F128" s="22">
        <v>0</v>
      </c>
      <c r="G128" s="22">
        <v>8539374</v>
      </c>
      <c r="H128" s="22">
        <v>7905996</v>
      </c>
      <c r="I128" s="22">
        <v>0</v>
      </c>
      <c r="J128" s="22">
        <v>0</v>
      </c>
      <c r="K128" s="22">
        <v>0</v>
      </c>
      <c r="L128" s="22">
        <v>0</v>
      </c>
      <c r="M128" s="22">
        <v>29151352</v>
      </c>
      <c r="N128" s="22">
        <v>0</v>
      </c>
      <c r="O128" s="22">
        <v>3503204</v>
      </c>
      <c r="P128" s="22">
        <v>3342686</v>
      </c>
      <c r="Q128" s="22">
        <v>58379</v>
      </c>
      <c r="R128" s="22">
        <v>3098224</v>
      </c>
      <c r="S128" s="22">
        <v>1285081</v>
      </c>
      <c r="T128" s="22">
        <v>40438926</v>
      </c>
      <c r="U128" s="22">
        <v>3449157</v>
      </c>
      <c r="V128" s="22">
        <v>0</v>
      </c>
      <c r="W128" s="22">
        <v>2150936</v>
      </c>
      <c r="X128" s="22">
        <v>2119820</v>
      </c>
      <c r="Y128" s="22">
        <v>0</v>
      </c>
      <c r="Z128" s="22">
        <v>0</v>
      </c>
      <c r="AA128" s="22">
        <v>0</v>
      </c>
      <c r="AB128" s="22">
        <v>0</v>
      </c>
      <c r="AC128" s="22">
        <v>7719913</v>
      </c>
      <c r="AD128" s="22">
        <v>1451706</v>
      </c>
      <c r="AE128" s="22">
        <v>2217855</v>
      </c>
      <c r="AF128" s="22">
        <v>0</v>
      </c>
      <c r="AG128" s="22">
        <v>557085</v>
      </c>
      <c r="AH128" s="22">
        <v>977406</v>
      </c>
      <c r="AI128" s="22">
        <v>12923965</v>
      </c>
      <c r="AJ128" s="22">
        <v>27514961</v>
      </c>
      <c r="AK128" s="22">
        <v>1383683</v>
      </c>
      <c r="AL128" s="22">
        <v>26131278</v>
      </c>
    </row>
    <row r="129" spans="1:38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12802717</v>
      </c>
      <c r="F129" s="22">
        <v>0</v>
      </c>
      <c r="G129" s="22">
        <v>5551824</v>
      </c>
      <c r="H129" s="22">
        <v>10776111</v>
      </c>
      <c r="I129" s="22">
        <v>0</v>
      </c>
      <c r="J129" s="22">
        <v>0</v>
      </c>
      <c r="K129" s="22">
        <v>0</v>
      </c>
      <c r="L129" s="22">
        <v>0</v>
      </c>
      <c r="M129" s="22">
        <v>29130652</v>
      </c>
      <c r="N129" s="22">
        <v>204858</v>
      </c>
      <c r="O129" s="22">
        <v>7227352</v>
      </c>
      <c r="P129" s="22">
        <v>272040</v>
      </c>
      <c r="Q129" s="22">
        <v>5776998</v>
      </c>
      <c r="R129" s="22">
        <v>1300704</v>
      </c>
      <c r="S129" s="22">
        <v>1750412</v>
      </c>
      <c r="T129" s="22">
        <v>45663016</v>
      </c>
      <c r="U129" s="22">
        <v>7367121</v>
      </c>
      <c r="V129" s="22">
        <v>0</v>
      </c>
      <c r="W129" s="22">
        <v>1786025</v>
      </c>
      <c r="X129" s="22">
        <v>2050396</v>
      </c>
      <c r="Y129" s="22">
        <v>0</v>
      </c>
      <c r="Z129" s="22">
        <v>0</v>
      </c>
      <c r="AA129" s="22">
        <v>0</v>
      </c>
      <c r="AB129" s="22">
        <v>0</v>
      </c>
      <c r="AC129" s="22">
        <v>11203542</v>
      </c>
      <c r="AD129" s="22">
        <v>2186772</v>
      </c>
      <c r="AE129" s="22">
        <v>179444</v>
      </c>
      <c r="AF129" s="22">
        <v>0</v>
      </c>
      <c r="AG129" s="22">
        <v>529346</v>
      </c>
      <c r="AH129" s="22">
        <v>726352</v>
      </c>
      <c r="AI129" s="22">
        <v>14825456</v>
      </c>
      <c r="AJ129" s="22">
        <v>30837560</v>
      </c>
      <c r="AK129" s="22">
        <v>2910178</v>
      </c>
      <c r="AL129" s="22">
        <v>27927382</v>
      </c>
    </row>
    <row r="130" spans="1:38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31522008</v>
      </c>
      <c r="F130" s="22">
        <v>0</v>
      </c>
      <c r="G130" s="22">
        <v>9278063</v>
      </c>
      <c r="H130" s="22">
        <v>1639275</v>
      </c>
      <c r="I130" s="22">
        <v>0</v>
      </c>
      <c r="J130" s="22">
        <v>0</v>
      </c>
      <c r="K130" s="22">
        <v>0</v>
      </c>
      <c r="L130" s="22">
        <v>0</v>
      </c>
      <c r="M130" s="22">
        <v>42439346</v>
      </c>
      <c r="N130" s="22">
        <v>0</v>
      </c>
      <c r="O130" s="22">
        <v>16600310</v>
      </c>
      <c r="P130" s="22">
        <v>1280486</v>
      </c>
      <c r="Q130" s="22">
        <v>625918</v>
      </c>
      <c r="R130" s="22">
        <v>262784</v>
      </c>
      <c r="S130" s="22">
        <v>972146</v>
      </c>
      <c r="T130" s="22">
        <v>62180990</v>
      </c>
      <c r="U130" s="22">
        <v>27288659</v>
      </c>
      <c r="V130" s="22">
        <v>0</v>
      </c>
      <c r="W130" s="22">
        <v>6671367</v>
      </c>
      <c r="X130" s="22">
        <v>858422</v>
      </c>
      <c r="Y130" s="22">
        <v>0</v>
      </c>
      <c r="Z130" s="22">
        <v>0</v>
      </c>
      <c r="AA130" s="22">
        <v>0</v>
      </c>
      <c r="AB130" s="22">
        <v>0</v>
      </c>
      <c r="AC130" s="22">
        <v>34818448</v>
      </c>
      <c r="AD130" s="22">
        <v>2587992</v>
      </c>
      <c r="AE130" s="22">
        <v>1046673</v>
      </c>
      <c r="AF130" s="22">
        <v>0</v>
      </c>
      <c r="AG130" s="22">
        <v>73227</v>
      </c>
      <c r="AH130" s="22">
        <v>471474</v>
      </c>
      <c r="AI130" s="22">
        <v>38997814</v>
      </c>
      <c r="AJ130" s="22">
        <v>23183176</v>
      </c>
      <c r="AK130" s="22">
        <v>0</v>
      </c>
      <c r="AL130" s="22">
        <v>23183176</v>
      </c>
    </row>
    <row r="131" spans="1:38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11641935</v>
      </c>
      <c r="F131" s="22">
        <v>0</v>
      </c>
      <c r="G131" s="22">
        <v>3651005</v>
      </c>
      <c r="H131" s="22">
        <v>6689216</v>
      </c>
      <c r="I131" s="22">
        <v>975302</v>
      </c>
      <c r="J131" s="22">
        <v>0</v>
      </c>
      <c r="K131" s="22">
        <v>0</v>
      </c>
      <c r="L131" s="22">
        <v>0</v>
      </c>
      <c r="M131" s="22">
        <v>22957458</v>
      </c>
      <c r="N131" s="22">
        <v>64867</v>
      </c>
      <c r="O131" s="22">
        <v>33637957</v>
      </c>
      <c r="P131" s="22">
        <v>2496022</v>
      </c>
      <c r="Q131" s="22">
        <v>5174025</v>
      </c>
      <c r="R131" s="22">
        <v>2717460</v>
      </c>
      <c r="S131" s="22">
        <v>1330239</v>
      </c>
      <c r="T131" s="22">
        <v>68378028</v>
      </c>
      <c r="U131" s="22">
        <v>8504812</v>
      </c>
      <c r="V131" s="22">
        <v>0</v>
      </c>
      <c r="W131" s="22">
        <v>1363756</v>
      </c>
      <c r="X131" s="22">
        <v>2666303</v>
      </c>
      <c r="Y131" s="22">
        <v>465343</v>
      </c>
      <c r="Z131" s="22">
        <v>0</v>
      </c>
      <c r="AA131" s="22">
        <v>0</v>
      </c>
      <c r="AB131" s="22">
        <v>0</v>
      </c>
      <c r="AC131" s="22">
        <v>13000214</v>
      </c>
      <c r="AD131" s="22">
        <v>6673828</v>
      </c>
      <c r="AE131" s="22">
        <v>1602618</v>
      </c>
      <c r="AF131" s="22">
        <v>0</v>
      </c>
      <c r="AG131" s="22">
        <v>844646</v>
      </c>
      <c r="AH131" s="22">
        <v>621535</v>
      </c>
      <c r="AI131" s="22">
        <v>22742841</v>
      </c>
      <c r="AJ131" s="22">
        <v>45635187</v>
      </c>
      <c r="AK131" s="22">
        <v>5817057</v>
      </c>
      <c r="AL131" s="22">
        <v>39818130</v>
      </c>
    </row>
    <row r="132" spans="1:38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6177939</v>
      </c>
      <c r="F132" s="22">
        <v>0</v>
      </c>
      <c r="G132" s="22">
        <v>3622266</v>
      </c>
      <c r="H132" s="22">
        <v>0</v>
      </c>
      <c r="I132" s="22">
        <v>910590</v>
      </c>
      <c r="J132" s="22">
        <v>0</v>
      </c>
      <c r="K132" s="22">
        <v>0</v>
      </c>
      <c r="L132" s="22">
        <v>0</v>
      </c>
      <c r="M132" s="22">
        <v>10710795</v>
      </c>
      <c r="N132" s="22">
        <v>0</v>
      </c>
      <c r="O132" s="22">
        <v>834163</v>
      </c>
      <c r="P132" s="22">
        <v>125279</v>
      </c>
      <c r="Q132" s="22">
        <v>262989</v>
      </c>
      <c r="R132" s="22">
        <v>54043</v>
      </c>
      <c r="S132" s="22">
        <v>189018</v>
      </c>
      <c r="T132" s="22">
        <v>12176287</v>
      </c>
      <c r="U132" s="22">
        <v>5067702</v>
      </c>
      <c r="V132" s="22">
        <v>0</v>
      </c>
      <c r="W132" s="22">
        <v>590564</v>
      </c>
      <c r="X132" s="22">
        <v>0</v>
      </c>
      <c r="Y132" s="22">
        <v>277582</v>
      </c>
      <c r="Z132" s="22">
        <v>0</v>
      </c>
      <c r="AA132" s="22">
        <v>0</v>
      </c>
      <c r="AB132" s="22">
        <v>0</v>
      </c>
      <c r="AC132" s="22">
        <v>5935848</v>
      </c>
      <c r="AD132" s="22">
        <v>597116</v>
      </c>
      <c r="AE132" s="22">
        <v>89915</v>
      </c>
      <c r="AF132" s="22">
        <v>0</v>
      </c>
      <c r="AG132" s="22">
        <v>15757</v>
      </c>
      <c r="AH132" s="22">
        <v>63573</v>
      </c>
      <c r="AI132" s="22">
        <v>6702209</v>
      </c>
      <c r="AJ132" s="22">
        <v>5474078</v>
      </c>
      <c r="AK132" s="22">
        <v>0</v>
      </c>
      <c r="AL132" s="22">
        <v>5474078</v>
      </c>
    </row>
    <row r="133" spans="1:38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6706952</v>
      </c>
      <c r="F133" s="22">
        <v>0</v>
      </c>
      <c r="G133" s="22">
        <v>2663937</v>
      </c>
      <c r="H133" s="22">
        <v>5222855</v>
      </c>
      <c r="I133" s="22">
        <v>878281</v>
      </c>
      <c r="J133" s="22">
        <v>0</v>
      </c>
      <c r="K133" s="22">
        <v>0</v>
      </c>
      <c r="L133" s="22">
        <v>0</v>
      </c>
      <c r="M133" s="22">
        <v>15472025</v>
      </c>
      <c r="N133" s="22">
        <v>2399038</v>
      </c>
      <c r="O133" s="22">
        <v>14023189</v>
      </c>
      <c r="P133" s="22">
        <v>2591124</v>
      </c>
      <c r="Q133" s="22">
        <v>980408</v>
      </c>
      <c r="R133" s="22">
        <v>1729991</v>
      </c>
      <c r="S133" s="22">
        <v>1674571</v>
      </c>
      <c r="T133" s="22">
        <v>38870346</v>
      </c>
      <c r="U133" s="22">
        <v>4930465</v>
      </c>
      <c r="V133" s="22">
        <v>0</v>
      </c>
      <c r="W133" s="22">
        <v>964332</v>
      </c>
      <c r="X133" s="22">
        <v>1985651</v>
      </c>
      <c r="Y133" s="22">
        <v>403428</v>
      </c>
      <c r="Z133" s="22">
        <v>0</v>
      </c>
      <c r="AA133" s="22">
        <v>0</v>
      </c>
      <c r="AB133" s="22">
        <v>0</v>
      </c>
      <c r="AC133" s="22">
        <v>8283876</v>
      </c>
      <c r="AD133" s="22">
        <v>2822186</v>
      </c>
      <c r="AE133" s="22">
        <v>1237582</v>
      </c>
      <c r="AF133" s="22">
        <v>0</v>
      </c>
      <c r="AG133" s="22">
        <v>702156</v>
      </c>
      <c r="AH133" s="22">
        <v>847730</v>
      </c>
      <c r="AI133" s="22">
        <v>13893530</v>
      </c>
      <c r="AJ133" s="22">
        <v>24976816</v>
      </c>
      <c r="AK133" s="22">
        <v>29725</v>
      </c>
      <c r="AL133" s="22">
        <v>24947091</v>
      </c>
    </row>
    <row r="134" spans="1:38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2331273</v>
      </c>
      <c r="F134" s="22">
        <v>0</v>
      </c>
      <c r="G134" s="22">
        <v>4075662</v>
      </c>
      <c r="H134" s="22">
        <v>2186526</v>
      </c>
      <c r="I134" s="22">
        <v>71584</v>
      </c>
      <c r="J134" s="22">
        <v>0</v>
      </c>
      <c r="K134" s="22">
        <v>0</v>
      </c>
      <c r="L134" s="22">
        <v>0</v>
      </c>
      <c r="M134" s="22">
        <v>8665045</v>
      </c>
      <c r="N134" s="22">
        <v>84146</v>
      </c>
      <c r="O134" s="22">
        <v>1437038</v>
      </c>
      <c r="P134" s="22">
        <v>281598</v>
      </c>
      <c r="Q134" s="22">
        <v>120270</v>
      </c>
      <c r="R134" s="22">
        <v>447296</v>
      </c>
      <c r="S134" s="22">
        <v>562870</v>
      </c>
      <c r="T134" s="22">
        <v>11598263</v>
      </c>
      <c r="U134" s="22">
        <v>1290476</v>
      </c>
      <c r="V134" s="22">
        <v>0</v>
      </c>
      <c r="W134" s="22">
        <v>870033</v>
      </c>
      <c r="X134" s="22">
        <v>592378</v>
      </c>
      <c r="Y134" s="22">
        <v>27900</v>
      </c>
      <c r="Z134" s="22">
        <v>0</v>
      </c>
      <c r="AA134" s="22">
        <v>0</v>
      </c>
      <c r="AB134" s="22">
        <v>0</v>
      </c>
      <c r="AC134" s="22">
        <v>2780787</v>
      </c>
      <c r="AD134" s="22">
        <v>419358</v>
      </c>
      <c r="AE134" s="22">
        <v>125166</v>
      </c>
      <c r="AF134" s="22">
        <v>0</v>
      </c>
      <c r="AG134" s="22">
        <v>100873</v>
      </c>
      <c r="AH134" s="22">
        <v>211989</v>
      </c>
      <c r="AI134" s="22">
        <v>3638173</v>
      </c>
      <c r="AJ134" s="22">
        <v>7960090</v>
      </c>
      <c r="AK134" s="22">
        <v>239326</v>
      </c>
      <c r="AL134" s="22">
        <v>7720764</v>
      </c>
    </row>
    <row r="135" spans="1:38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80851544</v>
      </c>
      <c r="F135" s="22">
        <v>0</v>
      </c>
      <c r="G135" s="22">
        <v>36145002</v>
      </c>
      <c r="H135" s="22">
        <v>28354852</v>
      </c>
      <c r="I135" s="22">
        <v>0</v>
      </c>
      <c r="J135" s="22">
        <v>0</v>
      </c>
      <c r="K135" s="22">
        <v>1114235</v>
      </c>
      <c r="L135" s="22">
        <v>0</v>
      </c>
      <c r="M135" s="22">
        <v>146465633</v>
      </c>
      <c r="N135" s="22">
        <v>7166212</v>
      </c>
      <c r="O135" s="22">
        <v>19842145</v>
      </c>
      <c r="P135" s="22">
        <v>6645071</v>
      </c>
      <c r="Q135" s="22">
        <v>5554731</v>
      </c>
      <c r="R135" s="22">
        <v>5281337</v>
      </c>
      <c r="S135" s="22">
        <v>3610038</v>
      </c>
      <c r="T135" s="22">
        <v>194565167</v>
      </c>
      <c r="U135" s="22">
        <v>42367620</v>
      </c>
      <c r="V135" s="22">
        <v>0</v>
      </c>
      <c r="W135" s="22">
        <v>88944</v>
      </c>
      <c r="X135" s="22">
        <v>9517450</v>
      </c>
      <c r="Y135" s="22">
        <v>0</v>
      </c>
      <c r="Z135" s="22">
        <v>0</v>
      </c>
      <c r="AA135" s="22">
        <v>7858898</v>
      </c>
      <c r="AB135" s="22">
        <v>0</v>
      </c>
      <c r="AC135" s="22">
        <v>59832912</v>
      </c>
      <c r="AD135" s="22">
        <v>5876009</v>
      </c>
      <c r="AE135" s="22">
        <v>3545084</v>
      </c>
      <c r="AF135" s="22">
        <v>0</v>
      </c>
      <c r="AG135" s="22">
        <v>3911608</v>
      </c>
      <c r="AH135" s="22">
        <v>1700231</v>
      </c>
      <c r="AI135" s="22">
        <v>74865844</v>
      </c>
      <c r="AJ135" s="22">
        <v>119699323</v>
      </c>
      <c r="AK135" s="22">
        <v>4469374</v>
      </c>
      <c r="AL135" s="22">
        <v>115229949</v>
      </c>
    </row>
    <row r="136" spans="1:38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20303845</v>
      </c>
      <c r="F136" s="22">
        <v>0</v>
      </c>
      <c r="G136" s="22">
        <v>8128903</v>
      </c>
      <c r="H136" s="22">
        <v>5724628</v>
      </c>
      <c r="I136" s="22">
        <v>4733911</v>
      </c>
      <c r="J136" s="22">
        <v>0</v>
      </c>
      <c r="K136" s="22">
        <v>0</v>
      </c>
      <c r="L136" s="22">
        <v>1346741</v>
      </c>
      <c r="M136" s="22">
        <v>40238028</v>
      </c>
      <c r="N136" s="22">
        <v>1985317</v>
      </c>
      <c r="O136" s="22">
        <v>26439659</v>
      </c>
      <c r="P136" s="22">
        <v>2430021</v>
      </c>
      <c r="Q136" s="22">
        <v>1359056</v>
      </c>
      <c r="R136" s="22">
        <v>5520709</v>
      </c>
      <c r="S136" s="22">
        <v>1830489</v>
      </c>
      <c r="T136" s="22">
        <v>79803279</v>
      </c>
      <c r="U136" s="22">
        <v>12031798</v>
      </c>
      <c r="V136" s="22">
        <v>0</v>
      </c>
      <c r="W136" s="22">
        <v>3720416</v>
      </c>
      <c r="X136" s="22">
        <v>2868173</v>
      </c>
      <c r="Y136" s="22">
        <v>2918578</v>
      </c>
      <c r="Z136" s="22">
        <v>0</v>
      </c>
      <c r="AA136" s="22">
        <v>0</v>
      </c>
      <c r="AB136" s="22">
        <v>458885</v>
      </c>
      <c r="AC136" s="22">
        <v>21997850</v>
      </c>
      <c r="AD136" s="22">
        <v>8632985</v>
      </c>
      <c r="AE136" s="22">
        <v>1915193</v>
      </c>
      <c r="AF136" s="22">
        <v>0</v>
      </c>
      <c r="AG136" s="22">
        <v>3921098</v>
      </c>
      <c r="AH136" s="22">
        <v>916121</v>
      </c>
      <c r="AI136" s="22">
        <v>37383247</v>
      </c>
      <c r="AJ136" s="22">
        <v>42420032</v>
      </c>
      <c r="AK136" s="22">
        <v>4302775</v>
      </c>
      <c r="AL136" s="22">
        <v>38117257</v>
      </c>
    </row>
    <row r="137" spans="1:38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53684745</v>
      </c>
      <c r="F137" s="22">
        <v>0</v>
      </c>
      <c r="G137" s="22">
        <v>28467133</v>
      </c>
      <c r="H137" s="22">
        <v>23479863</v>
      </c>
      <c r="I137" s="22">
        <v>13909212</v>
      </c>
      <c r="J137" s="22">
        <v>0</v>
      </c>
      <c r="K137" s="22">
        <v>0</v>
      </c>
      <c r="L137" s="22">
        <v>0</v>
      </c>
      <c r="M137" s="22">
        <v>119540953</v>
      </c>
      <c r="N137" s="22">
        <v>46923043</v>
      </c>
      <c r="O137" s="22">
        <v>36151635</v>
      </c>
      <c r="P137" s="22">
        <v>6342970</v>
      </c>
      <c r="Q137" s="22">
        <v>20561011</v>
      </c>
      <c r="R137" s="22">
        <v>26165073</v>
      </c>
      <c r="S137" s="22">
        <v>4984341</v>
      </c>
      <c r="T137" s="22">
        <v>260669026</v>
      </c>
      <c r="U137" s="22">
        <v>21323577</v>
      </c>
      <c r="V137" s="22">
        <v>0</v>
      </c>
      <c r="W137" s="22">
        <v>10636259</v>
      </c>
      <c r="X137" s="22">
        <v>7650049</v>
      </c>
      <c r="Y137" s="22">
        <v>4545475</v>
      </c>
      <c r="Z137" s="22">
        <v>0</v>
      </c>
      <c r="AA137" s="22">
        <v>0</v>
      </c>
      <c r="AB137" s="22">
        <v>0</v>
      </c>
      <c r="AC137" s="22">
        <v>44155360</v>
      </c>
      <c r="AD137" s="22">
        <v>7135147</v>
      </c>
      <c r="AE137" s="22">
        <v>3064607</v>
      </c>
      <c r="AF137" s="22">
        <v>0</v>
      </c>
      <c r="AG137" s="22">
        <v>3303067</v>
      </c>
      <c r="AH137" s="22">
        <v>2845744</v>
      </c>
      <c r="AI137" s="22">
        <v>60503925</v>
      </c>
      <c r="AJ137" s="22">
        <v>200165101</v>
      </c>
      <c r="AK137" s="22">
        <v>11459995</v>
      </c>
      <c r="AL137" s="22">
        <v>188705106</v>
      </c>
    </row>
    <row r="138" spans="1:38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44066181</v>
      </c>
      <c r="F138" s="22">
        <v>0</v>
      </c>
      <c r="G138" s="22">
        <v>47386733</v>
      </c>
      <c r="H138" s="22">
        <v>18598916</v>
      </c>
      <c r="I138" s="22">
        <v>16847049</v>
      </c>
      <c r="J138" s="22">
        <v>0</v>
      </c>
      <c r="K138" s="22">
        <v>0</v>
      </c>
      <c r="L138" s="22">
        <v>0</v>
      </c>
      <c r="M138" s="22">
        <v>126898879</v>
      </c>
      <c r="N138" s="22">
        <v>12461009</v>
      </c>
      <c r="O138" s="22">
        <v>38974697</v>
      </c>
      <c r="P138" s="22">
        <v>8315784</v>
      </c>
      <c r="Q138" s="22">
        <v>18153548</v>
      </c>
      <c r="R138" s="22">
        <v>14148812</v>
      </c>
      <c r="S138" s="22">
        <v>2977024</v>
      </c>
      <c r="T138" s="22">
        <v>221929753</v>
      </c>
      <c r="U138" s="22">
        <v>23498324</v>
      </c>
      <c r="V138" s="22">
        <v>0</v>
      </c>
      <c r="W138" s="22">
        <v>14887417</v>
      </c>
      <c r="X138" s="22">
        <v>4746598</v>
      </c>
      <c r="Y138" s="22">
        <v>4309133</v>
      </c>
      <c r="Z138" s="22">
        <v>0</v>
      </c>
      <c r="AA138" s="22">
        <v>0</v>
      </c>
      <c r="AB138" s="22">
        <v>0</v>
      </c>
      <c r="AC138" s="22">
        <v>47441472</v>
      </c>
      <c r="AD138" s="22">
        <v>12416920</v>
      </c>
      <c r="AE138" s="22">
        <v>5549473</v>
      </c>
      <c r="AF138" s="22">
        <v>0</v>
      </c>
      <c r="AG138" s="22">
        <v>6500747</v>
      </c>
      <c r="AH138" s="22">
        <v>1589300</v>
      </c>
      <c r="AI138" s="22">
        <v>73497912</v>
      </c>
      <c r="AJ138" s="22">
        <v>148431841</v>
      </c>
      <c r="AK138" s="22">
        <v>13520636</v>
      </c>
      <c r="AL138" s="22">
        <v>134911205</v>
      </c>
    </row>
    <row r="139" spans="1:38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51360302</v>
      </c>
      <c r="F139" s="22">
        <v>0</v>
      </c>
      <c r="G139" s="22">
        <v>21642197</v>
      </c>
      <c r="H139" s="22">
        <v>11334808</v>
      </c>
      <c r="I139" s="22">
        <v>7511936</v>
      </c>
      <c r="J139" s="22">
        <v>0</v>
      </c>
      <c r="K139" s="22">
        <v>0</v>
      </c>
      <c r="L139" s="22">
        <v>0</v>
      </c>
      <c r="M139" s="22">
        <v>91849243</v>
      </c>
      <c r="N139" s="22">
        <v>150774</v>
      </c>
      <c r="O139" s="22">
        <v>21284638</v>
      </c>
      <c r="P139" s="22">
        <v>2691796</v>
      </c>
      <c r="Q139" s="22">
        <v>4141168</v>
      </c>
      <c r="R139" s="22">
        <v>3532436</v>
      </c>
      <c r="S139" s="22">
        <v>4382783</v>
      </c>
      <c r="T139" s="22">
        <v>128032838</v>
      </c>
      <c r="U139" s="22">
        <v>17921269</v>
      </c>
      <c r="V139" s="22">
        <v>0</v>
      </c>
      <c r="W139" s="22">
        <v>3996678</v>
      </c>
      <c r="X139" s="22">
        <v>3574541</v>
      </c>
      <c r="Y139" s="22">
        <v>2653385</v>
      </c>
      <c r="Z139" s="22">
        <v>0</v>
      </c>
      <c r="AA139" s="22">
        <v>0</v>
      </c>
      <c r="AB139" s="22">
        <v>0</v>
      </c>
      <c r="AC139" s="22">
        <v>28145873</v>
      </c>
      <c r="AD139" s="22">
        <v>6370626</v>
      </c>
      <c r="AE139" s="22">
        <v>655124</v>
      </c>
      <c r="AF139" s="22">
        <v>0</v>
      </c>
      <c r="AG139" s="22">
        <v>1159988</v>
      </c>
      <c r="AH139" s="22">
        <v>2740302</v>
      </c>
      <c r="AI139" s="22">
        <v>39071913</v>
      </c>
      <c r="AJ139" s="22">
        <v>88960925</v>
      </c>
      <c r="AK139" s="22">
        <v>0</v>
      </c>
      <c r="AL139" s="22">
        <v>88960925</v>
      </c>
    </row>
    <row r="140" spans="1:38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4186811</v>
      </c>
      <c r="F140" s="22">
        <v>0</v>
      </c>
      <c r="G140" s="22">
        <v>4466126</v>
      </c>
      <c r="H140" s="22">
        <v>3091649</v>
      </c>
      <c r="I140" s="22">
        <v>0</v>
      </c>
      <c r="J140" s="22">
        <v>0</v>
      </c>
      <c r="K140" s="22">
        <v>0</v>
      </c>
      <c r="L140" s="22">
        <v>0</v>
      </c>
      <c r="M140" s="22">
        <v>11744586</v>
      </c>
      <c r="N140" s="22">
        <v>0</v>
      </c>
      <c r="O140" s="22">
        <v>3926563</v>
      </c>
      <c r="P140" s="22">
        <v>608194</v>
      </c>
      <c r="Q140" s="22">
        <v>618395</v>
      </c>
      <c r="R140" s="22">
        <v>311322</v>
      </c>
      <c r="S140" s="22">
        <v>145380</v>
      </c>
      <c r="T140" s="22">
        <v>17354440</v>
      </c>
      <c r="U140" s="22">
        <v>2504729</v>
      </c>
      <c r="V140" s="22">
        <v>0</v>
      </c>
      <c r="W140" s="22">
        <v>1108136</v>
      </c>
      <c r="X140" s="22">
        <v>1030554</v>
      </c>
      <c r="Y140" s="22">
        <v>0</v>
      </c>
      <c r="Z140" s="22">
        <v>0</v>
      </c>
      <c r="AA140" s="22">
        <v>0</v>
      </c>
      <c r="AB140" s="22">
        <v>0</v>
      </c>
      <c r="AC140" s="22">
        <v>4643419</v>
      </c>
      <c r="AD140" s="22">
        <v>1755560</v>
      </c>
      <c r="AE140" s="22">
        <v>284829</v>
      </c>
      <c r="AF140" s="22">
        <v>0</v>
      </c>
      <c r="AG140" s="22">
        <v>159028</v>
      </c>
      <c r="AH140" s="22">
        <v>56847</v>
      </c>
      <c r="AI140" s="22">
        <v>6899683</v>
      </c>
      <c r="AJ140" s="22">
        <v>10454757</v>
      </c>
      <c r="AK140" s="22">
        <v>344331</v>
      </c>
      <c r="AL140" s="22">
        <v>10110426</v>
      </c>
    </row>
    <row r="141" spans="1:38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13450326</v>
      </c>
      <c r="F141" s="22">
        <v>0</v>
      </c>
      <c r="G141" s="22">
        <v>7846576</v>
      </c>
      <c r="H141" s="22">
        <v>0</v>
      </c>
      <c r="I141" s="22">
        <v>0</v>
      </c>
      <c r="J141" s="22">
        <v>0</v>
      </c>
      <c r="K141" s="22">
        <v>0</v>
      </c>
      <c r="L141" s="22">
        <v>199074</v>
      </c>
      <c r="M141" s="22">
        <v>21495976</v>
      </c>
      <c r="N141" s="22">
        <v>0</v>
      </c>
      <c r="O141" s="22">
        <v>834964</v>
      </c>
      <c r="P141" s="22">
        <v>666508</v>
      </c>
      <c r="Q141" s="22">
        <v>888623</v>
      </c>
      <c r="R141" s="22">
        <v>237068</v>
      </c>
      <c r="S141" s="22">
        <v>409981</v>
      </c>
      <c r="T141" s="22">
        <v>24533120</v>
      </c>
      <c r="U141" s="22">
        <v>10460275</v>
      </c>
      <c r="V141" s="22">
        <v>0</v>
      </c>
      <c r="W141" s="22">
        <v>6059163</v>
      </c>
      <c r="X141" s="22">
        <v>0</v>
      </c>
      <c r="Y141" s="22">
        <v>0</v>
      </c>
      <c r="Z141" s="22">
        <v>0</v>
      </c>
      <c r="AA141" s="22">
        <v>0</v>
      </c>
      <c r="AB141" s="22">
        <v>120171</v>
      </c>
      <c r="AC141" s="22">
        <v>16639609</v>
      </c>
      <c r="AD141" s="22">
        <v>308611</v>
      </c>
      <c r="AE141" s="22">
        <v>346947</v>
      </c>
      <c r="AF141" s="22">
        <v>0</v>
      </c>
      <c r="AG141" s="22">
        <v>153993</v>
      </c>
      <c r="AH141" s="22">
        <v>84267</v>
      </c>
      <c r="AI141" s="22">
        <v>17533427</v>
      </c>
      <c r="AJ141" s="22">
        <v>6999693</v>
      </c>
      <c r="AK141" s="22">
        <v>999276</v>
      </c>
      <c r="AL141" s="22">
        <v>6000417</v>
      </c>
    </row>
    <row r="142" spans="1:38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12224343</v>
      </c>
      <c r="F142" s="22">
        <v>0</v>
      </c>
      <c r="G142" s="22">
        <v>7993798</v>
      </c>
      <c r="H142" s="22">
        <v>6718900</v>
      </c>
      <c r="I142" s="22">
        <v>0</v>
      </c>
      <c r="J142" s="22">
        <v>0</v>
      </c>
      <c r="K142" s="22">
        <v>0</v>
      </c>
      <c r="L142" s="22">
        <v>0</v>
      </c>
      <c r="M142" s="22">
        <v>26937041</v>
      </c>
      <c r="N142" s="22">
        <v>0</v>
      </c>
      <c r="O142" s="22">
        <v>5381373</v>
      </c>
      <c r="P142" s="22">
        <v>638811</v>
      </c>
      <c r="Q142" s="22">
        <v>1172000</v>
      </c>
      <c r="R142" s="22">
        <v>0</v>
      </c>
      <c r="S142" s="22">
        <v>653871</v>
      </c>
      <c r="T142" s="22">
        <v>34783096</v>
      </c>
      <c r="U142" s="22">
        <v>8656740</v>
      </c>
      <c r="V142" s="22">
        <v>0</v>
      </c>
      <c r="W142" s="22">
        <v>2265951</v>
      </c>
      <c r="X142" s="22">
        <v>2974347</v>
      </c>
      <c r="Y142" s="22">
        <v>0</v>
      </c>
      <c r="Z142" s="22">
        <v>0</v>
      </c>
      <c r="AA142" s="22">
        <v>0</v>
      </c>
      <c r="AB142" s="22">
        <v>0</v>
      </c>
      <c r="AC142" s="22">
        <v>13897038</v>
      </c>
      <c r="AD142" s="22">
        <v>2134585</v>
      </c>
      <c r="AE142" s="22">
        <v>430928</v>
      </c>
      <c r="AF142" s="22">
        <v>0</v>
      </c>
      <c r="AG142" s="22">
        <v>0</v>
      </c>
      <c r="AH142" s="22">
        <v>344024</v>
      </c>
      <c r="AI142" s="22">
        <v>16806575</v>
      </c>
      <c r="AJ142" s="22">
        <v>17976521</v>
      </c>
      <c r="AK142" s="22">
        <v>1672218</v>
      </c>
      <c r="AL142" s="22">
        <v>16304303</v>
      </c>
    </row>
    <row r="143" spans="1:38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5232289</v>
      </c>
      <c r="F143" s="22">
        <v>0</v>
      </c>
      <c r="G143" s="22">
        <v>5982407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11214696</v>
      </c>
      <c r="N143" s="22">
        <v>0</v>
      </c>
      <c r="O143" s="22">
        <v>2618841</v>
      </c>
      <c r="P143" s="22">
        <v>950201</v>
      </c>
      <c r="Q143" s="22">
        <v>199670</v>
      </c>
      <c r="R143" s="22">
        <v>849494</v>
      </c>
      <c r="S143" s="22">
        <v>508528</v>
      </c>
      <c r="T143" s="22">
        <v>16341430</v>
      </c>
      <c r="U143" s="22">
        <v>3427835</v>
      </c>
      <c r="V143" s="22">
        <v>0</v>
      </c>
      <c r="W143" s="22">
        <v>2062062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5489897</v>
      </c>
      <c r="AD143" s="22">
        <v>1723211</v>
      </c>
      <c r="AE143" s="22">
        <v>622495</v>
      </c>
      <c r="AF143" s="22">
        <v>0</v>
      </c>
      <c r="AG143" s="22">
        <v>459064</v>
      </c>
      <c r="AH143" s="22">
        <v>390250</v>
      </c>
      <c r="AI143" s="22">
        <v>8684917</v>
      </c>
      <c r="AJ143" s="22">
        <v>7656513</v>
      </c>
      <c r="AK143" s="22">
        <v>0</v>
      </c>
      <c r="AL143" s="22">
        <v>7656513</v>
      </c>
    </row>
    <row r="144" spans="1:38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6496613</v>
      </c>
      <c r="F144" s="22">
        <v>0</v>
      </c>
      <c r="G144" s="22">
        <v>4474501</v>
      </c>
      <c r="H144" s="22">
        <v>4990695</v>
      </c>
      <c r="I144" s="22">
        <v>2814568</v>
      </c>
      <c r="J144" s="22">
        <v>0</v>
      </c>
      <c r="K144" s="22">
        <v>0</v>
      </c>
      <c r="L144" s="22">
        <v>0</v>
      </c>
      <c r="M144" s="22">
        <v>18776377</v>
      </c>
      <c r="N144" s="22">
        <v>0</v>
      </c>
      <c r="O144" s="22">
        <v>4453383</v>
      </c>
      <c r="P144" s="22">
        <v>1887633</v>
      </c>
      <c r="Q144" s="22">
        <v>1675985</v>
      </c>
      <c r="R144" s="22">
        <v>0</v>
      </c>
      <c r="S144" s="22">
        <v>163878</v>
      </c>
      <c r="T144" s="22">
        <v>26957256</v>
      </c>
      <c r="U144" s="22">
        <v>3465117</v>
      </c>
      <c r="V144" s="22">
        <v>0</v>
      </c>
      <c r="W144" s="22">
        <v>1183578</v>
      </c>
      <c r="X144" s="22">
        <v>1013989</v>
      </c>
      <c r="Y144" s="22">
        <v>590481</v>
      </c>
      <c r="Z144" s="22">
        <v>0</v>
      </c>
      <c r="AA144" s="22">
        <v>0</v>
      </c>
      <c r="AB144" s="22">
        <v>0</v>
      </c>
      <c r="AC144" s="22">
        <v>6253165</v>
      </c>
      <c r="AD144" s="22">
        <v>1820000</v>
      </c>
      <c r="AE144" s="22">
        <v>661438</v>
      </c>
      <c r="AF144" s="22">
        <v>0</v>
      </c>
      <c r="AG144" s="22">
        <v>0</v>
      </c>
      <c r="AH144" s="22">
        <v>128447</v>
      </c>
      <c r="AI144" s="22">
        <v>8863050</v>
      </c>
      <c r="AJ144" s="22">
        <v>18094206</v>
      </c>
      <c r="AK144" s="22">
        <v>1128762</v>
      </c>
      <c r="AL144" s="22">
        <v>16965444</v>
      </c>
    </row>
    <row r="145" spans="1:38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8981900</v>
      </c>
      <c r="F145" s="22">
        <v>0</v>
      </c>
      <c r="G145" s="22">
        <v>2831159</v>
      </c>
      <c r="H145" s="22">
        <v>3673864</v>
      </c>
      <c r="I145" s="22">
        <v>453709</v>
      </c>
      <c r="J145" s="22">
        <v>0</v>
      </c>
      <c r="K145" s="22">
        <v>0</v>
      </c>
      <c r="L145" s="22">
        <v>573988</v>
      </c>
      <c r="M145" s="22">
        <v>16514620</v>
      </c>
      <c r="N145" s="22">
        <v>0</v>
      </c>
      <c r="O145" s="22">
        <v>23006189</v>
      </c>
      <c r="P145" s="22">
        <v>1075269</v>
      </c>
      <c r="Q145" s="22">
        <v>1055946</v>
      </c>
      <c r="R145" s="22">
        <v>710563</v>
      </c>
      <c r="S145" s="22">
        <v>1617512</v>
      </c>
      <c r="T145" s="22">
        <v>43980099</v>
      </c>
      <c r="U145" s="22">
        <v>5536335</v>
      </c>
      <c r="V145" s="22">
        <v>0</v>
      </c>
      <c r="W145" s="22">
        <v>1162592</v>
      </c>
      <c r="X145" s="22">
        <v>1570393</v>
      </c>
      <c r="Y145" s="22">
        <v>72385</v>
      </c>
      <c r="Z145" s="22">
        <v>0</v>
      </c>
      <c r="AA145" s="22">
        <v>0</v>
      </c>
      <c r="AB145" s="22">
        <v>260202</v>
      </c>
      <c r="AC145" s="22">
        <v>8601907</v>
      </c>
      <c r="AD145" s="22">
        <v>7797287</v>
      </c>
      <c r="AE145" s="22">
        <v>621606</v>
      </c>
      <c r="AF145" s="22">
        <v>0</v>
      </c>
      <c r="AG145" s="22">
        <v>189924</v>
      </c>
      <c r="AH145" s="22">
        <v>914811</v>
      </c>
      <c r="AI145" s="22">
        <v>18125535</v>
      </c>
      <c r="AJ145" s="22">
        <v>25854564</v>
      </c>
      <c r="AK145" s="22">
        <v>2724287</v>
      </c>
      <c r="AL145" s="22">
        <v>23130277</v>
      </c>
    </row>
    <row r="146" spans="1:38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7604610</v>
      </c>
      <c r="F146" s="22">
        <v>0</v>
      </c>
      <c r="G146" s="22">
        <v>9841858</v>
      </c>
      <c r="H146" s="22">
        <v>5102429</v>
      </c>
      <c r="I146" s="22">
        <v>603511</v>
      </c>
      <c r="J146" s="22">
        <v>0</v>
      </c>
      <c r="K146" s="22">
        <v>0</v>
      </c>
      <c r="L146" s="22">
        <v>0</v>
      </c>
      <c r="M146" s="22">
        <v>23152408</v>
      </c>
      <c r="N146" s="22">
        <v>96170</v>
      </c>
      <c r="O146" s="22">
        <v>8359567</v>
      </c>
      <c r="P146" s="22">
        <v>791645</v>
      </c>
      <c r="Q146" s="22">
        <v>69849</v>
      </c>
      <c r="R146" s="22">
        <v>705287</v>
      </c>
      <c r="S146" s="22">
        <v>514614</v>
      </c>
      <c r="T146" s="22">
        <v>33689540</v>
      </c>
      <c r="U146" s="22">
        <v>5149210</v>
      </c>
      <c r="V146" s="22">
        <v>0</v>
      </c>
      <c r="W146" s="22">
        <v>3076821</v>
      </c>
      <c r="X146" s="22">
        <v>1391692</v>
      </c>
      <c r="Y146" s="22">
        <v>258557</v>
      </c>
      <c r="Z146" s="22">
        <v>0</v>
      </c>
      <c r="AA146" s="22">
        <v>0</v>
      </c>
      <c r="AB146" s="22">
        <v>0</v>
      </c>
      <c r="AC146" s="22">
        <v>9876280</v>
      </c>
      <c r="AD146" s="22">
        <v>825448</v>
      </c>
      <c r="AE146" s="22">
        <v>441119</v>
      </c>
      <c r="AF146" s="22">
        <v>0</v>
      </c>
      <c r="AG146" s="22">
        <v>93178</v>
      </c>
      <c r="AH146" s="22">
        <v>164561</v>
      </c>
      <c r="AI146" s="22">
        <v>11400586</v>
      </c>
      <c r="AJ146" s="22">
        <v>22288954</v>
      </c>
      <c r="AK146" s="22">
        <v>2145742</v>
      </c>
      <c r="AL146" s="22">
        <v>20143212</v>
      </c>
    </row>
    <row r="147" spans="1:38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2246604</v>
      </c>
      <c r="F147" s="22">
        <v>0</v>
      </c>
      <c r="G147" s="22">
        <v>3174109</v>
      </c>
      <c r="H147" s="22">
        <v>992752</v>
      </c>
      <c r="I147" s="22">
        <v>0</v>
      </c>
      <c r="J147" s="22">
        <v>0</v>
      </c>
      <c r="K147" s="22">
        <v>0</v>
      </c>
      <c r="L147" s="22">
        <v>0</v>
      </c>
      <c r="M147" s="22">
        <v>6413465</v>
      </c>
      <c r="N147" s="22">
        <v>0</v>
      </c>
      <c r="O147" s="22">
        <v>2062391</v>
      </c>
      <c r="P147" s="22">
        <v>1154399</v>
      </c>
      <c r="Q147" s="22">
        <v>43717</v>
      </c>
      <c r="R147" s="22">
        <v>224694</v>
      </c>
      <c r="S147" s="22">
        <v>376680</v>
      </c>
      <c r="T147" s="22">
        <v>10275346</v>
      </c>
      <c r="U147" s="22">
        <v>1655922</v>
      </c>
      <c r="V147" s="22">
        <v>0</v>
      </c>
      <c r="W147" s="22">
        <v>1223334</v>
      </c>
      <c r="X147" s="22">
        <v>511468</v>
      </c>
      <c r="Y147" s="22">
        <v>0</v>
      </c>
      <c r="Z147" s="22">
        <v>0</v>
      </c>
      <c r="AA147" s="22">
        <v>0</v>
      </c>
      <c r="AB147" s="22">
        <v>0</v>
      </c>
      <c r="AC147" s="22">
        <v>3390724</v>
      </c>
      <c r="AD147" s="22">
        <v>1055987</v>
      </c>
      <c r="AE147" s="22">
        <v>485860</v>
      </c>
      <c r="AF147" s="22">
        <v>0</v>
      </c>
      <c r="AG147" s="22">
        <v>167778</v>
      </c>
      <c r="AH147" s="22">
        <v>172340</v>
      </c>
      <c r="AI147" s="22">
        <v>5272689</v>
      </c>
      <c r="AJ147" s="22">
        <v>5002657</v>
      </c>
      <c r="AK147" s="22">
        <v>74575</v>
      </c>
      <c r="AL147" s="22">
        <v>4928082</v>
      </c>
    </row>
    <row r="148" spans="1:38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4397110</v>
      </c>
      <c r="F148" s="22">
        <v>0</v>
      </c>
      <c r="G148" s="22">
        <v>10745969</v>
      </c>
      <c r="H148" s="22">
        <v>1472835</v>
      </c>
      <c r="I148" s="22">
        <v>43580</v>
      </c>
      <c r="J148" s="22">
        <v>0</v>
      </c>
      <c r="K148" s="22">
        <v>0</v>
      </c>
      <c r="L148" s="22">
        <v>0</v>
      </c>
      <c r="M148" s="22">
        <v>16659494</v>
      </c>
      <c r="N148" s="22">
        <v>0</v>
      </c>
      <c r="O148" s="22">
        <v>3128193</v>
      </c>
      <c r="P148" s="22">
        <v>1020766</v>
      </c>
      <c r="Q148" s="22">
        <v>369515</v>
      </c>
      <c r="R148" s="22">
        <v>785751</v>
      </c>
      <c r="S148" s="22">
        <v>1229231</v>
      </c>
      <c r="T148" s="22">
        <v>23192950</v>
      </c>
      <c r="U148" s="22">
        <v>3791265</v>
      </c>
      <c r="V148" s="22">
        <v>0</v>
      </c>
      <c r="W148" s="22">
        <v>2070032</v>
      </c>
      <c r="X148" s="22">
        <v>1123117</v>
      </c>
      <c r="Y148" s="22">
        <v>39314</v>
      </c>
      <c r="Z148" s="22">
        <v>0</v>
      </c>
      <c r="AA148" s="22">
        <v>0</v>
      </c>
      <c r="AB148" s="22">
        <v>0</v>
      </c>
      <c r="AC148" s="22">
        <v>7023728</v>
      </c>
      <c r="AD148" s="22">
        <v>1245606</v>
      </c>
      <c r="AE148" s="22">
        <v>940048</v>
      </c>
      <c r="AF148" s="22">
        <v>0</v>
      </c>
      <c r="AG148" s="22">
        <v>527057</v>
      </c>
      <c r="AH148" s="22">
        <v>659482</v>
      </c>
      <c r="AI148" s="22">
        <v>10395921</v>
      </c>
      <c r="AJ148" s="22">
        <v>12797029</v>
      </c>
      <c r="AK148" s="22">
        <v>95000</v>
      </c>
      <c r="AL148" s="22">
        <v>12702029</v>
      </c>
    </row>
    <row r="149" spans="1:38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7109834</v>
      </c>
      <c r="F149" s="22">
        <v>0</v>
      </c>
      <c r="G149" s="22">
        <v>4262672</v>
      </c>
      <c r="H149" s="22">
        <v>5587855</v>
      </c>
      <c r="I149" s="22">
        <v>776268</v>
      </c>
      <c r="J149" s="22">
        <v>0</v>
      </c>
      <c r="K149" s="22">
        <v>0</v>
      </c>
      <c r="L149" s="22">
        <v>0</v>
      </c>
      <c r="M149" s="22">
        <v>17736629</v>
      </c>
      <c r="N149" s="22">
        <v>0</v>
      </c>
      <c r="O149" s="22">
        <v>2648483</v>
      </c>
      <c r="P149" s="22">
        <v>1926932</v>
      </c>
      <c r="Q149" s="22">
        <v>1365947</v>
      </c>
      <c r="R149" s="22">
        <v>823839</v>
      </c>
      <c r="S149" s="22">
        <v>310209</v>
      </c>
      <c r="T149" s="22">
        <v>24812039</v>
      </c>
      <c r="U149" s="22">
        <v>4253279</v>
      </c>
      <c r="V149" s="22">
        <v>0</v>
      </c>
      <c r="W149" s="22">
        <v>1233647</v>
      </c>
      <c r="X149" s="22">
        <v>1180756</v>
      </c>
      <c r="Y149" s="22">
        <v>178016</v>
      </c>
      <c r="Z149" s="22">
        <v>0</v>
      </c>
      <c r="AA149" s="22">
        <v>0</v>
      </c>
      <c r="AB149" s="22">
        <v>0</v>
      </c>
      <c r="AC149" s="22">
        <v>6845698</v>
      </c>
      <c r="AD149" s="22">
        <v>1549813</v>
      </c>
      <c r="AE149" s="22">
        <v>739614</v>
      </c>
      <c r="AF149" s="22">
        <v>0</v>
      </c>
      <c r="AG149" s="22">
        <v>667383</v>
      </c>
      <c r="AH149" s="22">
        <v>354816</v>
      </c>
      <c r="AI149" s="22">
        <v>10157324</v>
      </c>
      <c r="AJ149" s="22">
        <v>14654715</v>
      </c>
      <c r="AK149" s="22">
        <v>645912</v>
      </c>
      <c r="AL149" s="22">
        <v>14008803</v>
      </c>
    </row>
    <row r="150" spans="1:38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66168359</v>
      </c>
      <c r="F150" s="22">
        <v>0</v>
      </c>
      <c r="G150" s="22">
        <v>29140902</v>
      </c>
      <c r="H150" s="22">
        <v>24705385</v>
      </c>
      <c r="I150" s="22">
        <v>34122015</v>
      </c>
      <c r="J150" s="22">
        <v>0</v>
      </c>
      <c r="K150" s="22">
        <v>0</v>
      </c>
      <c r="L150" s="22">
        <v>0</v>
      </c>
      <c r="M150" s="22">
        <v>154136661</v>
      </c>
      <c r="N150" s="22">
        <v>0</v>
      </c>
      <c r="O150" s="22">
        <v>22573696</v>
      </c>
      <c r="P150" s="22">
        <v>4974914</v>
      </c>
      <c r="Q150" s="22">
        <v>10284117</v>
      </c>
      <c r="R150" s="22">
        <v>4776798</v>
      </c>
      <c r="S150" s="22">
        <v>3343352</v>
      </c>
      <c r="T150" s="22">
        <v>200089538</v>
      </c>
      <c r="U150" s="22">
        <v>31827553</v>
      </c>
      <c r="V150" s="22">
        <v>0</v>
      </c>
      <c r="W150" s="22">
        <v>7539630</v>
      </c>
      <c r="X150" s="22">
        <v>7979923</v>
      </c>
      <c r="Y150" s="22">
        <v>14031155</v>
      </c>
      <c r="Z150" s="22">
        <v>0</v>
      </c>
      <c r="AA150" s="22">
        <v>0</v>
      </c>
      <c r="AB150" s="22">
        <v>0</v>
      </c>
      <c r="AC150" s="22">
        <v>61378261</v>
      </c>
      <c r="AD150" s="22">
        <v>6307397</v>
      </c>
      <c r="AE150" s="22">
        <v>2404600</v>
      </c>
      <c r="AF150" s="22">
        <v>0</v>
      </c>
      <c r="AG150" s="22">
        <v>1903911</v>
      </c>
      <c r="AH150" s="22">
        <v>1117561</v>
      </c>
      <c r="AI150" s="22">
        <v>73111730</v>
      </c>
      <c r="AJ150" s="22">
        <v>126977808</v>
      </c>
      <c r="AK150" s="22">
        <v>4012708</v>
      </c>
      <c r="AL150" s="22">
        <v>122965100</v>
      </c>
    </row>
    <row r="151" spans="1:38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7488198</v>
      </c>
      <c r="F151" s="22">
        <v>0</v>
      </c>
      <c r="G151" s="22">
        <v>2971962</v>
      </c>
      <c r="H151" s="22">
        <v>2604838</v>
      </c>
      <c r="I151" s="22">
        <v>2065288</v>
      </c>
      <c r="J151" s="22">
        <v>0</v>
      </c>
      <c r="K151" s="22">
        <v>0</v>
      </c>
      <c r="L151" s="22">
        <v>0</v>
      </c>
      <c r="M151" s="22">
        <v>15130286</v>
      </c>
      <c r="N151" s="22">
        <v>0</v>
      </c>
      <c r="O151" s="22">
        <v>1224357</v>
      </c>
      <c r="P151" s="22">
        <v>548063</v>
      </c>
      <c r="Q151" s="22">
        <v>52577</v>
      </c>
      <c r="R151" s="22">
        <v>491376</v>
      </c>
      <c r="S151" s="22">
        <v>253769</v>
      </c>
      <c r="T151" s="22">
        <v>17700428</v>
      </c>
      <c r="U151" s="22">
        <v>2164179</v>
      </c>
      <c r="V151" s="22">
        <v>0</v>
      </c>
      <c r="W151" s="22">
        <v>830245</v>
      </c>
      <c r="X151" s="22">
        <v>567679</v>
      </c>
      <c r="Y151" s="22">
        <v>157811</v>
      </c>
      <c r="Z151" s="22">
        <v>0</v>
      </c>
      <c r="AA151" s="22">
        <v>0</v>
      </c>
      <c r="AB151" s="22">
        <v>0</v>
      </c>
      <c r="AC151" s="22">
        <v>3719914</v>
      </c>
      <c r="AD151" s="22">
        <v>535358</v>
      </c>
      <c r="AE151" s="22">
        <v>192552</v>
      </c>
      <c r="AF151" s="22">
        <v>0</v>
      </c>
      <c r="AG151" s="22">
        <v>122018</v>
      </c>
      <c r="AH151" s="22">
        <v>139924</v>
      </c>
      <c r="AI151" s="22">
        <v>4709766</v>
      </c>
      <c r="AJ151" s="22">
        <v>12990662</v>
      </c>
      <c r="AK151" s="22">
        <v>1460150</v>
      </c>
      <c r="AL151" s="22">
        <v>11530512</v>
      </c>
    </row>
    <row r="152" spans="1:38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9214233</v>
      </c>
      <c r="F152" s="22">
        <v>0</v>
      </c>
      <c r="G152" s="22">
        <v>12158503</v>
      </c>
      <c r="H152" s="22">
        <v>9149480</v>
      </c>
      <c r="I152" s="22">
        <v>0</v>
      </c>
      <c r="J152" s="22">
        <v>0</v>
      </c>
      <c r="K152" s="22">
        <v>0</v>
      </c>
      <c r="L152" s="22">
        <v>0</v>
      </c>
      <c r="M152" s="22">
        <v>30522216</v>
      </c>
      <c r="N152" s="22">
        <v>0</v>
      </c>
      <c r="O152" s="22">
        <v>6488945</v>
      </c>
      <c r="P152" s="22">
        <v>2303399</v>
      </c>
      <c r="Q152" s="22">
        <v>753389</v>
      </c>
      <c r="R152" s="22">
        <v>307173</v>
      </c>
      <c r="S152" s="22">
        <v>1531455</v>
      </c>
      <c r="T152" s="22">
        <v>41906577</v>
      </c>
      <c r="U152" s="22">
        <v>5298374</v>
      </c>
      <c r="V152" s="22">
        <v>0</v>
      </c>
      <c r="W152" s="22">
        <v>3419802</v>
      </c>
      <c r="X152" s="22">
        <v>2963957</v>
      </c>
      <c r="Y152" s="22">
        <v>0</v>
      </c>
      <c r="Z152" s="22">
        <v>0</v>
      </c>
      <c r="AA152" s="22">
        <v>0</v>
      </c>
      <c r="AB152" s="22">
        <v>0</v>
      </c>
      <c r="AC152" s="22">
        <v>11682133</v>
      </c>
      <c r="AD152" s="22">
        <v>2518564</v>
      </c>
      <c r="AE152" s="22">
        <v>1470159</v>
      </c>
      <c r="AF152" s="22">
        <v>0</v>
      </c>
      <c r="AG152" s="22">
        <v>81432</v>
      </c>
      <c r="AH152" s="22">
        <v>908984</v>
      </c>
      <c r="AI152" s="22">
        <v>16661272</v>
      </c>
      <c r="AJ152" s="22">
        <v>25245305</v>
      </c>
      <c r="AK152" s="22">
        <v>2066604</v>
      </c>
      <c r="AL152" s="22">
        <v>23178701</v>
      </c>
    </row>
    <row r="153" spans="1:38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121335381</v>
      </c>
      <c r="F153" s="22">
        <v>0</v>
      </c>
      <c r="G153" s="22">
        <v>36833349</v>
      </c>
      <c r="H153" s="22">
        <v>35103923</v>
      </c>
      <c r="I153" s="22">
        <v>44633629</v>
      </c>
      <c r="J153" s="22">
        <v>0</v>
      </c>
      <c r="K153" s="22">
        <v>0</v>
      </c>
      <c r="L153" s="22">
        <v>0</v>
      </c>
      <c r="M153" s="22">
        <v>237906282</v>
      </c>
      <c r="N153" s="22">
        <v>6047254</v>
      </c>
      <c r="O153" s="22">
        <v>84485072</v>
      </c>
      <c r="P153" s="22">
        <v>23656411</v>
      </c>
      <c r="Q153" s="22">
        <v>27932014</v>
      </c>
      <c r="R153" s="22">
        <v>24195560</v>
      </c>
      <c r="S153" s="22">
        <v>5271231</v>
      </c>
      <c r="T153" s="22">
        <v>409493824</v>
      </c>
      <c r="U153" s="22">
        <v>28870716</v>
      </c>
      <c r="V153" s="22">
        <v>6086649</v>
      </c>
      <c r="W153" s="22">
        <v>6222045</v>
      </c>
      <c r="X153" s="22">
        <v>7667550</v>
      </c>
      <c r="Y153" s="22">
        <v>0</v>
      </c>
      <c r="Z153" s="22">
        <v>0</v>
      </c>
      <c r="AA153" s="22">
        <v>0</v>
      </c>
      <c r="AB153" s="22">
        <v>0</v>
      </c>
      <c r="AC153" s="22">
        <v>48846960</v>
      </c>
      <c r="AD153" s="22">
        <v>13742171</v>
      </c>
      <c r="AE153" s="22">
        <v>10024379</v>
      </c>
      <c r="AF153" s="22">
        <v>0</v>
      </c>
      <c r="AG153" s="22">
        <v>7490481</v>
      </c>
      <c r="AH153" s="22">
        <v>2135342</v>
      </c>
      <c r="AI153" s="22">
        <v>82239333</v>
      </c>
      <c r="AJ153" s="22">
        <v>327254491</v>
      </c>
      <c r="AK153" s="22">
        <v>26573931</v>
      </c>
      <c r="AL153" s="22">
        <v>300680560</v>
      </c>
    </row>
    <row r="154" spans="1:38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32688807</v>
      </c>
      <c r="F154" s="22">
        <v>0</v>
      </c>
      <c r="G154" s="22">
        <v>21748019</v>
      </c>
      <c r="H154" s="22">
        <v>22539345</v>
      </c>
      <c r="I154" s="22">
        <v>6752305</v>
      </c>
      <c r="J154" s="22">
        <v>0</v>
      </c>
      <c r="K154" s="22">
        <v>0</v>
      </c>
      <c r="L154" s="22">
        <v>0</v>
      </c>
      <c r="M154" s="22">
        <v>83728476</v>
      </c>
      <c r="N154" s="22">
        <v>342708</v>
      </c>
      <c r="O154" s="22">
        <v>22579149</v>
      </c>
      <c r="P154" s="22">
        <v>3816840</v>
      </c>
      <c r="Q154" s="22">
        <v>3574401</v>
      </c>
      <c r="R154" s="22">
        <v>1750202</v>
      </c>
      <c r="S154" s="22">
        <v>4129603</v>
      </c>
      <c r="T154" s="22">
        <v>119921379</v>
      </c>
      <c r="U154" s="22">
        <v>18955151</v>
      </c>
      <c r="V154" s="22">
        <v>0</v>
      </c>
      <c r="W154" s="22">
        <v>7669257</v>
      </c>
      <c r="X154" s="22">
        <v>10405737</v>
      </c>
      <c r="Y154" s="22">
        <v>2353438</v>
      </c>
      <c r="Z154" s="22">
        <v>0</v>
      </c>
      <c r="AA154" s="22">
        <v>0</v>
      </c>
      <c r="AB154" s="22">
        <v>0</v>
      </c>
      <c r="AC154" s="22">
        <v>39383583</v>
      </c>
      <c r="AD154" s="22">
        <v>7653951</v>
      </c>
      <c r="AE154" s="22">
        <v>1582758</v>
      </c>
      <c r="AF154" s="22">
        <v>0</v>
      </c>
      <c r="AG154" s="22">
        <v>443716</v>
      </c>
      <c r="AH154" s="22">
        <v>1489913</v>
      </c>
      <c r="AI154" s="22">
        <v>50553921</v>
      </c>
      <c r="AJ154" s="22">
        <v>69367458</v>
      </c>
      <c r="AK154" s="22">
        <v>6955077</v>
      </c>
      <c r="AL154" s="22">
        <v>62412381</v>
      </c>
    </row>
    <row r="155" spans="1:38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2454295</v>
      </c>
      <c r="F155" s="22">
        <v>0</v>
      </c>
      <c r="G155" s="22">
        <v>6850607</v>
      </c>
      <c r="H155" s="22">
        <v>3483173</v>
      </c>
      <c r="I155" s="22">
        <v>111587</v>
      </c>
      <c r="J155" s="22">
        <v>0</v>
      </c>
      <c r="K155" s="22">
        <v>0</v>
      </c>
      <c r="L155" s="22">
        <v>0</v>
      </c>
      <c r="M155" s="22">
        <v>12899662</v>
      </c>
      <c r="N155" s="22">
        <v>0</v>
      </c>
      <c r="O155" s="22">
        <v>1237252</v>
      </c>
      <c r="P155" s="22">
        <v>851164</v>
      </c>
      <c r="Q155" s="22">
        <v>180756</v>
      </c>
      <c r="R155" s="22">
        <v>0</v>
      </c>
      <c r="S155" s="22">
        <v>281508</v>
      </c>
      <c r="T155" s="22">
        <v>15450342</v>
      </c>
      <c r="U155" s="22">
        <v>1797038</v>
      </c>
      <c r="V155" s="22">
        <v>0</v>
      </c>
      <c r="W155" s="22">
        <v>2158871</v>
      </c>
      <c r="X155" s="22">
        <v>560786</v>
      </c>
      <c r="Y155" s="22">
        <v>54324</v>
      </c>
      <c r="Z155" s="22">
        <v>0</v>
      </c>
      <c r="AA155" s="22">
        <v>0</v>
      </c>
      <c r="AB155" s="22">
        <v>0</v>
      </c>
      <c r="AC155" s="22">
        <v>4571019</v>
      </c>
      <c r="AD155" s="22">
        <v>830132</v>
      </c>
      <c r="AE155" s="22">
        <v>333822</v>
      </c>
      <c r="AF155" s="22">
        <v>0</v>
      </c>
      <c r="AG155" s="22">
        <v>0</v>
      </c>
      <c r="AH155" s="22">
        <v>133970</v>
      </c>
      <c r="AI155" s="22">
        <v>5868943</v>
      </c>
      <c r="AJ155" s="22">
        <v>9581399</v>
      </c>
      <c r="AK155" s="22">
        <v>1919491</v>
      </c>
      <c r="AL155" s="22">
        <v>7661908</v>
      </c>
    </row>
    <row r="156" spans="1:38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8401674</v>
      </c>
      <c r="F156" s="22">
        <v>0</v>
      </c>
      <c r="G156" s="22">
        <v>11812835</v>
      </c>
      <c r="H156" s="22">
        <v>1761251</v>
      </c>
      <c r="I156" s="22">
        <v>0</v>
      </c>
      <c r="J156" s="22">
        <v>0</v>
      </c>
      <c r="K156" s="22">
        <v>0</v>
      </c>
      <c r="L156" s="22">
        <v>0</v>
      </c>
      <c r="M156" s="22">
        <v>21975760</v>
      </c>
      <c r="N156" s="22">
        <v>0</v>
      </c>
      <c r="O156" s="22">
        <v>10368311</v>
      </c>
      <c r="P156" s="22">
        <v>675472</v>
      </c>
      <c r="Q156" s="22">
        <v>671779</v>
      </c>
      <c r="R156" s="22">
        <v>1364213</v>
      </c>
      <c r="S156" s="22">
        <v>397145</v>
      </c>
      <c r="T156" s="22">
        <v>35452680</v>
      </c>
      <c r="U156" s="22">
        <v>6272933</v>
      </c>
      <c r="V156" s="22">
        <v>0</v>
      </c>
      <c r="W156" s="22">
        <v>2132056</v>
      </c>
      <c r="X156" s="22">
        <v>738625</v>
      </c>
      <c r="Y156" s="22">
        <v>0</v>
      </c>
      <c r="Z156" s="22">
        <v>0</v>
      </c>
      <c r="AA156" s="22">
        <v>0</v>
      </c>
      <c r="AB156" s="22">
        <v>0</v>
      </c>
      <c r="AC156" s="22">
        <v>9143614</v>
      </c>
      <c r="AD156" s="22">
        <v>2699526</v>
      </c>
      <c r="AE156" s="22">
        <v>454853</v>
      </c>
      <c r="AF156" s="22">
        <v>0</v>
      </c>
      <c r="AG156" s="22">
        <v>745399</v>
      </c>
      <c r="AH156" s="22">
        <v>341012</v>
      </c>
      <c r="AI156" s="22">
        <v>13384404</v>
      </c>
      <c r="AJ156" s="22">
        <v>22068276</v>
      </c>
      <c r="AK156" s="22">
        <v>83590</v>
      </c>
      <c r="AL156" s="22">
        <v>21984686</v>
      </c>
    </row>
    <row r="157" spans="1:38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39026826</v>
      </c>
      <c r="F157" s="22">
        <v>0</v>
      </c>
      <c r="G157" s="22">
        <v>47898625</v>
      </c>
      <c r="H157" s="22">
        <v>2599987</v>
      </c>
      <c r="I157" s="22">
        <v>419380</v>
      </c>
      <c r="J157" s="22">
        <v>0</v>
      </c>
      <c r="K157" s="22">
        <v>1080526</v>
      </c>
      <c r="L157" s="22">
        <v>0</v>
      </c>
      <c r="M157" s="22">
        <v>91025344</v>
      </c>
      <c r="N157" s="22">
        <v>163987</v>
      </c>
      <c r="O157" s="22">
        <v>36831337</v>
      </c>
      <c r="P157" s="22">
        <v>14301259</v>
      </c>
      <c r="Q157" s="22">
        <v>3733252</v>
      </c>
      <c r="R157" s="22">
        <v>5664649</v>
      </c>
      <c r="S157" s="22">
        <v>2836092</v>
      </c>
      <c r="T157" s="22">
        <v>154555920</v>
      </c>
      <c r="U157" s="22">
        <v>19573225</v>
      </c>
      <c r="V157" s="22">
        <v>0</v>
      </c>
      <c r="W157" s="22">
        <v>15622331</v>
      </c>
      <c r="X157" s="22">
        <v>1059460</v>
      </c>
      <c r="Y157" s="22">
        <v>92055</v>
      </c>
      <c r="Z157" s="22">
        <v>0</v>
      </c>
      <c r="AA157" s="22">
        <v>534009</v>
      </c>
      <c r="AB157" s="22">
        <v>0</v>
      </c>
      <c r="AC157" s="22">
        <v>36881080</v>
      </c>
      <c r="AD157" s="22">
        <v>14218783</v>
      </c>
      <c r="AE157" s="22">
        <v>9028296</v>
      </c>
      <c r="AF157" s="22">
        <v>0</v>
      </c>
      <c r="AG157" s="22">
        <v>3459904</v>
      </c>
      <c r="AH157" s="22">
        <v>1641587</v>
      </c>
      <c r="AI157" s="22">
        <v>65229650</v>
      </c>
      <c r="AJ157" s="22">
        <v>89326270</v>
      </c>
      <c r="AK157" s="22">
        <v>13214550</v>
      </c>
      <c r="AL157" s="22">
        <v>76111720</v>
      </c>
    </row>
    <row r="158" spans="1:38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9905942</v>
      </c>
      <c r="F158" s="22">
        <v>0</v>
      </c>
      <c r="G158" s="22">
        <v>4510553</v>
      </c>
      <c r="H158" s="22">
        <v>3138757</v>
      </c>
      <c r="I158" s="22">
        <v>3492251</v>
      </c>
      <c r="J158" s="22">
        <v>0</v>
      </c>
      <c r="K158" s="22">
        <v>0</v>
      </c>
      <c r="L158" s="22">
        <v>0</v>
      </c>
      <c r="M158" s="22">
        <v>21047503</v>
      </c>
      <c r="N158" s="22">
        <v>0</v>
      </c>
      <c r="O158" s="22">
        <v>18396805</v>
      </c>
      <c r="P158" s="22">
        <v>2260922</v>
      </c>
      <c r="Q158" s="22">
        <v>1730765</v>
      </c>
      <c r="R158" s="22">
        <v>1547534</v>
      </c>
      <c r="S158" s="22">
        <v>648946</v>
      </c>
      <c r="T158" s="22">
        <v>45632475</v>
      </c>
      <c r="U158" s="22">
        <v>3361713</v>
      </c>
      <c r="V158" s="22">
        <v>0</v>
      </c>
      <c r="W158" s="22">
        <v>1075490</v>
      </c>
      <c r="X158" s="22">
        <v>537566</v>
      </c>
      <c r="Y158" s="22">
        <v>407388</v>
      </c>
      <c r="Z158" s="22">
        <v>0</v>
      </c>
      <c r="AA158" s="22">
        <v>0</v>
      </c>
      <c r="AB158" s="22">
        <v>0</v>
      </c>
      <c r="AC158" s="22">
        <v>5382157</v>
      </c>
      <c r="AD158" s="22">
        <v>2291785</v>
      </c>
      <c r="AE158" s="22">
        <v>1000694</v>
      </c>
      <c r="AF158" s="22">
        <v>0</v>
      </c>
      <c r="AG158" s="22">
        <v>331684</v>
      </c>
      <c r="AH158" s="22">
        <v>292772</v>
      </c>
      <c r="AI158" s="22">
        <v>9299092</v>
      </c>
      <c r="AJ158" s="22">
        <v>36333383</v>
      </c>
      <c r="AK158" s="22">
        <v>2148737</v>
      </c>
      <c r="AL158" s="22">
        <v>34184646</v>
      </c>
    </row>
    <row r="159" spans="1:38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10066542</v>
      </c>
      <c r="F159" s="22">
        <v>0</v>
      </c>
      <c r="G159" s="22">
        <v>9004957</v>
      </c>
      <c r="H159" s="22">
        <v>2472315</v>
      </c>
      <c r="I159" s="22">
        <v>772920</v>
      </c>
      <c r="J159" s="22">
        <v>0</v>
      </c>
      <c r="K159" s="22">
        <v>0</v>
      </c>
      <c r="L159" s="22">
        <v>0</v>
      </c>
      <c r="M159" s="22">
        <v>22316734</v>
      </c>
      <c r="N159" s="22">
        <v>0</v>
      </c>
      <c r="O159" s="22">
        <v>12233706</v>
      </c>
      <c r="P159" s="22">
        <v>773638</v>
      </c>
      <c r="Q159" s="22">
        <v>308040</v>
      </c>
      <c r="R159" s="22">
        <v>527658</v>
      </c>
      <c r="S159" s="22">
        <v>773876</v>
      </c>
      <c r="T159" s="22">
        <v>36933652</v>
      </c>
      <c r="U159" s="22">
        <v>5960891</v>
      </c>
      <c r="V159" s="22">
        <v>0</v>
      </c>
      <c r="W159" s="22">
        <v>1196693</v>
      </c>
      <c r="X159" s="22">
        <v>890915</v>
      </c>
      <c r="Y159" s="22">
        <v>369662</v>
      </c>
      <c r="Z159" s="22">
        <v>0</v>
      </c>
      <c r="AA159" s="22">
        <v>0</v>
      </c>
      <c r="AB159" s="22">
        <v>0</v>
      </c>
      <c r="AC159" s="22">
        <v>8418161</v>
      </c>
      <c r="AD159" s="22">
        <v>4384605</v>
      </c>
      <c r="AE159" s="22">
        <v>401130</v>
      </c>
      <c r="AF159" s="22">
        <v>0</v>
      </c>
      <c r="AG159" s="22">
        <v>169243</v>
      </c>
      <c r="AH159" s="22">
        <v>506040</v>
      </c>
      <c r="AI159" s="22">
        <v>13879179</v>
      </c>
      <c r="AJ159" s="22">
        <v>23054473</v>
      </c>
      <c r="AK159" s="22">
        <v>1187623</v>
      </c>
      <c r="AL159" s="22">
        <v>21866850</v>
      </c>
    </row>
    <row r="160" spans="1:38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8339082</v>
      </c>
      <c r="F160" s="22">
        <v>0</v>
      </c>
      <c r="G160" s="22">
        <v>15174816</v>
      </c>
      <c r="H160" s="22">
        <v>6903792</v>
      </c>
      <c r="I160" s="22">
        <v>1674290</v>
      </c>
      <c r="J160" s="22">
        <v>0</v>
      </c>
      <c r="K160" s="22">
        <v>0</v>
      </c>
      <c r="L160" s="22">
        <v>0</v>
      </c>
      <c r="M160" s="22">
        <v>32091980</v>
      </c>
      <c r="N160" s="22">
        <v>0</v>
      </c>
      <c r="O160" s="22">
        <v>11967544</v>
      </c>
      <c r="P160" s="22">
        <v>2222026</v>
      </c>
      <c r="Q160" s="22">
        <v>3668911</v>
      </c>
      <c r="R160" s="22">
        <v>4250126</v>
      </c>
      <c r="S160" s="22">
        <v>758245</v>
      </c>
      <c r="T160" s="22">
        <v>54958832</v>
      </c>
      <c r="U160" s="22">
        <v>5129420</v>
      </c>
      <c r="V160" s="22">
        <v>0</v>
      </c>
      <c r="W160" s="22">
        <v>5804188</v>
      </c>
      <c r="X160" s="22">
        <v>2595477</v>
      </c>
      <c r="Y160" s="22">
        <v>519033</v>
      </c>
      <c r="Z160" s="22">
        <v>0</v>
      </c>
      <c r="AA160" s="22">
        <v>0</v>
      </c>
      <c r="AB160" s="22">
        <v>0</v>
      </c>
      <c r="AC160" s="22">
        <v>14048118</v>
      </c>
      <c r="AD160" s="22">
        <v>7656914</v>
      </c>
      <c r="AE160" s="22">
        <v>1211412</v>
      </c>
      <c r="AF160" s="22">
        <v>0</v>
      </c>
      <c r="AG160" s="22">
        <v>1482872</v>
      </c>
      <c r="AH160" s="22">
        <v>476066</v>
      </c>
      <c r="AI160" s="22">
        <v>24875382</v>
      </c>
      <c r="AJ160" s="22">
        <v>30083450</v>
      </c>
      <c r="AK160" s="22">
        <v>2710362</v>
      </c>
      <c r="AL160" s="22">
        <v>27373088</v>
      </c>
    </row>
    <row r="161" spans="1:38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39221616</v>
      </c>
      <c r="F161" s="22">
        <v>0</v>
      </c>
      <c r="G161" s="22">
        <v>14459436</v>
      </c>
      <c r="H161" s="22">
        <v>10143451</v>
      </c>
      <c r="I161" s="22">
        <v>2573669</v>
      </c>
      <c r="J161" s="22">
        <v>0</v>
      </c>
      <c r="K161" s="22">
        <v>3610701</v>
      </c>
      <c r="L161" s="22">
        <v>0</v>
      </c>
      <c r="M161" s="22">
        <v>70008873</v>
      </c>
      <c r="N161" s="22">
        <v>2096919</v>
      </c>
      <c r="O161" s="22">
        <v>13596778</v>
      </c>
      <c r="P161" s="22">
        <v>6157531</v>
      </c>
      <c r="Q161" s="22">
        <v>6239526</v>
      </c>
      <c r="R161" s="22">
        <v>0</v>
      </c>
      <c r="S161" s="22">
        <v>2545345</v>
      </c>
      <c r="T161" s="22">
        <v>100644972</v>
      </c>
      <c r="U161" s="22">
        <v>23983101</v>
      </c>
      <c r="V161" s="22">
        <v>0</v>
      </c>
      <c r="W161" s="22">
        <v>5333981</v>
      </c>
      <c r="X161" s="22">
        <v>3099668</v>
      </c>
      <c r="Y161" s="22">
        <v>554413</v>
      </c>
      <c r="Z161" s="22">
        <v>0</v>
      </c>
      <c r="AA161" s="22">
        <v>2001049</v>
      </c>
      <c r="AB161" s="22">
        <v>0</v>
      </c>
      <c r="AC161" s="22">
        <v>34972212</v>
      </c>
      <c r="AD161" s="22">
        <v>7577657</v>
      </c>
      <c r="AE161" s="22">
        <v>3066774</v>
      </c>
      <c r="AF161" s="22">
        <v>0</v>
      </c>
      <c r="AG161" s="22">
        <v>0</v>
      </c>
      <c r="AH161" s="22">
        <v>1300721</v>
      </c>
      <c r="AI161" s="22">
        <v>46917364</v>
      </c>
      <c r="AJ161" s="22">
        <v>53727608</v>
      </c>
      <c r="AK161" s="22">
        <v>3509178</v>
      </c>
      <c r="AL161" s="22">
        <v>50218430</v>
      </c>
    </row>
    <row r="162" spans="1:38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11833843</v>
      </c>
      <c r="F162" s="22">
        <v>0</v>
      </c>
      <c r="G162" s="22">
        <v>7919238</v>
      </c>
      <c r="H162" s="22">
        <v>4217061</v>
      </c>
      <c r="I162" s="22">
        <v>2216895</v>
      </c>
      <c r="J162" s="22">
        <v>0</v>
      </c>
      <c r="K162" s="22">
        <v>0</v>
      </c>
      <c r="L162" s="22">
        <v>0</v>
      </c>
      <c r="M162" s="22">
        <v>26187037</v>
      </c>
      <c r="N162" s="22">
        <v>0</v>
      </c>
      <c r="O162" s="22">
        <v>16008164</v>
      </c>
      <c r="P162" s="22">
        <v>2757689</v>
      </c>
      <c r="Q162" s="22">
        <v>543365</v>
      </c>
      <c r="R162" s="22">
        <v>1335312</v>
      </c>
      <c r="S162" s="22">
        <v>796482</v>
      </c>
      <c r="T162" s="22">
        <v>47628049</v>
      </c>
      <c r="U162" s="22">
        <v>7623356</v>
      </c>
      <c r="V162" s="22">
        <v>0</v>
      </c>
      <c r="W162" s="22">
        <v>2988048</v>
      </c>
      <c r="X162" s="22">
        <v>1319471</v>
      </c>
      <c r="Y162" s="22">
        <v>897222</v>
      </c>
      <c r="Z162" s="22">
        <v>0</v>
      </c>
      <c r="AA162" s="22">
        <v>0</v>
      </c>
      <c r="AB162" s="22">
        <v>0</v>
      </c>
      <c r="AC162" s="22">
        <v>12828097</v>
      </c>
      <c r="AD162" s="22">
        <v>2318417</v>
      </c>
      <c r="AE162" s="22">
        <v>1032176</v>
      </c>
      <c r="AF162" s="22">
        <v>0</v>
      </c>
      <c r="AG162" s="22">
        <v>861830</v>
      </c>
      <c r="AH162" s="22">
        <v>440712</v>
      </c>
      <c r="AI162" s="22">
        <v>17481232</v>
      </c>
      <c r="AJ162" s="22">
        <v>30146817</v>
      </c>
      <c r="AK162" s="22">
        <v>1354613</v>
      </c>
      <c r="AL162" s="22">
        <v>28792204</v>
      </c>
    </row>
    <row r="163" spans="1:38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1321238</v>
      </c>
      <c r="F163" s="22">
        <v>0</v>
      </c>
      <c r="G163" s="22">
        <v>22355253</v>
      </c>
      <c r="H163" s="22">
        <v>2374479</v>
      </c>
      <c r="I163" s="22">
        <v>0</v>
      </c>
      <c r="J163" s="22">
        <v>0</v>
      </c>
      <c r="K163" s="22">
        <v>196192</v>
      </c>
      <c r="L163" s="22">
        <v>673464</v>
      </c>
      <c r="M163" s="22">
        <v>26920626</v>
      </c>
      <c r="N163" s="22">
        <v>0</v>
      </c>
      <c r="O163" s="22">
        <v>10763858</v>
      </c>
      <c r="P163" s="22">
        <v>1782584</v>
      </c>
      <c r="Q163" s="22">
        <v>689171</v>
      </c>
      <c r="R163" s="22">
        <v>1088465</v>
      </c>
      <c r="S163" s="22">
        <v>1129895</v>
      </c>
      <c r="T163" s="22">
        <v>42374599</v>
      </c>
      <c r="U163" s="22">
        <v>910448</v>
      </c>
      <c r="V163" s="22">
        <v>0</v>
      </c>
      <c r="W163" s="22">
        <v>6196405</v>
      </c>
      <c r="X163" s="22">
        <v>647454</v>
      </c>
      <c r="Y163" s="22">
        <v>0</v>
      </c>
      <c r="Z163" s="22">
        <v>0</v>
      </c>
      <c r="AA163" s="22">
        <v>111012</v>
      </c>
      <c r="AB163" s="22">
        <v>459368</v>
      </c>
      <c r="AC163" s="22">
        <v>8324687</v>
      </c>
      <c r="AD163" s="22">
        <v>3574194</v>
      </c>
      <c r="AE163" s="22">
        <v>1035803</v>
      </c>
      <c r="AF163" s="22">
        <v>0</v>
      </c>
      <c r="AG163" s="22">
        <v>884233</v>
      </c>
      <c r="AH163" s="22">
        <v>696584</v>
      </c>
      <c r="AI163" s="22">
        <v>14515501</v>
      </c>
      <c r="AJ163" s="22">
        <v>27859098</v>
      </c>
      <c r="AK163" s="22">
        <v>2200516</v>
      </c>
      <c r="AL163" s="22">
        <v>25658582</v>
      </c>
    </row>
    <row r="164" spans="1:38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11460157</v>
      </c>
      <c r="F164" s="22">
        <v>0</v>
      </c>
      <c r="G164" s="22">
        <v>3980562</v>
      </c>
      <c r="H164" s="22">
        <v>3205381</v>
      </c>
      <c r="I164" s="22">
        <v>1534811</v>
      </c>
      <c r="J164" s="22">
        <v>0</v>
      </c>
      <c r="K164" s="22">
        <v>0</v>
      </c>
      <c r="L164" s="22">
        <v>0</v>
      </c>
      <c r="M164" s="22">
        <v>20180911</v>
      </c>
      <c r="N164" s="22">
        <v>0</v>
      </c>
      <c r="O164" s="22">
        <v>10677411</v>
      </c>
      <c r="P164" s="22">
        <v>3003458</v>
      </c>
      <c r="Q164" s="22">
        <v>779996</v>
      </c>
      <c r="R164" s="22">
        <v>1189912</v>
      </c>
      <c r="S164" s="22">
        <v>785525</v>
      </c>
      <c r="T164" s="22">
        <v>36617213</v>
      </c>
      <c r="U164" s="22">
        <v>5647404</v>
      </c>
      <c r="V164" s="22">
        <v>0</v>
      </c>
      <c r="W164" s="22">
        <v>617791</v>
      </c>
      <c r="X164" s="22">
        <v>840613</v>
      </c>
      <c r="Y164" s="22">
        <v>407503</v>
      </c>
      <c r="Z164" s="22">
        <v>0</v>
      </c>
      <c r="AA164" s="22">
        <v>0</v>
      </c>
      <c r="AB164" s="22">
        <v>0</v>
      </c>
      <c r="AC164" s="22">
        <v>7513311</v>
      </c>
      <c r="AD164" s="22">
        <v>3711125</v>
      </c>
      <c r="AE164" s="22">
        <v>1784134</v>
      </c>
      <c r="AF164" s="22">
        <v>0</v>
      </c>
      <c r="AG164" s="22">
        <v>173673</v>
      </c>
      <c r="AH164" s="22">
        <v>287748</v>
      </c>
      <c r="AI164" s="22">
        <v>13469991</v>
      </c>
      <c r="AJ164" s="22">
        <v>23147222</v>
      </c>
      <c r="AK164" s="22">
        <v>1551325</v>
      </c>
      <c r="AL164" s="22">
        <v>21595897</v>
      </c>
    </row>
    <row r="165" spans="1:38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44497430</v>
      </c>
      <c r="F165" s="22">
        <v>17949241</v>
      </c>
      <c r="G165" s="22">
        <v>13535629</v>
      </c>
      <c r="H165" s="22">
        <v>11551086</v>
      </c>
      <c r="I165" s="22">
        <v>0</v>
      </c>
      <c r="J165" s="22">
        <v>0</v>
      </c>
      <c r="K165" s="22">
        <v>0</v>
      </c>
      <c r="L165" s="22">
        <v>0</v>
      </c>
      <c r="M165" s="22">
        <v>87533386</v>
      </c>
      <c r="N165" s="22">
        <v>11104755</v>
      </c>
      <c r="O165" s="22">
        <v>7075480</v>
      </c>
      <c r="P165" s="22">
        <v>4209235</v>
      </c>
      <c r="Q165" s="22">
        <v>4956758</v>
      </c>
      <c r="R165" s="22">
        <v>622078</v>
      </c>
      <c r="S165" s="22">
        <v>1783720</v>
      </c>
      <c r="T165" s="22">
        <v>117285412</v>
      </c>
      <c r="U165" s="22">
        <v>23627637</v>
      </c>
      <c r="V165" s="22">
        <v>3943476</v>
      </c>
      <c r="W165" s="22">
        <v>4461813</v>
      </c>
      <c r="X165" s="22">
        <v>1789759</v>
      </c>
      <c r="Y165" s="22">
        <v>0</v>
      </c>
      <c r="Z165" s="22">
        <v>0</v>
      </c>
      <c r="AA165" s="22">
        <v>0</v>
      </c>
      <c r="AB165" s="22">
        <v>0</v>
      </c>
      <c r="AC165" s="22">
        <v>33822685</v>
      </c>
      <c r="AD165" s="22">
        <v>2892803</v>
      </c>
      <c r="AE165" s="22">
        <v>1832345</v>
      </c>
      <c r="AF165" s="22">
        <v>0</v>
      </c>
      <c r="AG165" s="22">
        <v>140664</v>
      </c>
      <c r="AH165" s="22">
        <v>1156362</v>
      </c>
      <c r="AI165" s="22">
        <v>39844859</v>
      </c>
      <c r="AJ165" s="22">
        <v>77440553</v>
      </c>
      <c r="AK165" s="22">
        <v>4627707</v>
      </c>
      <c r="AL165" s="22">
        <v>72812846</v>
      </c>
    </row>
    <row r="166" spans="1:38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12445331</v>
      </c>
      <c r="F166" s="22">
        <v>0</v>
      </c>
      <c r="G166" s="22">
        <v>1776809</v>
      </c>
      <c r="H166" s="22">
        <v>2915460</v>
      </c>
      <c r="I166" s="22">
        <v>1965719</v>
      </c>
      <c r="J166" s="22">
        <v>0</v>
      </c>
      <c r="K166" s="22">
        <v>0</v>
      </c>
      <c r="L166" s="22">
        <v>575146</v>
      </c>
      <c r="M166" s="22">
        <v>19678465</v>
      </c>
      <c r="N166" s="22">
        <v>29908</v>
      </c>
      <c r="O166" s="22">
        <v>12284141</v>
      </c>
      <c r="P166" s="22">
        <v>522116</v>
      </c>
      <c r="Q166" s="22">
        <v>695696</v>
      </c>
      <c r="R166" s="22">
        <v>397310</v>
      </c>
      <c r="S166" s="22">
        <v>1842990</v>
      </c>
      <c r="T166" s="22">
        <v>35450626</v>
      </c>
      <c r="U166" s="22">
        <v>7025712</v>
      </c>
      <c r="V166" s="22">
        <v>0</v>
      </c>
      <c r="W166" s="22">
        <v>837816</v>
      </c>
      <c r="X166" s="22">
        <v>1047431</v>
      </c>
      <c r="Y166" s="22">
        <v>123137</v>
      </c>
      <c r="Z166" s="22">
        <v>0</v>
      </c>
      <c r="AA166" s="22">
        <v>0</v>
      </c>
      <c r="AB166" s="22">
        <v>171050</v>
      </c>
      <c r="AC166" s="22">
        <v>9205146</v>
      </c>
      <c r="AD166" s="22">
        <v>4500959</v>
      </c>
      <c r="AE166" s="22">
        <v>211977</v>
      </c>
      <c r="AF166" s="22">
        <v>0</v>
      </c>
      <c r="AG166" s="22">
        <v>57934</v>
      </c>
      <c r="AH166" s="22">
        <v>929282</v>
      </c>
      <c r="AI166" s="22">
        <v>14905298</v>
      </c>
      <c r="AJ166" s="22">
        <v>20545328</v>
      </c>
      <c r="AK166" s="22">
        <v>4199300</v>
      </c>
      <c r="AL166" s="22">
        <v>16346028</v>
      </c>
    </row>
    <row r="167" spans="1:38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14185687</v>
      </c>
      <c r="F167" s="22">
        <v>0</v>
      </c>
      <c r="G167" s="22">
        <v>10126983</v>
      </c>
      <c r="H167" s="22">
        <v>8904193</v>
      </c>
      <c r="I167" s="22">
        <v>1248518</v>
      </c>
      <c r="J167" s="22">
        <v>0</v>
      </c>
      <c r="K167" s="22">
        <v>0</v>
      </c>
      <c r="L167" s="22">
        <v>0</v>
      </c>
      <c r="M167" s="22">
        <v>34465381</v>
      </c>
      <c r="N167" s="22">
        <v>0</v>
      </c>
      <c r="O167" s="22">
        <v>5238328</v>
      </c>
      <c r="P167" s="22">
        <v>1910180</v>
      </c>
      <c r="Q167" s="22">
        <v>2596627</v>
      </c>
      <c r="R167" s="22">
        <v>1085570</v>
      </c>
      <c r="S167" s="22">
        <v>657052</v>
      </c>
      <c r="T167" s="22">
        <v>45953138</v>
      </c>
      <c r="U167" s="22">
        <v>7835957</v>
      </c>
      <c r="V167" s="22">
        <v>0</v>
      </c>
      <c r="W167" s="22">
        <v>2053905</v>
      </c>
      <c r="X167" s="22">
        <v>1881086</v>
      </c>
      <c r="Y167" s="22">
        <v>376565</v>
      </c>
      <c r="Z167" s="22">
        <v>0</v>
      </c>
      <c r="AA167" s="22">
        <v>0</v>
      </c>
      <c r="AB167" s="22">
        <v>0</v>
      </c>
      <c r="AC167" s="22">
        <v>12147513</v>
      </c>
      <c r="AD167" s="22">
        <v>2384032</v>
      </c>
      <c r="AE167" s="22">
        <v>583028</v>
      </c>
      <c r="AF167" s="22">
        <v>0</v>
      </c>
      <c r="AG167" s="22">
        <v>445766</v>
      </c>
      <c r="AH167" s="22">
        <v>289884</v>
      </c>
      <c r="AI167" s="22">
        <v>15850223</v>
      </c>
      <c r="AJ167" s="22">
        <v>30102915</v>
      </c>
      <c r="AK167" s="22">
        <v>3375061</v>
      </c>
      <c r="AL167" s="22">
        <v>26727854</v>
      </c>
    </row>
    <row r="168" spans="1:38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37436587</v>
      </c>
      <c r="F168" s="22">
        <v>0</v>
      </c>
      <c r="G168" s="22">
        <v>26913971</v>
      </c>
      <c r="H168" s="22">
        <v>13965396</v>
      </c>
      <c r="I168" s="22">
        <v>5692206</v>
      </c>
      <c r="J168" s="22">
        <v>0</v>
      </c>
      <c r="K168" s="22">
        <v>0</v>
      </c>
      <c r="L168" s="22">
        <v>0</v>
      </c>
      <c r="M168" s="22">
        <v>84008160</v>
      </c>
      <c r="N168" s="22">
        <v>2767617</v>
      </c>
      <c r="O168" s="22">
        <v>12860047</v>
      </c>
      <c r="P168" s="22">
        <v>4805715</v>
      </c>
      <c r="Q168" s="22">
        <v>5993023</v>
      </c>
      <c r="R168" s="22">
        <v>6875449</v>
      </c>
      <c r="S168" s="22">
        <v>2865152</v>
      </c>
      <c r="T168" s="22">
        <v>120175163</v>
      </c>
      <c r="U168" s="22">
        <v>17544847</v>
      </c>
      <c r="V168" s="22">
        <v>0</v>
      </c>
      <c r="W168" s="22">
        <v>8310627</v>
      </c>
      <c r="X168" s="22">
        <v>3973249</v>
      </c>
      <c r="Y168" s="22">
        <v>1214302</v>
      </c>
      <c r="Z168" s="22">
        <v>0</v>
      </c>
      <c r="AA168" s="22">
        <v>0</v>
      </c>
      <c r="AB168" s="22">
        <v>0</v>
      </c>
      <c r="AC168" s="22">
        <v>31043025</v>
      </c>
      <c r="AD168" s="22">
        <v>4566868</v>
      </c>
      <c r="AE168" s="22">
        <v>2554464</v>
      </c>
      <c r="AF168" s="22">
        <v>0</v>
      </c>
      <c r="AG168" s="22">
        <v>4401216</v>
      </c>
      <c r="AH168" s="22">
        <v>1453723</v>
      </c>
      <c r="AI168" s="22">
        <v>44019296</v>
      </c>
      <c r="AJ168" s="22">
        <v>76155867</v>
      </c>
      <c r="AK168" s="22">
        <v>8728951</v>
      </c>
      <c r="AL168" s="22">
        <v>67426916</v>
      </c>
    </row>
    <row r="169" spans="1:38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3667932</v>
      </c>
      <c r="F169" s="22">
        <v>0</v>
      </c>
      <c r="G169" s="22">
        <v>3081632</v>
      </c>
      <c r="H169" s="22">
        <v>2721368</v>
      </c>
      <c r="I169" s="22">
        <v>150563</v>
      </c>
      <c r="J169" s="22">
        <v>0</v>
      </c>
      <c r="K169" s="22">
        <v>0</v>
      </c>
      <c r="L169" s="22">
        <v>221350</v>
      </c>
      <c r="M169" s="22">
        <v>9842845</v>
      </c>
      <c r="N169" s="22">
        <v>36678</v>
      </c>
      <c r="O169" s="22">
        <v>321045</v>
      </c>
      <c r="P169" s="22">
        <v>569457</v>
      </c>
      <c r="Q169" s="22">
        <v>182836</v>
      </c>
      <c r="R169" s="22">
        <v>237901</v>
      </c>
      <c r="S169" s="22">
        <v>98478</v>
      </c>
      <c r="T169" s="22">
        <v>11289240</v>
      </c>
      <c r="U169" s="22">
        <v>1263010</v>
      </c>
      <c r="V169" s="22">
        <v>0</v>
      </c>
      <c r="W169" s="22">
        <v>1155909</v>
      </c>
      <c r="X169" s="22">
        <v>867368</v>
      </c>
      <c r="Y169" s="22">
        <v>65205</v>
      </c>
      <c r="Z169" s="22">
        <v>0</v>
      </c>
      <c r="AA169" s="22">
        <v>0</v>
      </c>
      <c r="AB169" s="22">
        <v>198582</v>
      </c>
      <c r="AC169" s="22">
        <v>3550074</v>
      </c>
      <c r="AD169" s="22">
        <v>219817</v>
      </c>
      <c r="AE169" s="22">
        <v>378269</v>
      </c>
      <c r="AF169" s="22">
        <v>0</v>
      </c>
      <c r="AG169" s="22">
        <v>24369</v>
      </c>
      <c r="AH169" s="22">
        <v>70777</v>
      </c>
      <c r="AI169" s="22">
        <v>4243306</v>
      </c>
      <c r="AJ169" s="22">
        <v>7045934</v>
      </c>
      <c r="AK169" s="22">
        <v>85258</v>
      </c>
      <c r="AL169" s="22">
        <v>6960676</v>
      </c>
    </row>
    <row r="170" spans="1:38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34938542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34938542</v>
      </c>
      <c r="N170" s="22">
        <v>363376</v>
      </c>
      <c r="O170" s="22">
        <v>5098617</v>
      </c>
      <c r="P170" s="22">
        <v>1271135</v>
      </c>
      <c r="Q170" s="22">
        <v>1300747</v>
      </c>
      <c r="R170" s="22">
        <v>192622</v>
      </c>
      <c r="S170" s="22">
        <v>1045304</v>
      </c>
      <c r="T170" s="22">
        <v>44210343</v>
      </c>
      <c r="U170" s="22">
        <v>17750601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17750601</v>
      </c>
      <c r="AD170" s="22">
        <v>1679020</v>
      </c>
      <c r="AE170" s="22">
        <v>796649</v>
      </c>
      <c r="AF170" s="22">
        <v>0</v>
      </c>
      <c r="AG170" s="22">
        <v>119879</v>
      </c>
      <c r="AH170" s="22">
        <v>403663</v>
      </c>
      <c r="AI170" s="22">
        <v>20749812</v>
      </c>
      <c r="AJ170" s="22">
        <v>23460531</v>
      </c>
      <c r="AK170" s="22">
        <v>2254289</v>
      </c>
      <c r="AL170" s="22">
        <v>21206242</v>
      </c>
    </row>
    <row r="171" spans="1:38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36787305</v>
      </c>
      <c r="F171" s="22">
        <v>0</v>
      </c>
      <c r="G171" s="22">
        <v>43854822</v>
      </c>
      <c r="H171" s="22">
        <v>22262317</v>
      </c>
      <c r="I171" s="22">
        <v>0</v>
      </c>
      <c r="J171" s="22">
        <v>0</v>
      </c>
      <c r="K171" s="22">
        <v>0</v>
      </c>
      <c r="L171" s="22">
        <v>0</v>
      </c>
      <c r="M171" s="22">
        <v>102904444</v>
      </c>
      <c r="N171" s="22">
        <v>7899932</v>
      </c>
      <c r="O171" s="22">
        <v>54369936</v>
      </c>
      <c r="P171" s="22">
        <v>3555085</v>
      </c>
      <c r="Q171" s="22">
        <v>1953289</v>
      </c>
      <c r="R171" s="22">
        <v>11612553</v>
      </c>
      <c r="S171" s="22">
        <v>3660182</v>
      </c>
      <c r="T171" s="22">
        <v>185955421</v>
      </c>
      <c r="U171" s="22">
        <v>26143893</v>
      </c>
      <c r="V171" s="22">
        <v>0</v>
      </c>
      <c r="W171" s="22">
        <v>15314745</v>
      </c>
      <c r="X171" s="22">
        <v>7614866</v>
      </c>
      <c r="Y171" s="22">
        <v>0</v>
      </c>
      <c r="Z171" s="22">
        <v>0</v>
      </c>
      <c r="AA171" s="22">
        <v>0</v>
      </c>
      <c r="AB171" s="22">
        <v>0</v>
      </c>
      <c r="AC171" s="22">
        <v>49073504</v>
      </c>
      <c r="AD171" s="22">
        <v>5637644</v>
      </c>
      <c r="AE171" s="22">
        <v>1937968</v>
      </c>
      <c r="AF171" s="22">
        <v>0</v>
      </c>
      <c r="AG171" s="22">
        <v>1478075</v>
      </c>
      <c r="AH171" s="22">
        <v>1925260</v>
      </c>
      <c r="AI171" s="22">
        <v>60052451</v>
      </c>
      <c r="AJ171" s="22">
        <v>125902970</v>
      </c>
      <c r="AK171" s="22">
        <v>31050524</v>
      </c>
      <c r="AL171" s="22">
        <v>94852446</v>
      </c>
    </row>
    <row r="172" spans="1:38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5742090</v>
      </c>
      <c r="F172" s="22">
        <v>0</v>
      </c>
      <c r="G172" s="22">
        <v>3752504</v>
      </c>
      <c r="H172" s="22">
        <v>2401334</v>
      </c>
      <c r="I172" s="22">
        <v>446229</v>
      </c>
      <c r="J172" s="22">
        <v>0</v>
      </c>
      <c r="K172" s="22">
        <v>0</v>
      </c>
      <c r="L172" s="22">
        <v>1311367</v>
      </c>
      <c r="M172" s="22">
        <v>13653524</v>
      </c>
      <c r="N172" s="22">
        <v>0</v>
      </c>
      <c r="O172" s="22">
        <v>567967</v>
      </c>
      <c r="P172" s="22">
        <v>1585933</v>
      </c>
      <c r="Q172" s="22">
        <v>567547</v>
      </c>
      <c r="R172" s="22">
        <v>198317</v>
      </c>
      <c r="S172" s="22">
        <v>499815</v>
      </c>
      <c r="T172" s="22">
        <v>17073103</v>
      </c>
      <c r="U172" s="22">
        <v>4480571</v>
      </c>
      <c r="V172" s="22">
        <v>0</v>
      </c>
      <c r="W172" s="22">
        <v>1583793</v>
      </c>
      <c r="X172" s="22">
        <v>1255941</v>
      </c>
      <c r="Y172" s="22">
        <v>302736</v>
      </c>
      <c r="Z172" s="22">
        <v>0</v>
      </c>
      <c r="AA172" s="22">
        <v>0</v>
      </c>
      <c r="AB172" s="22">
        <v>1204145</v>
      </c>
      <c r="AC172" s="22">
        <v>8827186</v>
      </c>
      <c r="AD172" s="22">
        <v>167700</v>
      </c>
      <c r="AE172" s="22">
        <v>952879</v>
      </c>
      <c r="AF172" s="22">
        <v>0</v>
      </c>
      <c r="AG172" s="22">
        <v>134795</v>
      </c>
      <c r="AH172" s="22">
        <v>248450</v>
      </c>
      <c r="AI172" s="22">
        <v>10331010</v>
      </c>
      <c r="AJ172" s="22">
        <v>6742093</v>
      </c>
      <c r="AK172" s="22">
        <v>390051</v>
      </c>
      <c r="AL172" s="22">
        <v>6352042</v>
      </c>
    </row>
    <row r="173" spans="1:38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7089286</v>
      </c>
      <c r="F173" s="22">
        <v>0</v>
      </c>
      <c r="G173" s="22">
        <v>4557029</v>
      </c>
      <c r="H173" s="22">
        <v>3138743</v>
      </c>
      <c r="I173" s="22">
        <v>0</v>
      </c>
      <c r="J173" s="22">
        <v>0</v>
      </c>
      <c r="K173" s="22">
        <v>0</v>
      </c>
      <c r="L173" s="22">
        <v>0</v>
      </c>
      <c r="M173" s="22">
        <v>14785058</v>
      </c>
      <c r="N173" s="22">
        <v>42666</v>
      </c>
      <c r="O173" s="22">
        <v>6826231</v>
      </c>
      <c r="P173" s="22">
        <v>1863807</v>
      </c>
      <c r="Q173" s="22">
        <v>134234</v>
      </c>
      <c r="R173" s="22">
        <v>0</v>
      </c>
      <c r="S173" s="22">
        <v>385483</v>
      </c>
      <c r="T173" s="22">
        <v>24037479</v>
      </c>
      <c r="U173" s="22">
        <v>4551359</v>
      </c>
      <c r="V173" s="22">
        <v>0</v>
      </c>
      <c r="W173" s="22">
        <v>2096208</v>
      </c>
      <c r="X173" s="22">
        <v>1607961</v>
      </c>
      <c r="Y173" s="22">
        <v>0</v>
      </c>
      <c r="Z173" s="22">
        <v>0</v>
      </c>
      <c r="AA173" s="22">
        <v>0</v>
      </c>
      <c r="AB173" s="22">
        <v>0</v>
      </c>
      <c r="AC173" s="22">
        <v>8255528</v>
      </c>
      <c r="AD173" s="22">
        <v>2212876</v>
      </c>
      <c r="AE173" s="22">
        <v>1209505</v>
      </c>
      <c r="AF173" s="22">
        <v>0</v>
      </c>
      <c r="AG173" s="22">
        <v>0</v>
      </c>
      <c r="AH173" s="22">
        <v>275451</v>
      </c>
      <c r="AI173" s="22">
        <v>11953360</v>
      </c>
      <c r="AJ173" s="22">
        <v>12084119</v>
      </c>
      <c r="AK173" s="22">
        <v>319040</v>
      </c>
      <c r="AL173" s="22">
        <v>11765079</v>
      </c>
    </row>
    <row r="174" spans="1:38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45154600</v>
      </c>
      <c r="F174" s="22">
        <v>0</v>
      </c>
      <c r="G174" s="22">
        <v>16895576</v>
      </c>
      <c r="H174" s="22">
        <v>11681215</v>
      </c>
      <c r="I174" s="22">
        <v>1699863</v>
      </c>
      <c r="J174" s="22">
        <v>0</v>
      </c>
      <c r="K174" s="22">
        <v>0</v>
      </c>
      <c r="L174" s="22">
        <v>0</v>
      </c>
      <c r="M174" s="22">
        <v>75431254</v>
      </c>
      <c r="N174" s="22">
        <v>1107374</v>
      </c>
      <c r="O174" s="22">
        <v>22499254</v>
      </c>
      <c r="P174" s="22">
        <v>3181612</v>
      </c>
      <c r="Q174" s="22">
        <v>1428290</v>
      </c>
      <c r="R174" s="22">
        <v>3067892</v>
      </c>
      <c r="S174" s="22">
        <v>2641078</v>
      </c>
      <c r="T174" s="22">
        <v>109356754</v>
      </c>
      <c r="U174" s="22">
        <v>31365512</v>
      </c>
      <c r="V174" s="22">
        <v>0</v>
      </c>
      <c r="W174" s="22">
        <v>5331870</v>
      </c>
      <c r="X174" s="22">
        <v>2756424</v>
      </c>
      <c r="Y174" s="22">
        <v>200641</v>
      </c>
      <c r="Z174" s="22">
        <v>0</v>
      </c>
      <c r="AA174" s="22">
        <v>0</v>
      </c>
      <c r="AB174" s="22">
        <v>0</v>
      </c>
      <c r="AC174" s="22">
        <v>39654447</v>
      </c>
      <c r="AD174" s="22">
        <v>8725922</v>
      </c>
      <c r="AE174" s="22">
        <v>1311121</v>
      </c>
      <c r="AF174" s="22">
        <v>0</v>
      </c>
      <c r="AG174" s="22">
        <v>1027401</v>
      </c>
      <c r="AH174" s="22">
        <v>1108744</v>
      </c>
      <c r="AI174" s="22">
        <v>51827635</v>
      </c>
      <c r="AJ174" s="22">
        <v>57529119</v>
      </c>
      <c r="AK174" s="22">
        <v>3554027</v>
      </c>
      <c r="AL174" s="22">
        <v>53975092</v>
      </c>
    </row>
    <row r="175" spans="1:38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4479427</v>
      </c>
      <c r="F175" s="22">
        <v>0</v>
      </c>
      <c r="G175" s="22">
        <v>3366450</v>
      </c>
      <c r="H175" s="22">
        <v>799681</v>
      </c>
      <c r="I175" s="22">
        <v>0</v>
      </c>
      <c r="J175" s="22">
        <v>0</v>
      </c>
      <c r="K175" s="22">
        <v>0</v>
      </c>
      <c r="L175" s="22">
        <v>0</v>
      </c>
      <c r="M175" s="22">
        <v>8645558</v>
      </c>
      <c r="N175" s="22">
        <v>0</v>
      </c>
      <c r="O175" s="22">
        <v>1456080</v>
      </c>
      <c r="P175" s="22">
        <v>250600</v>
      </c>
      <c r="Q175" s="22">
        <v>963840</v>
      </c>
      <c r="R175" s="22">
        <v>44705</v>
      </c>
      <c r="S175" s="22">
        <v>137365</v>
      </c>
      <c r="T175" s="22">
        <v>11498148</v>
      </c>
      <c r="U175" s="22">
        <v>2688589</v>
      </c>
      <c r="V175" s="22">
        <v>0</v>
      </c>
      <c r="W175" s="22">
        <v>1229099</v>
      </c>
      <c r="X175" s="22">
        <v>553019</v>
      </c>
      <c r="Y175" s="22">
        <v>0</v>
      </c>
      <c r="Z175" s="22">
        <v>0</v>
      </c>
      <c r="AA175" s="22">
        <v>0</v>
      </c>
      <c r="AB175" s="22">
        <v>0</v>
      </c>
      <c r="AC175" s="22">
        <v>4470707</v>
      </c>
      <c r="AD175" s="22">
        <v>323477</v>
      </c>
      <c r="AE175" s="22">
        <v>89743</v>
      </c>
      <c r="AF175" s="22">
        <v>0</v>
      </c>
      <c r="AG175" s="22">
        <v>23881</v>
      </c>
      <c r="AH175" s="22">
        <v>112417</v>
      </c>
      <c r="AI175" s="22">
        <v>5020225</v>
      </c>
      <c r="AJ175" s="22">
        <v>6477923</v>
      </c>
      <c r="AK175" s="22">
        <v>757691</v>
      </c>
      <c r="AL175" s="22">
        <v>5720232</v>
      </c>
    </row>
    <row r="176" spans="1:38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75688638</v>
      </c>
      <c r="F176" s="22">
        <v>0</v>
      </c>
      <c r="G176" s="22">
        <v>11955615</v>
      </c>
      <c r="H176" s="22">
        <v>15076299</v>
      </c>
      <c r="I176" s="22">
        <v>4482185</v>
      </c>
      <c r="J176" s="22">
        <v>0</v>
      </c>
      <c r="K176" s="22">
        <v>0</v>
      </c>
      <c r="L176" s="22">
        <v>0</v>
      </c>
      <c r="M176" s="22">
        <v>107202737</v>
      </c>
      <c r="N176" s="22">
        <v>0</v>
      </c>
      <c r="O176" s="22">
        <v>56639138</v>
      </c>
      <c r="P176" s="22">
        <v>4098081</v>
      </c>
      <c r="Q176" s="22">
        <v>1477011</v>
      </c>
      <c r="R176" s="22">
        <v>5048387</v>
      </c>
      <c r="S176" s="22">
        <v>3191565</v>
      </c>
      <c r="T176" s="22">
        <v>177656919</v>
      </c>
      <c r="U176" s="22">
        <v>40736358</v>
      </c>
      <c r="V176" s="22">
        <v>0</v>
      </c>
      <c r="W176" s="22">
        <v>4552898</v>
      </c>
      <c r="X176" s="22">
        <v>4801212</v>
      </c>
      <c r="Y176" s="22">
        <v>976661</v>
      </c>
      <c r="Z176" s="22">
        <v>0</v>
      </c>
      <c r="AA176" s="22">
        <v>0</v>
      </c>
      <c r="AB176" s="22">
        <v>0</v>
      </c>
      <c r="AC176" s="22">
        <v>51067129</v>
      </c>
      <c r="AD176" s="22">
        <v>10856500</v>
      </c>
      <c r="AE176" s="22">
        <v>2349740</v>
      </c>
      <c r="AF176" s="22">
        <v>0</v>
      </c>
      <c r="AG176" s="22">
        <v>1234385</v>
      </c>
      <c r="AH176" s="22">
        <v>1538630</v>
      </c>
      <c r="AI176" s="22">
        <v>67046384</v>
      </c>
      <c r="AJ176" s="22">
        <v>110610535</v>
      </c>
      <c r="AK176" s="22">
        <v>6878186</v>
      </c>
      <c r="AL176" s="22">
        <v>103732349</v>
      </c>
    </row>
    <row r="177" spans="1:38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58839026</v>
      </c>
      <c r="F177" s="22">
        <v>0</v>
      </c>
      <c r="G177" s="22">
        <v>26039927</v>
      </c>
      <c r="H177" s="22">
        <v>30128728</v>
      </c>
      <c r="I177" s="22">
        <v>19253589</v>
      </c>
      <c r="J177" s="22">
        <v>0</v>
      </c>
      <c r="K177" s="22">
        <v>0</v>
      </c>
      <c r="L177" s="22">
        <v>0</v>
      </c>
      <c r="M177" s="22">
        <v>134261270</v>
      </c>
      <c r="N177" s="22">
        <v>3723028</v>
      </c>
      <c r="O177" s="22">
        <v>33681479</v>
      </c>
      <c r="P177" s="22">
        <v>7058551</v>
      </c>
      <c r="Q177" s="22">
        <v>29491997</v>
      </c>
      <c r="R177" s="22">
        <v>13918992</v>
      </c>
      <c r="S177" s="22">
        <v>4213556</v>
      </c>
      <c r="T177" s="22">
        <v>226348873</v>
      </c>
      <c r="U177" s="22">
        <v>28752264</v>
      </c>
      <c r="V177" s="22">
        <v>0</v>
      </c>
      <c r="W177" s="22">
        <v>8365695</v>
      </c>
      <c r="X177" s="22">
        <v>5145802</v>
      </c>
      <c r="Y177" s="22">
        <v>2227059</v>
      </c>
      <c r="Z177" s="22">
        <v>0</v>
      </c>
      <c r="AA177" s="22">
        <v>0</v>
      </c>
      <c r="AB177" s="22">
        <v>0</v>
      </c>
      <c r="AC177" s="22">
        <v>44490820</v>
      </c>
      <c r="AD177" s="22">
        <v>8542911</v>
      </c>
      <c r="AE177" s="22">
        <v>3940491</v>
      </c>
      <c r="AF177" s="22">
        <v>0</v>
      </c>
      <c r="AG177" s="22">
        <v>3314217</v>
      </c>
      <c r="AH177" s="22">
        <v>1798585</v>
      </c>
      <c r="AI177" s="22">
        <v>62087024</v>
      </c>
      <c r="AJ177" s="22">
        <v>164261849</v>
      </c>
      <c r="AK177" s="22">
        <v>9792180</v>
      </c>
      <c r="AL177" s="22">
        <v>154469669</v>
      </c>
    </row>
    <row r="178" spans="1:38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38179187</v>
      </c>
      <c r="F178" s="22">
        <v>0</v>
      </c>
      <c r="G178" s="22">
        <v>77329335</v>
      </c>
      <c r="H178" s="22">
        <v>50182942</v>
      </c>
      <c r="I178" s="22">
        <v>2882477</v>
      </c>
      <c r="J178" s="22">
        <v>0</v>
      </c>
      <c r="K178" s="22">
        <v>0</v>
      </c>
      <c r="L178" s="22">
        <v>0</v>
      </c>
      <c r="M178" s="22">
        <v>168573941</v>
      </c>
      <c r="N178" s="22">
        <v>0</v>
      </c>
      <c r="O178" s="22">
        <v>22712681</v>
      </c>
      <c r="P178" s="22">
        <v>4573586</v>
      </c>
      <c r="Q178" s="22">
        <v>18595725</v>
      </c>
      <c r="R178" s="22">
        <v>3061693</v>
      </c>
      <c r="S178" s="22">
        <v>2919048</v>
      </c>
      <c r="T178" s="22">
        <v>220436674</v>
      </c>
      <c r="U178" s="22">
        <v>18970243</v>
      </c>
      <c r="V178" s="22">
        <v>0</v>
      </c>
      <c r="W178" s="22">
        <v>4790201</v>
      </c>
      <c r="X178" s="22">
        <v>8158748</v>
      </c>
      <c r="Y178" s="22">
        <v>194552</v>
      </c>
      <c r="Z178" s="22">
        <v>0</v>
      </c>
      <c r="AA178" s="22">
        <v>0</v>
      </c>
      <c r="AB178" s="22">
        <v>0</v>
      </c>
      <c r="AC178" s="22">
        <v>32113744</v>
      </c>
      <c r="AD178" s="22">
        <v>7413624</v>
      </c>
      <c r="AE178" s="22">
        <v>2631010</v>
      </c>
      <c r="AF178" s="22">
        <v>0</v>
      </c>
      <c r="AG178" s="22">
        <v>1276497</v>
      </c>
      <c r="AH178" s="22">
        <v>1165515</v>
      </c>
      <c r="AI178" s="22">
        <v>44600390</v>
      </c>
      <c r="AJ178" s="22">
        <v>175836284</v>
      </c>
      <c r="AK178" s="22">
        <v>11215563</v>
      </c>
      <c r="AL178" s="22">
        <v>164620721</v>
      </c>
    </row>
    <row r="179" spans="1:38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7791338</v>
      </c>
      <c r="F179" s="22">
        <v>0</v>
      </c>
      <c r="G179" s="22">
        <v>6751530</v>
      </c>
      <c r="H179" s="22">
        <v>9201943</v>
      </c>
      <c r="I179" s="22">
        <v>0</v>
      </c>
      <c r="J179" s="22">
        <v>0</v>
      </c>
      <c r="K179" s="22">
        <v>0</v>
      </c>
      <c r="L179" s="22">
        <v>391248</v>
      </c>
      <c r="M179" s="22">
        <v>24136059</v>
      </c>
      <c r="N179" s="22">
        <v>0</v>
      </c>
      <c r="O179" s="22">
        <v>14607323</v>
      </c>
      <c r="P179" s="22">
        <v>2385340</v>
      </c>
      <c r="Q179" s="22">
        <v>9297610</v>
      </c>
      <c r="R179" s="22">
        <v>1218888</v>
      </c>
      <c r="S179" s="22">
        <v>1512392</v>
      </c>
      <c r="T179" s="22">
        <v>53157612</v>
      </c>
      <c r="U179" s="22">
        <v>2744924</v>
      </c>
      <c r="V179" s="22">
        <v>0</v>
      </c>
      <c r="W179" s="22">
        <v>1993458</v>
      </c>
      <c r="X179" s="22">
        <v>3112118</v>
      </c>
      <c r="Y179" s="22">
        <v>0</v>
      </c>
      <c r="Z179" s="22">
        <v>0</v>
      </c>
      <c r="AA179" s="22">
        <v>0</v>
      </c>
      <c r="AB179" s="22">
        <v>226816</v>
      </c>
      <c r="AC179" s="22">
        <v>8077316</v>
      </c>
      <c r="AD179" s="22">
        <v>3751344</v>
      </c>
      <c r="AE179" s="22">
        <v>1177980</v>
      </c>
      <c r="AF179" s="22">
        <v>0</v>
      </c>
      <c r="AG179" s="22">
        <v>332315</v>
      </c>
      <c r="AH179" s="22">
        <v>538379</v>
      </c>
      <c r="AI179" s="22">
        <v>13877334</v>
      </c>
      <c r="AJ179" s="22">
        <v>39280278</v>
      </c>
      <c r="AK179" s="22">
        <v>4553887</v>
      </c>
      <c r="AL179" s="22">
        <v>34726391</v>
      </c>
    </row>
    <row r="180" spans="1:38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10417965</v>
      </c>
      <c r="F180" s="22">
        <v>0</v>
      </c>
      <c r="G180" s="22">
        <v>13163739</v>
      </c>
      <c r="H180" s="22">
        <v>1310883</v>
      </c>
      <c r="I180" s="22">
        <v>161330</v>
      </c>
      <c r="J180" s="22">
        <v>0</v>
      </c>
      <c r="K180" s="22">
        <v>0</v>
      </c>
      <c r="L180" s="22">
        <v>0</v>
      </c>
      <c r="M180" s="22">
        <v>25053917</v>
      </c>
      <c r="N180" s="22">
        <v>0</v>
      </c>
      <c r="O180" s="22">
        <v>10320298</v>
      </c>
      <c r="P180" s="22">
        <v>1511173</v>
      </c>
      <c r="Q180" s="22">
        <v>404804</v>
      </c>
      <c r="R180" s="22">
        <v>346167</v>
      </c>
      <c r="S180" s="22">
        <v>2018877</v>
      </c>
      <c r="T180" s="22">
        <v>39655236</v>
      </c>
      <c r="U180" s="22">
        <v>7971042</v>
      </c>
      <c r="V180" s="22">
        <v>0</v>
      </c>
      <c r="W180" s="22">
        <v>6686197</v>
      </c>
      <c r="X180" s="22">
        <v>757429</v>
      </c>
      <c r="Y180" s="22">
        <v>125853</v>
      </c>
      <c r="Z180" s="22">
        <v>0</v>
      </c>
      <c r="AA180" s="22">
        <v>0</v>
      </c>
      <c r="AB180" s="22">
        <v>0</v>
      </c>
      <c r="AC180" s="22">
        <v>15540521</v>
      </c>
      <c r="AD180" s="22">
        <v>4996966</v>
      </c>
      <c r="AE180" s="22">
        <v>698700</v>
      </c>
      <c r="AF180" s="22">
        <v>0</v>
      </c>
      <c r="AG180" s="22">
        <v>77983</v>
      </c>
      <c r="AH180" s="22">
        <v>861197</v>
      </c>
      <c r="AI180" s="22">
        <v>22175367</v>
      </c>
      <c r="AJ180" s="22">
        <v>17479869</v>
      </c>
      <c r="AK180" s="22">
        <v>0</v>
      </c>
      <c r="AL180" s="22">
        <v>17479869</v>
      </c>
    </row>
    <row r="181" spans="1:38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69756709</v>
      </c>
      <c r="F181" s="22">
        <v>0</v>
      </c>
      <c r="G181" s="22">
        <v>29105720</v>
      </c>
      <c r="H181" s="22">
        <v>27645279</v>
      </c>
      <c r="I181" s="22">
        <v>15599967</v>
      </c>
      <c r="J181" s="22">
        <v>0</v>
      </c>
      <c r="K181" s="22">
        <v>0</v>
      </c>
      <c r="L181" s="22">
        <v>0</v>
      </c>
      <c r="M181" s="22">
        <v>142107675</v>
      </c>
      <c r="N181" s="22">
        <v>2552971</v>
      </c>
      <c r="O181" s="22">
        <v>27551027</v>
      </c>
      <c r="P181" s="22">
        <v>2861021</v>
      </c>
      <c r="Q181" s="22">
        <v>14481057</v>
      </c>
      <c r="R181" s="22">
        <v>9705944</v>
      </c>
      <c r="S181" s="22">
        <v>3195544</v>
      </c>
      <c r="T181" s="22">
        <v>202455239</v>
      </c>
      <c r="U181" s="22">
        <v>26621130</v>
      </c>
      <c r="V181" s="22">
        <v>0</v>
      </c>
      <c r="W181" s="22">
        <v>5785632</v>
      </c>
      <c r="X181" s="22">
        <v>8321603</v>
      </c>
      <c r="Y181" s="22">
        <v>2109015</v>
      </c>
      <c r="Z181" s="22">
        <v>0</v>
      </c>
      <c r="AA181" s="22">
        <v>0</v>
      </c>
      <c r="AB181" s="22">
        <v>0</v>
      </c>
      <c r="AC181" s="22">
        <v>42837380</v>
      </c>
      <c r="AD181" s="22">
        <v>3827365</v>
      </c>
      <c r="AE181" s="22">
        <v>1492998</v>
      </c>
      <c r="AF181" s="22">
        <v>0</v>
      </c>
      <c r="AG181" s="22">
        <v>1837989</v>
      </c>
      <c r="AH181" s="22">
        <v>2440610</v>
      </c>
      <c r="AI181" s="22">
        <v>52436342</v>
      </c>
      <c r="AJ181" s="22">
        <v>150018897</v>
      </c>
      <c r="AK181" s="22">
        <v>8685653</v>
      </c>
      <c r="AL181" s="22">
        <v>141333244</v>
      </c>
    </row>
    <row r="182" spans="1:38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46808209</v>
      </c>
      <c r="F182" s="22">
        <v>0</v>
      </c>
      <c r="G182" s="22">
        <v>36590026</v>
      </c>
      <c r="H182" s="22">
        <v>50174253</v>
      </c>
      <c r="I182" s="22">
        <v>21309122</v>
      </c>
      <c r="J182" s="22">
        <v>0</v>
      </c>
      <c r="K182" s="22">
        <v>0</v>
      </c>
      <c r="L182" s="22">
        <v>0</v>
      </c>
      <c r="M182" s="22">
        <v>154881610</v>
      </c>
      <c r="N182" s="22">
        <v>410573</v>
      </c>
      <c r="O182" s="22">
        <v>15139032</v>
      </c>
      <c r="P182" s="22">
        <v>6250471</v>
      </c>
      <c r="Q182" s="22">
        <v>1275518</v>
      </c>
      <c r="R182" s="22">
        <v>3648548</v>
      </c>
      <c r="S182" s="22">
        <v>3026890</v>
      </c>
      <c r="T182" s="22">
        <v>184632642</v>
      </c>
      <c r="U182" s="22">
        <v>22067278</v>
      </c>
      <c r="V182" s="22">
        <v>0</v>
      </c>
      <c r="W182" s="22">
        <v>11648347</v>
      </c>
      <c r="X182" s="22">
        <v>18348722</v>
      </c>
      <c r="Y182" s="22">
        <v>2642449</v>
      </c>
      <c r="Z182" s="22">
        <v>0</v>
      </c>
      <c r="AA182" s="22">
        <v>0</v>
      </c>
      <c r="AB182" s="22">
        <v>0</v>
      </c>
      <c r="AC182" s="22">
        <v>54706796</v>
      </c>
      <c r="AD182" s="22">
        <v>5758819</v>
      </c>
      <c r="AE182" s="22">
        <v>3429452</v>
      </c>
      <c r="AF182" s="22">
        <v>0</v>
      </c>
      <c r="AG182" s="22">
        <v>1477228</v>
      </c>
      <c r="AH182" s="22">
        <v>1649752</v>
      </c>
      <c r="AI182" s="22">
        <v>67022047</v>
      </c>
      <c r="AJ182" s="22">
        <v>117610595</v>
      </c>
      <c r="AK182" s="22">
        <v>7605837</v>
      </c>
      <c r="AL182" s="22">
        <v>110004758</v>
      </c>
    </row>
    <row r="183" spans="1:38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13425002</v>
      </c>
      <c r="F183" s="22">
        <v>0</v>
      </c>
      <c r="G183" s="22">
        <v>21352012</v>
      </c>
      <c r="H183" s="22">
        <v>9479343</v>
      </c>
      <c r="I183" s="22">
        <v>1303300</v>
      </c>
      <c r="J183" s="22">
        <v>0</v>
      </c>
      <c r="K183" s="22">
        <v>0</v>
      </c>
      <c r="L183" s="22">
        <v>0</v>
      </c>
      <c r="M183" s="22">
        <v>45559657</v>
      </c>
      <c r="N183" s="22">
        <v>87035</v>
      </c>
      <c r="O183" s="22">
        <v>9874252</v>
      </c>
      <c r="P183" s="22">
        <v>3207843</v>
      </c>
      <c r="Q183" s="22">
        <v>2703347</v>
      </c>
      <c r="R183" s="22">
        <v>3022045</v>
      </c>
      <c r="S183" s="22">
        <v>980078</v>
      </c>
      <c r="T183" s="22">
        <v>65434257</v>
      </c>
      <c r="U183" s="22">
        <v>5954092</v>
      </c>
      <c r="V183" s="22">
        <v>0</v>
      </c>
      <c r="W183" s="22">
        <v>8113841</v>
      </c>
      <c r="X183" s="22">
        <v>2254005</v>
      </c>
      <c r="Y183" s="22">
        <v>325096</v>
      </c>
      <c r="Z183" s="22">
        <v>0</v>
      </c>
      <c r="AA183" s="22">
        <v>0</v>
      </c>
      <c r="AB183" s="22">
        <v>0</v>
      </c>
      <c r="AC183" s="22">
        <v>16647034</v>
      </c>
      <c r="AD183" s="22">
        <v>2832906</v>
      </c>
      <c r="AE183" s="22">
        <v>1154372</v>
      </c>
      <c r="AF183" s="22">
        <v>0</v>
      </c>
      <c r="AG183" s="22">
        <v>809688</v>
      </c>
      <c r="AH183" s="22">
        <v>619910</v>
      </c>
      <c r="AI183" s="22">
        <v>22063910</v>
      </c>
      <c r="AJ183" s="22">
        <v>43370347</v>
      </c>
      <c r="AK183" s="22">
        <v>3532308</v>
      </c>
      <c r="AL183" s="22">
        <v>39838039</v>
      </c>
    </row>
    <row r="184" spans="1:38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14799515</v>
      </c>
      <c r="F184" s="22">
        <v>0</v>
      </c>
      <c r="G184" s="22">
        <v>2801717</v>
      </c>
      <c r="H184" s="22">
        <v>2765505</v>
      </c>
      <c r="I184" s="22">
        <v>0</v>
      </c>
      <c r="J184" s="22">
        <v>0</v>
      </c>
      <c r="K184" s="22">
        <v>0</v>
      </c>
      <c r="L184" s="22">
        <v>0</v>
      </c>
      <c r="M184" s="22">
        <v>20366737</v>
      </c>
      <c r="N184" s="22">
        <v>0</v>
      </c>
      <c r="O184" s="22">
        <v>2067319</v>
      </c>
      <c r="P184" s="22">
        <v>1939499</v>
      </c>
      <c r="Q184" s="22">
        <v>1055508</v>
      </c>
      <c r="R184" s="22">
        <v>1109574</v>
      </c>
      <c r="S184" s="22">
        <v>728368</v>
      </c>
      <c r="T184" s="22">
        <v>27267005</v>
      </c>
      <c r="U184" s="22">
        <v>6838065</v>
      </c>
      <c r="V184" s="22">
        <v>0</v>
      </c>
      <c r="W184" s="22">
        <v>893395</v>
      </c>
      <c r="X184" s="22">
        <v>779199</v>
      </c>
      <c r="Y184" s="22">
        <v>0</v>
      </c>
      <c r="Z184" s="22">
        <v>0</v>
      </c>
      <c r="AA184" s="22">
        <v>0</v>
      </c>
      <c r="AB184" s="22">
        <v>0</v>
      </c>
      <c r="AC184" s="22">
        <v>8510659</v>
      </c>
      <c r="AD184" s="22">
        <v>810587</v>
      </c>
      <c r="AE184" s="22">
        <v>884488</v>
      </c>
      <c r="AF184" s="22">
        <v>0</v>
      </c>
      <c r="AG184" s="22">
        <v>564722</v>
      </c>
      <c r="AH184" s="22">
        <v>425700</v>
      </c>
      <c r="AI184" s="22">
        <v>11196156</v>
      </c>
      <c r="AJ184" s="22">
        <v>16070849</v>
      </c>
      <c r="AK184" s="22">
        <v>3211811</v>
      </c>
      <c r="AL184" s="22">
        <v>12859038</v>
      </c>
    </row>
    <row r="185" spans="1:38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5955961</v>
      </c>
      <c r="F185" s="22">
        <v>0</v>
      </c>
      <c r="G185" s="22">
        <v>3847226</v>
      </c>
      <c r="H185" s="22">
        <v>1939776</v>
      </c>
      <c r="I185" s="22">
        <v>368963</v>
      </c>
      <c r="J185" s="22">
        <v>0</v>
      </c>
      <c r="K185" s="22">
        <v>0</v>
      </c>
      <c r="L185" s="22">
        <v>0</v>
      </c>
      <c r="M185" s="22">
        <v>12111926</v>
      </c>
      <c r="N185" s="22">
        <v>36387</v>
      </c>
      <c r="O185" s="22">
        <v>1101705</v>
      </c>
      <c r="P185" s="22">
        <v>922572</v>
      </c>
      <c r="Q185" s="22">
        <v>200420</v>
      </c>
      <c r="R185" s="22">
        <v>231293</v>
      </c>
      <c r="S185" s="22">
        <v>480096</v>
      </c>
      <c r="T185" s="22">
        <v>15084399</v>
      </c>
      <c r="U185" s="22">
        <v>3626486</v>
      </c>
      <c r="V185" s="22">
        <v>0</v>
      </c>
      <c r="W185" s="22">
        <v>1625078</v>
      </c>
      <c r="X185" s="22">
        <v>664388</v>
      </c>
      <c r="Y185" s="22">
        <v>86755</v>
      </c>
      <c r="Z185" s="22">
        <v>0</v>
      </c>
      <c r="AA185" s="22">
        <v>0</v>
      </c>
      <c r="AB185" s="22">
        <v>0</v>
      </c>
      <c r="AC185" s="22">
        <v>6002707</v>
      </c>
      <c r="AD185" s="22">
        <v>782368</v>
      </c>
      <c r="AE185" s="22">
        <v>400747</v>
      </c>
      <c r="AF185" s="22">
        <v>0</v>
      </c>
      <c r="AG185" s="22">
        <v>153858</v>
      </c>
      <c r="AH185" s="22">
        <v>196882</v>
      </c>
      <c r="AI185" s="22">
        <v>7536562</v>
      </c>
      <c r="AJ185" s="22">
        <v>7547837</v>
      </c>
      <c r="AK185" s="22">
        <v>707239</v>
      </c>
      <c r="AL185" s="22">
        <v>6840598</v>
      </c>
    </row>
    <row r="186" spans="1:38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4500008</v>
      </c>
      <c r="F186" s="22">
        <v>0</v>
      </c>
      <c r="G186" s="22">
        <v>6108079</v>
      </c>
      <c r="H186" s="22">
        <v>2185648</v>
      </c>
      <c r="I186" s="22">
        <v>1474048</v>
      </c>
      <c r="J186" s="22">
        <v>0</v>
      </c>
      <c r="K186" s="22">
        <v>0</v>
      </c>
      <c r="L186" s="22">
        <v>0</v>
      </c>
      <c r="M186" s="22">
        <v>14267783</v>
      </c>
      <c r="N186" s="22">
        <v>0</v>
      </c>
      <c r="O186" s="22">
        <v>2832022</v>
      </c>
      <c r="P186" s="22">
        <v>1229486</v>
      </c>
      <c r="Q186" s="22">
        <v>97580</v>
      </c>
      <c r="R186" s="22">
        <v>113402</v>
      </c>
      <c r="S186" s="22">
        <v>195159</v>
      </c>
      <c r="T186" s="22">
        <v>18735432</v>
      </c>
      <c r="U186" s="22">
        <v>3346809</v>
      </c>
      <c r="V186" s="22">
        <v>0</v>
      </c>
      <c r="W186" s="22">
        <v>1252074</v>
      </c>
      <c r="X186" s="22">
        <v>1182891</v>
      </c>
      <c r="Y186" s="22">
        <v>624619</v>
      </c>
      <c r="Z186" s="22">
        <v>0</v>
      </c>
      <c r="AA186" s="22">
        <v>0</v>
      </c>
      <c r="AB186" s="22">
        <v>0</v>
      </c>
      <c r="AC186" s="22">
        <v>6406393</v>
      </c>
      <c r="AD186" s="22">
        <v>2372139</v>
      </c>
      <c r="AE186" s="22">
        <v>549727</v>
      </c>
      <c r="AF186" s="22">
        <v>0</v>
      </c>
      <c r="AG186" s="22">
        <v>51181</v>
      </c>
      <c r="AH186" s="22">
        <v>73613</v>
      </c>
      <c r="AI186" s="22">
        <v>9453053</v>
      </c>
      <c r="AJ186" s="22">
        <v>9282379</v>
      </c>
      <c r="AK186" s="22">
        <v>2582528</v>
      </c>
      <c r="AL186" s="22">
        <v>6699851</v>
      </c>
    </row>
    <row r="187" spans="1:38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14366878</v>
      </c>
      <c r="F187" s="22">
        <v>0</v>
      </c>
      <c r="G187" s="22">
        <v>10540336</v>
      </c>
      <c r="H187" s="22">
        <v>6536374</v>
      </c>
      <c r="I187" s="22">
        <v>1392537</v>
      </c>
      <c r="J187" s="22">
        <v>0</v>
      </c>
      <c r="K187" s="22">
        <v>0</v>
      </c>
      <c r="L187" s="22">
        <v>0</v>
      </c>
      <c r="M187" s="22">
        <v>32836125</v>
      </c>
      <c r="N187" s="22">
        <v>12918664</v>
      </c>
      <c r="O187" s="22">
        <v>12237458</v>
      </c>
      <c r="P187" s="22">
        <v>1795680</v>
      </c>
      <c r="Q187" s="22">
        <v>1339394</v>
      </c>
      <c r="R187" s="22">
        <v>0</v>
      </c>
      <c r="S187" s="22">
        <v>863634</v>
      </c>
      <c r="T187" s="22">
        <v>61990955</v>
      </c>
      <c r="U187" s="22">
        <v>11845790</v>
      </c>
      <c r="V187" s="22">
        <v>0</v>
      </c>
      <c r="W187" s="22">
        <v>2229612</v>
      </c>
      <c r="X187" s="22">
        <v>965141</v>
      </c>
      <c r="Y187" s="22">
        <v>412782</v>
      </c>
      <c r="Z187" s="22">
        <v>0</v>
      </c>
      <c r="AA187" s="22">
        <v>0</v>
      </c>
      <c r="AB187" s="22">
        <v>0</v>
      </c>
      <c r="AC187" s="22">
        <v>15453325</v>
      </c>
      <c r="AD187" s="22">
        <v>3667079</v>
      </c>
      <c r="AE187" s="22">
        <v>833007</v>
      </c>
      <c r="AF187" s="22">
        <v>0</v>
      </c>
      <c r="AG187" s="22">
        <v>0</v>
      </c>
      <c r="AH187" s="22">
        <v>482926</v>
      </c>
      <c r="AI187" s="22">
        <v>20436337</v>
      </c>
      <c r="AJ187" s="22">
        <v>41554618</v>
      </c>
      <c r="AK187" s="22">
        <v>1661628</v>
      </c>
      <c r="AL187" s="22">
        <v>39892990</v>
      </c>
    </row>
    <row r="188" spans="1:38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22995477</v>
      </c>
      <c r="F188" s="22">
        <v>0</v>
      </c>
      <c r="G188" s="22">
        <v>8715024</v>
      </c>
      <c r="H188" s="22">
        <v>8289617</v>
      </c>
      <c r="I188" s="22">
        <v>810513</v>
      </c>
      <c r="J188" s="22">
        <v>0</v>
      </c>
      <c r="K188" s="22">
        <v>0</v>
      </c>
      <c r="L188" s="22">
        <v>3515763</v>
      </c>
      <c r="M188" s="22">
        <v>44326394</v>
      </c>
      <c r="N188" s="22">
        <v>7173</v>
      </c>
      <c r="O188" s="22">
        <v>13643411</v>
      </c>
      <c r="P188" s="22">
        <v>4140600</v>
      </c>
      <c r="Q188" s="22">
        <v>1373768</v>
      </c>
      <c r="R188" s="22">
        <v>178400</v>
      </c>
      <c r="S188" s="22">
        <v>1048803</v>
      </c>
      <c r="T188" s="22">
        <v>64718549</v>
      </c>
      <c r="U188" s="22">
        <v>10457699</v>
      </c>
      <c r="V188" s="22">
        <v>0</v>
      </c>
      <c r="W188" s="22">
        <v>2921342</v>
      </c>
      <c r="X188" s="22">
        <v>2311369</v>
      </c>
      <c r="Y188" s="22">
        <v>201179</v>
      </c>
      <c r="Z188" s="22">
        <v>0</v>
      </c>
      <c r="AA188" s="22">
        <v>0</v>
      </c>
      <c r="AB188" s="22">
        <v>866109</v>
      </c>
      <c r="AC188" s="22">
        <v>16757698</v>
      </c>
      <c r="AD188" s="22">
        <v>4113376</v>
      </c>
      <c r="AE188" s="22">
        <v>2111574</v>
      </c>
      <c r="AF188" s="22">
        <v>0</v>
      </c>
      <c r="AG188" s="22">
        <v>131034</v>
      </c>
      <c r="AH188" s="22">
        <v>635280</v>
      </c>
      <c r="AI188" s="22">
        <v>23748962</v>
      </c>
      <c r="AJ188" s="22">
        <v>40969587</v>
      </c>
      <c r="AK188" s="22">
        <v>2880239</v>
      </c>
      <c r="AL188" s="22">
        <v>38089348</v>
      </c>
    </row>
    <row r="189" spans="1:38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7412069</v>
      </c>
      <c r="F189" s="22">
        <v>0</v>
      </c>
      <c r="G189" s="22">
        <v>2203113</v>
      </c>
      <c r="H189" s="22">
        <v>549470</v>
      </c>
      <c r="I189" s="22">
        <v>0</v>
      </c>
      <c r="J189" s="22">
        <v>0</v>
      </c>
      <c r="K189" s="22">
        <v>0</v>
      </c>
      <c r="L189" s="22">
        <v>0</v>
      </c>
      <c r="M189" s="22">
        <v>10164652</v>
      </c>
      <c r="N189" s="22">
        <v>407737</v>
      </c>
      <c r="O189" s="22">
        <v>3133479</v>
      </c>
      <c r="P189" s="22">
        <v>959684</v>
      </c>
      <c r="Q189" s="22">
        <v>52399</v>
      </c>
      <c r="R189" s="22">
        <v>0</v>
      </c>
      <c r="S189" s="22">
        <v>628247</v>
      </c>
      <c r="T189" s="22">
        <v>15346198</v>
      </c>
      <c r="U189" s="22">
        <v>5097950</v>
      </c>
      <c r="V189" s="22">
        <v>0</v>
      </c>
      <c r="W189" s="22">
        <v>513683</v>
      </c>
      <c r="X189" s="22">
        <v>217787</v>
      </c>
      <c r="Y189" s="22">
        <v>0</v>
      </c>
      <c r="Z189" s="22">
        <v>0</v>
      </c>
      <c r="AA189" s="22">
        <v>0</v>
      </c>
      <c r="AB189" s="22">
        <v>0</v>
      </c>
      <c r="AC189" s="22">
        <v>5829420</v>
      </c>
      <c r="AD189" s="22">
        <v>1912195</v>
      </c>
      <c r="AE189" s="22">
        <v>486161</v>
      </c>
      <c r="AF189" s="22">
        <v>0</v>
      </c>
      <c r="AG189" s="22">
        <v>0</v>
      </c>
      <c r="AH189" s="22">
        <v>461398</v>
      </c>
      <c r="AI189" s="22">
        <v>8689174</v>
      </c>
      <c r="AJ189" s="22">
        <v>6657024</v>
      </c>
      <c r="AK189" s="22">
        <v>751794</v>
      </c>
      <c r="AL189" s="22">
        <v>5905230</v>
      </c>
    </row>
    <row r="190" spans="1:38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78474933</v>
      </c>
      <c r="F190" s="22">
        <v>0</v>
      </c>
      <c r="G190" s="22">
        <v>11187379</v>
      </c>
      <c r="H190" s="22">
        <v>9890945</v>
      </c>
      <c r="I190" s="22">
        <v>10194670</v>
      </c>
      <c r="J190" s="22">
        <v>0</v>
      </c>
      <c r="K190" s="22">
        <v>0</v>
      </c>
      <c r="L190" s="22">
        <v>0</v>
      </c>
      <c r="M190" s="22">
        <v>109747927</v>
      </c>
      <c r="N190" s="22">
        <v>0</v>
      </c>
      <c r="O190" s="22">
        <v>17702803</v>
      </c>
      <c r="P190" s="22">
        <v>6928067</v>
      </c>
      <c r="Q190" s="22">
        <v>2990385</v>
      </c>
      <c r="R190" s="22">
        <v>0</v>
      </c>
      <c r="S190" s="22">
        <v>5011731</v>
      </c>
      <c r="T190" s="22">
        <v>142380913</v>
      </c>
      <c r="U190" s="22">
        <v>54976850</v>
      </c>
      <c r="V190" s="22">
        <v>0</v>
      </c>
      <c r="W190" s="22">
        <v>5834812</v>
      </c>
      <c r="X190" s="22">
        <v>4954904</v>
      </c>
      <c r="Y190" s="22">
        <v>4815765</v>
      </c>
      <c r="Z190" s="22">
        <v>0</v>
      </c>
      <c r="AA190" s="22">
        <v>0</v>
      </c>
      <c r="AB190" s="22">
        <v>0</v>
      </c>
      <c r="AC190" s="22">
        <v>70582331</v>
      </c>
      <c r="AD190" s="22">
        <v>7455379</v>
      </c>
      <c r="AE190" s="22">
        <v>5187858</v>
      </c>
      <c r="AF190" s="22">
        <v>0</v>
      </c>
      <c r="AG190" s="22">
        <v>0</v>
      </c>
      <c r="AH190" s="22">
        <v>2558101</v>
      </c>
      <c r="AI190" s="22">
        <v>85783669</v>
      </c>
      <c r="AJ190" s="22">
        <v>56597244</v>
      </c>
      <c r="AK190" s="22">
        <v>6727511</v>
      </c>
      <c r="AL190" s="22">
        <v>49869733</v>
      </c>
    </row>
    <row r="191" spans="1:38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33447504</v>
      </c>
      <c r="F191" s="22">
        <v>0</v>
      </c>
      <c r="G191" s="22">
        <v>19968698</v>
      </c>
      <c r="H191" s="22">
        <v>5805259</v>
      </c>
      <c r="I191" s="22">
        <v>2951413</v>
      </c>
      <c r="J191" s="22">
        <v>0</v>
      </c>
      <c r="K191" s="22">
        <v>0</v>
      </c>
      <c r="L191" s="22">
        <v>0</v>
      </c>
      <c r="M191" s="22">
        <v>62172874</v>
      </c>
      <c r="N191" s="22">
        <v>3262680</v>
      </c>
      <c r="O191" s="22">
        <v>11089364</v>
      </c>
      <c r="P191" s="22">
        <v>4502643</v>
      </c>
      <c r="Q191" s="22">
        <v>1715188</v>
      </c>
      <c r="R191" s="22">
        <v>4261682</v>
      </c>
      <c r="S191" s="22">
        <v>2321456</v>
      </c>
      <c r="T191" s="22">
        <v>89325887</v>
      </c>
      <c r="U191" s="22">
        <v>18755662</v>
      </c>
      <c r="V191" s="22">
        <v>0</v>
      </c>
      <c r="W191" s="22">
        <v>7198151</v>
      </c>
      <c r="X191" s="22">
        <v>2087261</v>
      </c>
      <c r="Y191" s="22">
        <v>705338</v>
      </c>
      <c r="Z191" s="22">
        <v>0</v>
      </c>
      <c r="AA191" s="22">
        <v>0</v>
      </c>
      <c r="AB191" s="22">
        <v>0</v>
      </c>
      <c r="AC191" s="22">
        <v>28746412</v>
      </c>
      <c r="AD191" s="22">
        <v>2177202</v>
      </c>
      <c r="AE191" s="22">
        <v>2184167</v>
      </c>
      <c r="AF191" s="22">
        <v>0</v>
      </c>
      <c r="AG191" s="22">
        <v>1146860</v>
      </c>
      <c r="AH191" s="22">
        <v>1096152</v>
      </c>
      <c r="AI191" s="22">
        <v>35350793</v>
      </c>
      <c r="AJ191" s="22">
        <v>53975094</v>
      </c>
      <c r="AK191" s="22">
        <v>5434676</v>
      </c>
      <c r="AL191" s="22">
        <v>48540418</v>
      </c>
    </row>
    <row r="192" spans="1:38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11832595</v>
      </c>
      <c r="F192" s="22">
        <v>0</v>
      </c>
      <c r="G192" s="22">
        <v>0</v>
      </c>
      <c r="H192" s="22">
        <v>3886600</v>
      </c>
      <c r="I192" s="22">
        <v>2466397</v>
      </c>
      <c r="J192" s="22">
        <v>0</v>
      </c>
      <c r="K192" s="22">
        <v>0</v>
      </c>
      <c r="L192" s="22">
        <v>0</v>
      </c>
      <c r="M192" s="22">
        <v>18185592</v>
      </c>
      <c r="N192" s="22">
        <v>0</v>
      </c>
      <c r="O192" s="22">
        <v>12847343</v>
      </c>
      <c r="P192" s="22">
        <v>1194565</v>
      </c>
      <c r="Q192" s="22">
        <v>375995</v>
      </c>
      <c r="R192" s="22">
        <v>673522</v>
      </c>
      <c r="S192" s="22">
        <v>187339</v>
      </c>
      <c r="T192" s="22">
        <v>33464356</v>
      </c>
      <c r="U192" s="22">
        <v>8562110</v>
      </c>
      <c r="V192" s="22">
        <v>0</v>
      </c>
      <c r="W192" s="22">
        <v>2136726</v>
      </c>
      <c r="X192" s="22">
        <v>1728141</v>
      </c>
      <c r="Y192" s="22">
        <v>0</v>
      </c>
      <c r="Z192" s="22">
        <v>0</v>
      </c>
      <c r="AA192" s="22">
        <v>0</v>
      </c>
      <c r="AB192" s="22">
        <v>0</v>
      </c>
      <c r="AC192" s="22">
        <v>12426977</v>
      </c>
      <c r="AD192" s="22">
        <v>2020718</v>
      </c>
      <c r="AE192" s="22">
        <v>325685</v>
      </c>
      <c r="AF192" s="22">
        <v>0</v>
      </c>
      <c r="AG192" s="22">
        <v>493598</v>
      </c>
      <c r="AH192" s="22">
        <v>89510</v>
      </c>
      <c r="AI192" s="22">
        <v>15356488</v>
      </c>
      <c r="AJ192" s="22">
        <v>18107868</v>
      </c>
      <c r="AK192" s="22">
        <v>961759</v>
      </c>
      <c r="AL192" s="22">
        <v>17146109</v>
      </c>
    </row>
    <row r="193" spans="1:38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36850117</v>
      </c>
      <c r="F193" s="22">
        <v>0</v>
      </c>
      <c r="G193" s="22">
        <v>9363835</v>
      </c>
      <c r="H193" s="22">
        <v>16362335</v>
      </c>
      <c r="I193" s="22">
        <v>2606045</v>
      </c>
      <c r="J193" s="22">
        <v>0</v>
      </c>
      <c r="K193" s="22">
        <v>0</v>
      </c>
      <c r="L193" s="22">
        <v>0</v>
      </c>
      <c r="M193" s="22">
        <v>65182332</v>
      </c>
      <c r="N193" s="22">
        <v>0</v>
      </c>
      <c r="O193" s="22">
        <v>12206989</v>
      </c>
      <c r="P193" s="22">
        <v>1606012</v>
      </c>
      <c r="Q193" s="22">
        <v>1296888</v>
      </c>
      <c r="R193" s="22">
        <v>0</v>
      </c>
      <c r="S193" s="22">
        <v>532594</v>
      </c>
      <c r="T193" s="22">
        <v>80824815</v>
      </c>
      <c r="U193" s="22">
        <v>33727592</v>
      </c>
      <c r="V193" s="22">
        <v>0</v>
      </c>
      <c r="W193" s="22">
        <v>7023024</v>
      </c>
      <c r="X193" s="22">
        <v>6720472</v>
      </c>
      <c r="Y193" s="22">
        <v>1586246</v>
      </c>
      <c r="Z193" s="22">
        <v>0</v>
      </c>
      <c r="AA193" s="22">
        <v>0</v>
      </c>
      <c r="AB193" s="22">
        <v>0</v>
      </c>
      <c r="AC193" s="22">
        <v>49057334</v>
      </c>
      <c r="AD193" s="22">
        <v>9782723</v>
      </c>
      <c r="AE193" s="22">
        <v>920664</v>
      </c>
      <c r="AF193" s="22">
        <v>0</v>
      </c>
      <c r="AG193" s="22">
        <v>0</v>
      </c>
      <c r="AH193" s="22">
        <v>194246</v>
      </c>
      <c r="AI193" s="22">
        <v>59954967</v>
      </c>
      <c r="AJ193" s="22">
        <v>20869848</v>
      </c>
      <c r="AK193" s="22">
        <v>2927891</v>
      </c>
      <c r="AL193" s="22">
        <v>17941957</v>
      </c>
    </row>
    <row r="194" spans="1:38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25857395</v>
      </c>
      <c r="F194" s="22">
        <v>0</v>
      </c>
      <c r="G194" s="22">
        <v>18906910</v>
      </c>
      <c r="H194" s="22">
        <v>12762812</v>
      </c>
      <c r="I194" s="22">
        <v>6686904</v>
      </c>
      <c r="J194" s="22">
        <v>0</v>
      </c>
      <c r="K194" s="22">
        <v>0</v>
      </c>
      <c r="L194" s="22">
        <v>2654342</v>
      </c>
      <c r="M194" s="22">
        <v>66868363</v>
      </c>
      <c r="N194" s="22">
        <v>0</v>
      </c>
      <c r="O194" s="22">
        <v>18437284</v>
      </c>
      <c r="P194" s="22">
        <v>3176912</v>
      </c>
      <c r="Q194" s="22">
        <v>1796829</v>
      </c>
      <c r="R194" s="22">
        <v>0</v>
      </c>
      <c r="S194" s="22">
        <v>1794993</v>
      </c>
      <c r="T194" s="22">
        <v>92074381</v>
      </c>
      <c r="U194" s="22">
        <v>9386327</v>
      </c>
      <c r="V194" s="22">
        <v>0</v>
      </c>
      <c r="W194" s="22">
        <v>4523509</v>
      </c>
      <c r="X194" s="22">
        <v>4963068</v>
      </c>
      <c r="Y194" s="22">
        <v>1010185</v>
      </c>
      <c r="Z194" s="22">
        <v>0</v>
      </c>
      <c r="AA194" s="22">
        <v>0</v>
      </c>
      <c r="AB194" s="22">
        <v>647555</v>
      </c>
      <c r="AC194" s="22">
        <v>20530644</v>
      </c>
      <c r="AD194" s="22">
        <v>6827803</v>
      </c>
      <c r="AE194" s="22">
        <v>1548638</v>
      </c>
      <c r="AF194" s="22">
        <v>0</v>
      </c>
      <c r="AG194" s="22">
        <v>0</v>
      </c>
      <c r="AH194" s="22">
        <v>930641</v>
      </c>
      <c r="AI194" s="22">
        <v>29837726</v>
      </c>
      <c r="AJ194" s="22">
        <v>62236655</v>
      </c>
      <c r="AK194" s="22">
        <v>0</v>
      </c>
      <c r="AL194" s="22">
        <v>62236655</v>
      </c>
    </row>
    <row r="195" spans="1:38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4977261</v>
      </c>
      <c r="F195" s="22">
        <v>0</v>
      </c>
      <c r="G195" s="22">
        <v>3045699</v>
      </c>
      <c r="H195" s="22">
        <v>2782044</v>
      </c>
      <c r="I195" s="22">
        <v>475324</v>
      </c>
      <c r="J195" s="22">
        <v>0</v>
      </c>
      <c r="K195" s="22">
        <v>0</v>
      </c>
      <c r="L195" s="22">
        <v>0</v>
      </c>
      <c r="M195" s="22">
        <v>11280328</v>
      </c>
      <c r="N195" s="22">
        <v>975891</v>
      </c>
      <c r="O195" s="22">
        <v>931783</v>
      </c>
      <c r="P195" s="22">
        <v>1531635</v>
      </c>
      <c r="Q195" s="22">
        <v>2415034</v>
      </c>
      <c r="R195" s="22">
        <v>375978</v>
      </c>
      <c r="S195" s="22">
        <v>424194</v>
      </c>
      <c r="T195" s="22">
        <v>17934843</v>
      </c>
      <c r="U195" s="22">
        <v>1979075</v>
      </c>
      <c r="V195" s="22">
        <v>0</v>
      </c>
      <c r="W195" s="22">
        <v>977433</v>
      </c>
      <c r="X195" s="22">
        <v>1307739</v>
      </c>
      <c r="Y195" s="22">
        <v>104573</v>
      </c>
      <c r="Z195" s="22">
        <v>0</v>
      </c>
      <c r="AA195" s="22">
        <v>0</v>
      </c>
      <c r="AB195" s="22">
        <v>0</v>
      </c>
      <c r="AC195" s="22">
        <v>4368820</v>
      </c>
      <c r="AD195" s="22">
        <v>344328</v>
      </c>
      <c r="AE195" s="22">
        <v>856467</v>
      </c>
      <c r="AF195" s="22">
        <v>0</v>
      </c>
      <c r="AG195" s="22">
        <v>225510</v>
      </c>
      <c r="AH195" s="22">
        <v>123594</v>
      </c>
      <c r="AI195" s="22">
        <v>5918719</v>
      </c>
      <c r="AJ195" s="22">
        <v>12016124</v>
      </c>
      <c r="AK195" s="22">
        <v>0</v>
      </c>
      <c r="AL195" s="22">
        <v>12016124</v>
      </c>
    </row>
    <row r="196" spans="1:38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25619191</v>
      </c>
      <c r="F196" s="22">
        <v>0</v>
      </c>
      <c r="G196" s="22">
        <v>2711529</v>
      </c>
      <c r="H196" s="22">
        <v>9568163</v>
      </c>
      <c r="I196" s="22">
        <v>0</v>
      </c>
      <c r="J196" s="22">
        <v>0</v>
      </c>
      <c r="K196" s="22">
        <v>0</v>
      </c>
      <c r="L196" s="22">
        <v>0</v>
      </c>
      <c r="M196" s="22">
        <v>37898883</v>
      </c>
      <c r="N196" s="22">
        <v>104443</v>
      </c>
      <c r="O196" s="22">
        <v>29920947</v>
      </c>
      <c r="P196" s="22">
        <v>4138383</v>
      </c>
      <c r="Q196" s="22">
        <v>1253057</v>
      </c>
      <c r="R196" s="22">
        <v>1066394</v>
      </c>
      <c r="S196" s="22">
        <v>961094</v>
      </c>
      <c r="T196" s="22">
        <v>75343201</v>
      </c>
      <c r="U196" s="22">
        <v>13290861</v>
      </c>
      <c r="V196" s="22">
        <v>0</v>
      </c>
      <c r="W196" s="22">
        <v>1305269</v>
      </c>
      <c r="X196" s="22">
        <v>2900783</v>
      </c>
      <c r="Y196" s="22">
        <v>0</v>
      </c>
      <c r="Z196" s="22">
        <v>0</v>
      </c>
      <c r="AA196" s="22">
        <v>0</v>
      </c>
      <c r="AB196" s="22">
        <v>0</v>
      </c>
      <c r="AC196" s="22">
        <v>17496913</v>
      </c>
      <c r="AD196" s="22">
        <v>7844481</v>
      </c>
      <c r="AE196" s="22">
        <v>1702105</v>
      </c>
      <c r="AF196" s="22">
        <v>0</v>
      </c>
      <c r="AG196" s="22">
        <v>675139</v>
      </c>
      <c r="AH196" s="22">
        <v>247937</v>
      </c>
      <c r="AI196" s="22">
        <v>27966575</v>
      </c>
      <c r="AJ196" s="22">
        <v>47376626</v>
      </c>
      <c r="AK196" s="22">
        <v>8658146</v>
      </c>
      <c r="AL196" s="22">
        <v>38718480</v>
      </c>
    </row>
    <row r="197" spans="1:38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86601910</v>
      </c>
      <c r="F197" s="22">
        <v>0</v>
      </c>
      <c r="G197" s="22">
        <v>27364006</v>
      </c>
      <c r="H197" s="22">
        <v>17853931</v>
      </c>
      <c r="I197" s="22">
        <v>6138824</v>
      </c>
      <c r="J197" s="22">
        <v>0</v>
      </c>
      <c r="K197" s="22">
        <v>0</v>
      </c>
      <c r="L197" s="22">
        <v>0</v>
      </c>
      <c r="M197" s="22">
        <v>137958671</v>
      </c>
      <c r="N197" s="22">
        <v>4104736</v>
      </c>
      <c r="O197" s="22">
        <v>53700606</v>
      </c>
      <c r="P197" s="22">
        <v>5801959</v>
      </c>
      <c r="Q197" s="22">
        <v>26870340</v>
      </c>
      <c r="R197" s="22">
        <v>0</v>
      </c>
      <c r="S197" s="22">
        <v>7260550</v>
      </c>
      <c r="T197" s="22">
        <v>235696862</v>
      </c>
      <c r="U197" s="22">
        <v>54592494</v>
      </c>
      <c r="V197" s="22">
        <v>0</v>
      </c>
      <c r="W197" s="22">
        <v>10370765</v>
      </c>
      <c r="X197" s="22">
        <v>6183167</v>
      </c>
      <c r="Y197" s="22">
        <v>1717421</v>
      </c>
      <c r="Z197" s="22">
        <v>0</v>
      </c>
      <c r="AA197" s="22">
        <v>0</v>
      </c>
      <c r="AB197" s="22">
        <v>0</v>
      </c>
      <c r="AC197" s="22">
        <v>72863847</v>
      </c>
      <c r="AD197" s="22">
        <v>10977104</v>
      </c>
      <c r="AE197" s="22">
        <v>3057704</v>
      </c>
      <c r="AF197" s="22">
        <v>0</v>
      </c>
      <c r="AG197" s="22">
        <v>0</v>
      </c>
      <c r="AH197" s="22">
        <v>3581932</v>
      </c>
      <c r="AI197" s="22">
        <v>90480587</v>
      </c>
      <c r="AJ197" s="22">
        <v>145216275</v>
      </c>
      <c r="AK197" s="22">
        <v>5936060</v>
      </c>
      <c r="AL197" s="22">
        <v>139280215</v>
      </c>
    </row>
    <row r="198" spans="1:38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3749023</v>
      </c>
      <c r="F198" s="22">
        <v>0</v>
      </c>
      <c r="G198" s="22">
        <v>601091</v>
      </c>
      <c r="H198" s="22">
        <v>491773</v>
      </c>
      <c r="I198" s="22">
        <v>0</v>
      </c>
      <c r="J198" s="22">
        <v>0</v>
      </c>
      <c r="K198" s="22">
        <v>0</v>
      </c>
      <c r="L198" s="22">
        <v>0</v>
      </c>
      <c r="M198" s="22">
        <v>4841887</v>
      </c>
      <c r="N198" s="22">
        <v>19602</v>
      </c>
      <c r="O198" s="22">
        <v>3158314</v>
      </c>
      <c r="P198" s="22">
        <v>342153</v>
      </c>
      <c r="Q198" s="22">
        <v>1053450</v>
      </c>
      <c r="R198" s="22">
        <v>331037</v>
      </c>
      <c r="S198" s="22">
        <v>108781</v>
      </c>
      <c r="T198" s="22">
        <v>9855224</v>
      </c>
      <c r="U198" s="22">
        <v>2735369</v>
      </c>
      <c r="V198" s="22">
        <v>0</v>
      </c>
      <c r="W198" s="22">
        <v>101341</v>
      </c>
      <c r="X198" s="22">
        <v>172380</v>
      </c>
      <c r="Y198" s="22">
        <v>0</v>
      </c>
      <c r="Z198" s="22">
        <v>0</v>
      </c>
      <c r="AA198" s="22">
        <v>0</v>
      </c>
      <c r="AB198" s="22">
        <v>0</v>
      </c>
      <c r="AC198" s="22">
        <v>3009090</v>
      </c>
      <c r="AD198" s="22">
        <v>1043314</v>
      </c>
      <c r="AE198" s="22">
        <v>193976</v>
      </c>
      <c r="AF198" s="22">
        <v>0</v>
      </c>
      <c r="AG198" s="22">
        <v>88288</v>
      </c>
      <c r="AH198" s="22">
        <v>81987</v>
      </c>
      <c r="AI198" s="22">
        <v>4416655</v>
      </c>
      <c r="AJ198" s="22">
        <v>5438569</v>
      </c>
      <c r="AK198" s="22">
        <v>197000</v>
      </c>
      <c r="AL198" s="22">
        <v>5241569</v>
      </c>
    </row>
    <row r="199" spans="1:38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3187557</v>
      </c>
      <c r="F199" s="22">
        <v>0</v>
      </c>
      <c r="G199" s="22">
        <v>0</v>
      </c>
      <c r="H199" s="22">
        <v>0</v>
      </c>
      <c r="I199" s="22">
        <v>453960</v>
      </c>
      <c r="J199" s="22">
        <v>0</v>
      </c>
      <c r="K199" s="22">
        <v>0</v>
      </c>
      <c r="L199" s="22">
        <v>0</v>
      </c>
      <c r="M199" s="22">
        <v>3641517</v>
      </c>
      <c r="N199" s="22">
        <v>0</v>
      </c>
      <c r="O199" s="22">
        <v>2466451</v>
      </c>
      <c r="P199" s="22">
        <v>743344</v>
      </c>
      <c r="Q199" s="22">
        <v>1349990</v>
      </c>
      <c r="R199" s="22">
        <v>575674</v>
      </c>
      <c r="S199" s="22">
        <v>329397</v>
      </c>
      <c r="T199" s="22">
        <v>9106373</v>
      </c>
      <c r="U199" s="22">
        <v>2044631</v>
      </c>
      <c r="V199" s="22">
        <v>0</v>
      </c>
      <c r="W199" s="22">
        <v>0</v>
      </c>
      <c r="X199" s="22">
        <v>0</v>
      </c>
      <c r="Y199" s="22">
        <v>160258</v>
      </c>
      <c r="Z199" s="22">
        <v>0</v>
      </c>
      <c r="AA199" s="22">
        <v>0</v>
      </c>
      <c r="AB199" s="22">
        <v>0</v>
      </c>
      <c r="AC199" s="22">
        <v>2204889</v>
      </c>
      <c r="AD199" s="22">
        <v>548239</v>
      </c>
      <c r="AE199" s="22">
        <v>434068</v>
      </c>
      <c r="AF199" s="22">
        <v>0</v>
      </c>
      <c r="AG199" s="22">
        <v>336240</v>
      </c>
      <c r="AH199" s="22">
        <v>238263</v>
      </c>
      <c r="AI199" s="22">
        <v>3761699</v>
      </c>
      <c r="AJ199" s="22">
        <v>5344674</v>
      </c>
      <c r="AK199" s="22">
        <v>0</v>
      </c>
      <c r="AL199" s="22">
        <v>5344674</v>
      </c>
    </row>
    <row r="200" spans="1:38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9357988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9357988</v>
      </c>
      <c r="N200" s="22">
        <v>880766</v>
      </c>
      <c r="O200" s="22">
        <v>1300883</v>
      </c>
      <c r="P200" s="22">
        <v>759863</v>
      </c>
      <c r="Q200" s="22">
        <v>414676</v>
      </c>
      <c r="R200" s="22">
        <v>341681</v>
      </c>
      <c r="S200" s="22">
        <v>644616</v>
      </c>
      <c r="T200" s="22">
        <v>13700473</v>
      </c>
      <c r="U200" s="22">
        <v>0</v>
      </c>
      <c r="V200" s="22">
        <v>0</v>
      </c>
      <c r="W200" s="22">
        <v>3096159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3096159</v>
      </c>
      <c r="AD200" s="22">
        <v>395248</v>
      </c>
      <c r="AE200" s="22">
        <v>346337</v>
      </c>
      <c r="AF200" s="22">
        <v>0</v>
      </c>
      <c r="AG200" s="22">
        <v>170587</v>
      </c>
      <c r="AH200" s="22">
        <v>361249</v>
      </c>
      <c r="AI200" s="22">
        <v>4369580</v>
      </c>
      <c r="AJ200" s="22">
        <v>9330893</v>
      </c>
      <c r="AK200" s="22">
        <v>1526210</v>
      </c>
      <c r="AL200" s="22">
        <v>7804683</v>
      </c>
    </row>
    <row r="201" spans="1:38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908104</v>
      </c>
      <c r="F201" s="22">
        <v>0</v>
      </c>
      <c r="G201" s="22">
        <v>2478116</v>
      </c>
      <c r="H201" s="22">
        <v>461187</v>
      </c>
      <c r="I201" s="22">
        <v>0</v>
      </c>
      <c r="J201" s="22">
        <v>0</v>
      </c>
      <c r="K201" s="22">
        <v>0</v>
      </c>
      <c r="L201" s="22">
        <v>0</v>
      </c>
      <c r="M201" s="22">
        <v>3847407</v>
      </c>
      <c r="N201" s="22">
        <v>19945</v>
      </c>
      <c r="O201" s="22">
        <v>1478399</v>
      </c>
      <c r="P201" s="22">
        <v>192663</v>
      </c>
      <c r="Q201" s="22">
        <v>63041</v>
      </c>
      <c r="R201" s="22">
        <v>109999</v>
      </c>
      <c r="S201" s="22">
        <v>204309</v>
      </c>
      <c r="T201" s="22">
        <v>5915763</v>
      </c>
      <c r="U201" s="22">
        <v>493038</v>
      </c>
      <c r="V201" s="22">
        <v>0</v>
      </c>
      <c r="W201" s="22">
        <v>681208</v>
      </c>
      <c r="X201" s="22">
        <v>76434</v>
      </c>
      <c r="Y201" s="22">
        <v>0</v>
      </c>
      <c r="Z201" s="22">
        <v>0</v>
      </c>
      <c r="AA201" s="22">
        <v>0</v>
      </c>
      <c r="AB201" s="22">
        <v>0</v>
      </c>
      <c r="AC201" s="22">
        <v>1250680</v>
      </c>
      <c r="AD201" s="22">
        <v>169513</v>
      </c>
      <c r="AE201" s="22">
        <v>93703</v>
      </c>
      <c r="AF201" s="22">
        <v>0</v>
      </c>
      <c r="AG201" s="22">
        <v>44237</v>
      </c>
      <c r="AH201" s="22">
        <v>110170</v>
      </c>
      <c r="AI201" s="22">
        <v>1668303</v>
      </c>
      <c r="AJ201" s="22">
        <v>4247460</v>
      </c>
      <c r="AK201" s="22">
        <v>49224</v>
      </c>
      <c r="AL201" s="22">
        <v>4198236</v>
      </c>
    </row>
    <row r="202" spans="1:38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856325</v>
      </c>
      <c r="F202" s="22">
        <v>0</v>
      </c>
      <c r="G202" s="22">
        <v>779369</v>
      </c>
      <c r="H202" s="22">
        <v>934768</v>
      </c>
      <c r="I202" s="22">
        <v>0</v>
      </c>
      <c r="J202" s="22">
        <v>0</v>
      </c>
      <c r="K202" s="22">
        <v>0</v>
      </c>
      <c r="L202" s="22">
        <v>0</v>
      </c>
      <c r="M202" s="22">
        <v>2570462</v>
      </c>
      <c r="N202" s="22">
        <v>0</v>
      </c>
      <c r="O202" s="22">
        <v>287995</v>
      </c>
      <c r="P202" s="22">
        <v>141485</v>
      </c>
      <c r="Q202" s="22">
        <v>12240</v>
      </c>
      <c r="R202" s="22">
        <v>0</v>
      </c>
      <c r="S202" s="22">
        <v>27000</v>
      </c>
      <c r="T202" s="22">
        <v>3039182</v>
      </c>
      <c r="U202" s="22">
        <v>475172</v>
      </c>
      <c r="V202" s="22">
        <v>0</v>
      </c>
      <c r="W202" s="22">
        <v>304372</v>
      </c>
      <c r="X202" s="22">
        <v>159470</v>
      </c>
      <c r="Y202" s="22">
        <v>0</v>
      </c>
      <c r="Z202" s="22">
        <v>0</v>
      </c>
      <c r="AA202" s="22">
        <v>0</v>
      </c>
      <c r="AB202" s="22">
        <v>0</v>
      </c>
      <c r="AC202" s="22">
        <v>939014</v>
      </c>
      <c r="AD202" s="22">
        <v>80508</v>
      </c>
      <c r="AE202" s="22">
        <v>72137</v>
      </c>
      <c r="AF202" s="22">
        <v>0</v>
      </c>
      <c r="AG202" s="22">
        <v>0</v>
      </c>
      <c r="AH202" s="22">
        <v>24750</v>
      </c>
      <c r="AI202" s="22">
        <v>1116409</v>
      </c>
      <c r="AJ202" s="22">
        <v>1922773</v>
      </c>
      <c r="AK202" s="22">
        <v>0</v>
      </c>
      <c r="AL202" s="22">
        <v>1922773</v>
      </c>
    </row>
    <row r="203" spans="1:38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1112346</v>
      </c>
      <c r="F203" s="22">
        <v>0</v>
      </c>
      <c r="G203" s="22">
        <v>1810968</v>
      </c>
      <c r="H203" s="22">
        <v>2512000</v>
      </c>
      <c r="I203" s="22">
        <v>0</v>
      </c>
      <c r="J203" s="22">
        <v>0</v>
      </c>
      <c r="K203" s="22">
        <v>0</v>
      </c>
      <c r="L203" s="22">
        <v>0</v>
      </c>
      <c r="M203" s="22">
        <v>5435314</v>
      </c>
      <c r="N203" s="22">
        <v>0</v>
      </c>
      <c r="O203" s="22">
        <v>1712104</v>
      </c>
      <c r="P203" s="22">
        <v>319719</v>
      </c>
      <c r="Q203" s="22">
        <v>115417</v>
      </c>
      <c r="R203" s="22">
        <v>35659</v>
      </c>
      <c r="S203" s="22">
        <v>271652</v>
      </c>
      <c r="T203" s="22">
        <v>7889865</v>
      </c>
      <c r="U203" s="22">
        <v>764230</v>
      </c>
      <c r="V203" s="22">
        <v>0</v>
      </c>
      <c r="W203" s="22">
        <v>883554</v>
      </c>
      <c r="X203" s="22">
        <v>412988</v>
      </c>
      <c r="Y203" s="22">
        <v>0</v>
      </c>
      <c r="Z203" s="22">
        <v>0</v>
      </c>
      <c r="AA203" s="22">
        <v>0</v>
      </c>
      <c r="AB203" s="22">
        <v>0</v>
      </c>
      <c r="AC203" s="22">
        <v>2060772</v>
      </c>
      <c r="AD203" s="22">
        <v>691583</v>
      </c>
      <c r="AE203" s="22">
        <v>164403</v>
      </c>
      <c r="AF203" s="22">
        <v>0</v>
      </c>
      <c r="AG203" s="22">
        <v>12610</v>
      </c>
      <c r="AH203" s="22">
        <v>89932</v>
      </c>
      <c r="AI203" s="22">
        <v>3019300</v>
      </c>
      <c r="AJ203" s="22">
        <v>4870565</v>
      </c>
      <c r="AK203" s="22">
        <v>50615</v>
      </c>
      <c r="AL203" s="22">
        <v>4819950</v>
      </c>
    </row>
    <row r="204" spans="1:38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835492</v>
      </c>
      <c r="F204" s="22">
        <v>0</v>
      </c>
      <c r="G204" s="22">
        <v>836829</v>
      </c>
      <c r="H204" s="22">
        <v>1022809</v>
      </c>
      <c r="I204" s="22">
        <v>0</v>
      </c>
      <c r="J204" s="22">
        <v>0</v>
      </c>
      <c r="K204" s="22">
        <v>0</v>
      </c>
      <c r="L204" s="22">
        <v>0</v>
      </c>
      <c r="M204" s="22">
        <v>2695130</v>
      </c>
      <c r="N204" s="22">
        <v>0</v>
      </c>
      <c r="O204" s="22">
        <v>54097</v>
      </c>
      <c r="P204" s="22">
        <v>250158</v>
      </c>
      <c r="Q204" s="22">
        <v>71878</v>
      </c>
      <c r="R204" s="22">
        <v>0</v>
      </c>
      <c r="S204" s="22">
        <v>16400</v>
      </c>
      <c r="T204" s="22">
        <v>3087663</v>
      </c>
      <c r="U204" s="22">
        <v>199673</v>
      </c>
      <c r="V204" s="22">
        <v>0</v>
      </c>
      <c r="W204" s="22">
        <v>98177</v>
      </c>
      <c r="X204" s="22">
        <v>99598</v>
      </c>
      <c r="Y204" s="22">
        <v>0</v>
      </c>
      <c r="Z204" s="22">
        <v>0</v>
      </c>
      <c r="AA204" s="22">
        <v>0</v>
      </c>
      <c r="AB204" s="22">
        <v>0</v>
      </c>
      <c r="AC204" s="22">
        <v>397448</v>
      </c>
      <c r="AD204" s="22">
        <v>7574</v>
      </c>
      <c r="AE204" s="22">
        <v>132586</v>
      </c>
      <c r="AF204" s="22">
        <v>0</v>
      </c>
      <c r="AG204" s="22">
        <v>0</v>
      </c>
      <c r="AH204" s="22">
        <v>11480</v>
      </c>
      <c r="AI204" s="22">
        <v>549088</v>
      </c>
      <c r="AJ204" s="22">
        <v>2538575</v>
      </c>
      <c r="AK204" s="22">
        <v>0</v>
      </c>
      <c r="AL204" s="22">
        <v>2538575</v>
      </c>
    </row>
    <row r="205" spans="1:38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1975910</v>
      </c>
      <c r="F205" s="22">
        <v>0</v>
      </c>
      <c r="G205" s="22">
        <v>5736577</v>
      </c>
      <c r="H205" s="22">
        <v>1839955</v>
      </c>
      <c r="I205" s="22">
        <v>0</v>
      </c>
      <c r="J205" s="22">
        <v>0</v>
      </c>
      <c r="K205" s="22">
        <v>0</v>
      </c>
      <c r="L205" s="22">
        <v>0</v>
      </c>
      <c r="M205" s="22">
        <v>9552442</v>
      </c>
      <c r="N205" s="22">
        <v>0</v>
      </c>
      <c r="O205" s="22">
        <v>404764</v>
      </c>
      <c r="P205" s="22">
        <v>242594</v>
      </c>
      <c r="Q205" s="22">
        <v>108904</v>
      </c>
      <c r="R205" s="22">
        <v>197559</v>
      </c>
      <c r="S205" s="22">
        <v>0</v>
      </c>
      <c r="T205" s="22">
        <v>10506263</v>
      </c>
      <c r="U205" s="22">
        <v>1026030</v>
      </c>
      <c r="V205" s="22">
        <v>0</v>
      </c>
      <c r="W205" s="22">
        <v>891407</v>
      </c>
      <c r="X205" s="22">
        <v>487976</v>
      </c>
      <c r="Y205" s="22">
        <v>0</v>
      </c>
      <c r="Z205" s="22">
        <v>0</v>
      </c>
      <c r="AA205" s="22">
        <v>0</v>
      </c>
      <c r="AB205" s="22">
        <v>0</v>
      </c>
      <c r="AC205" s="22">
        <v>2405413</v>
      </c>
      <c r="AD205" s="22">
        <v>81989</v>
      </c>
      <c r="AE205" s="22">
        <v>159753</v>
      </c>
      <c r="AF205" s="22">
        <v>0</v>
      </c>
      <c r="AG205" s="22">
        <v>150555</v>
      </c>
      <c r="AH205" s="22">
        <v>0</v>
      </c>
      <c r="AI205" s="22">
        <v>2797710</v>
      </c>
      <c r="AJ205" s="22">
        <v>7708553</v>
      </c>
      <c r="AK205" s="22">
        <v>461509</v>
      </c>
      <c r="AL205" s="22">
        <v>7247044</v>
      </c>
    </row>
    <row r="206" spans="1:38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1250767</v>
      </c>
      <c r="F206" s="22">
        <v>0</v>
      </c>
      <c r="G206" s="22">
        <v>1858561</v>
      </c>
      <c r="H206" s="22">
        <v>217941</v>
      </c>
      <c r="I206" s="22">
        <v>145155</v>
      </c>
      <c r="J206" s="22">
        <v>0</v>
      </c>
      <c r="K206" s="22">
        <v>0</v>
      </c>
      <c r="L206" s="22">
        <v>0</v>
      </c>
      <c r="M206" s="22">
        <v>3472424</v>
      </c>
      <c r="N206" s="22">
        <v>0</v>
      </c>
      <c r="O206" s="22">
        <v>638398</v>
      </c>
      <c r="P206" s="22">
        <v>294745</v>
      </c>
      <c r="Q206" s="22">
        <v>81714</v>
      </c>
      <c r="R206" s="22">
        <v>30062</v>
      </c>
      <c r="S206" s="22">
        <v>129058</v>
      </c>
      <c r="T206" s="22">
        <v>4646401</v>
      </c>
      <c r="U206" s="22">
        <v>0</v>
      </c>
      <c r="V206" s="22">
        <v>894493</v>
      </c>
      <c r="W206" s="22">
        <v>305666</v>
      </c>
      <c r="X206" s="22">
        <v>155718</v>
      </c>
      <c r="Y206" s="22">
        <v>0</v>
      </c>
      <c r="Z206" s="22">
        <v>0</v>
      </c>
      <c r="AA206" s="22">
        <v>0</v>
      </c>
      <c r="AB206" s="22">
        <v>0</v>
      </c>
      <c r="AC206" s="22">
        <v>1355877</v>
      </c>
      <c r="AD206" s="22">
        <v>260531</v>
      </c>
      <c r="AE206" s="22">
        <v>124346</v>
      </c>
      <c r="AF206" s="22">
        <v>0</v>
      </c>
      <c r="AG206" s="22">
        <v>26561</v>
      </c>
      <c r="AH206" s="22">
        <v>62142</v>
      </c>
      <c r="AI206" s="22">
        <v>1829457</v>
      </c>
      <c r="AJ206" s="22">
        <v>2816944</v>
      </c>
      <c r="AK206" s="22">
        <v>149940</v>
      </c>
      <c r="AL206" s="22">
        <v>2667004</v>
      </c>
    </row>
    <row r="207" spans="1:38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1944719</v>
      </c>
      <c r="F207" s="22">
        <v>0</v>
      </c>
      <c r="G207" s="22">
        <v>1497930</v>
      </c>
      <c r="H207" s="22">
        <v>1872058</v>
      </c>
      <c r="I207" s="22">
        <v>0</v>
      </c>
      <c r="J207" s="22">
        <v>0</v>
      </c>
      <c r="K207" s="22">
        <v>0</v>
      </c>
      <c r="L207" s="22">
        <v>0</v>
      </c>
      <c r="M207" s="22">
        <v>5314707</v>
      </c>
      <c r="N207" s="22">
        <v>0</v>
      </c>
      <c r="O207" s="22">
        <v>1489359</v>
      </c>
      <c r="P207" s="22">
        <v>225207</v>
      </c>
      <c r="Q207" s="22">
        <v>43024</v>
      </c>
      <c r="R207" s="22">
        <v>5</v>
      </c>
      <c r="S207" s="22">
        <v>62299</v>
      </c>
      <c r="T207" s="22">
        <v>7134601</v>
      </c>
      <c r="U207" s="22">
        <v>856006</v>
      </c>
      <c r="V207" s="22">
        <v>0</v>
      </c>
      <c r="W207" s="22">
        <v>730074</v>
      </c>
      <c r="X207" s="22">
        <v>942101</v>
      </c>
      <c r="Y207" s="22">
        <v>0</v>
      </c>
      <c r="Z207" s="22">
        <v>0</v>
      </c>
      <c r="AA207" s="22">
        <v>0</v>
      </c>
      <c r="AB207" s="22">
        <v>0</v>
      </c>
      <c r="AC207" s="22">
        <v>2528181</v>
      </c>
      <c r="AD207" s="22">
        <v>443565</v>
      </c>
      <c r="AE207" s="22">
        <v>195129</v>
      </c>
      <c r="AF207" s="22">
        <v>0</v>
      </c>
      <c r="AG207" s="22">
        <v>5</v>
      </c>
      <c r="AH207" s="22">
        <v>24320</v>
      </c>
      <c r="AI207" s="22">
        <v>3191200</v>
      </c>
      <c r="AJ207" s="22">
        <v>3943401</v>
      </c>
      <c r="AK207" s="22">
        <v>0</v>
      </c>
      <c r="AL207" s="22">
        <v>3943401</v>
      </c>
    </row>
    <row r="208" spans="1:38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6466238</v>
      </c>
      <c r="F208" s="22">
        <v>0</v>
      </c>
      <c r="G208" s="22">
        <v>2163626</v>
      </c>
      <c r="H208" s="22">
        <v>3611009</v>
      </c>
      <c r="I208" s="22">
        <v>0</v>
      </c>
      <c r="J208" s="22">
        <v>0</v>
      </c>
      <c r="K208" s="22">
        <v>0</v>
      </c>
      <c r="L208" s="22">
        <v>0</v>
      </c>
      <c r="M208" s="22">
        <v>12240873</v>
      </c>
      <c r="N208" s="22">
        <v>146898</v>
      </c>
      <c r="O208" s="22">
        <v>3301997</v>
      </c>
      <c r="P208" s="22">
        <v>529442</v>
      </c>
      <c r="Q208" s="22">
        <v>249000</v>
      </c>
      <c r="R208" s="22">
        <v>114127</v>
      </c>
      <c r="S208" s="22">
        <v>370614</v>
      </c>
      <c r="T208" s="22">
        <v>16952951</v>
      </c>
      <c r="U208" s="22">
        <v>3012071</v>
      </c>
      <c r="V208" s="22">
        <v>0</v>
      </c>
      <c r="W208" s="22">
        <v>1134668</v>
      </c>
      <c r="X208" s="22">
        <v>1134749</v>
      </c>
      <c r="Y208" s="22">
        <v>0</v>
      </c>
      <c r="Z208" s="22">
        <v>0</v>
      </c>
      <c r="AA208" s="22">
        <v>0</v>
      </c>
      <c r="AB208" s="22">
        <v>0</v>
      </c>
      <c r="AC208" s="22">
        <v>5281488</v>
      </c>
      <c r="AD208" s="22">
        <v>1748280</v>
      </c>
      <c r="AE208" s="22">
        <v>276993</v>
      </c>
      <c r="AF208" s="22">
        <v>0</v>
      </c>
      <c r="AG208" s="22">
        <v>63782</v>
      </c>
      <c r="AH208" s="22">
        <v>154264</v>
      </c>
      <c r="AI208" s="22">
        <v>7524807</v>
      </c>
      <c r="AJ208" s="22">
        <v>9428144</v>
      </c>
      <c r="AK208" s="22">
        <v>238103</v>
      </c>
      <c r="AL208" s="22">
        <v>9190041</v>
      </c>
    </row>
    <row r="209" spans="1:38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3737711</v>
      </c>
      <c r="F209" s="22">
        <v>0</v>
      </c>
      <c r="G209" s="22">
        <v>633225</v>
      </c>
      <c r="H209" s="22">
        <v>253430</v>
      </c>
      <c r="I209" s="22">
        <v>0</v>
      </c>
      <c r="J209" s="22">
        <v>0</v>
      </c>
      <c r="K209" s="22">
        <v>125332</v>
      </c>
      <c r="L209" s="22">
        <v>0</v>
      </c>
      <c r="M209" s="22">
        <v>4749698</v>
      </c>
      <c r="N209" s="22">
        <v>0</v>
      </c>
      <c r="O209" s="22">
        <v>568801</v>
      </c>
      <c r="P209" s="22">
        <v>281367</v>
      </c>
      <c r="Q209" s="22">
        <v>191835</v>
      </c>
      <c r="R209" s="22">
        <v>159735</v>
      </c>
      <c r="S209" s="22">
        <v>197965</v>
      </c>
      <c r="T209" s="22">
        <v>6149401</v>
      </c>
      <c r="U209" s="22">
        <v>2385207</v>
      </c>
      <c r="V209" s="22">
        <v>0</v>
      </c>
      <c r="W209" s="22">
        <v>103232</v>
      </c>
      <c r="X209" s="22">
        <v>97880</v>
      </c>
      <c r="Y209" s="22">
        <v>0</v>
      </c>
      <c r="Z209" s="22">
        <v>0</v>
      </c>
      <c r="AA209" s="22">
        <v>0</v>
      </c>
      <c r="AB209" s="22">
        <v>0</v>
      </c>
      <c r="AC209" s="22">
        <v>2586319</v>
      </c>
      <c r="AD209" s="22">
        <v>310146</v>
      </c>
      <c r="AE209" s="22">
        <v>95528</v>
      </c>
      <c r="AF209" s="22">
        <v>0</v>
      </c>
      <c r="AG209" s="22">
        <v>107991</v>
      </c>
      <c r="AH209" s="22">
        <v>139117</v>
      </c>
      <c r="AI209" s="22">
        <v>3239101</v>
      </c>
      <c r="AJ209" s="22">
        <v>2910300</v>
      </c>
      <c r="AK209" s="22">
        <v>152357</v>
      </c>
      <c r="AL209" s="22">
        <v>2757943</v>
      </c>
    </row>
    <row r="210" spans="1:38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1932251</v>
      </c>
      <c r="F210" s="22">
        <v>0</v>
      </c>
      <c r="G210" s="22">
        <v>1299943</v>
      </c>
      <c r="H210" s="22">
        <v>1042195</v>
      </c>
      <c r="I210" s="22">
        <v>0</v>
      </c>
      <c r="J210" s="22">
        <v>0</v>
      </c>
      <c r="K210" s="22">
        <v>0</v>
      </c>
      <c r="L210" s="22">
        <v>0</v>
      </c>
      <c r="M210" s="22">
        <v>4274389</v>
      </c>
      <c r="N210" s="22">
        <v>0</v>
      </c>
      <c r="O210" s="22">
        <v>247116</v>
      </c>
      <c r="P210" s="22">
        <v>222049</v>
      </c>
      <c r="Q210" s="22">
        <v>71040</v>
      </c>
      <c r="R210" s="22">
        <v>10390</v>
      </c>
      <c r="S210" s="22">
        <v>76771</v>
      </c>
      <c r="T210" s="22">
        <v>4901755</v>
      </c>
      <c r="U210" s="22">
        <v>1123177</v>
      </c>
      <c r="V210" s="22">
        <v>0</v>
      </c>
      <c r="W210" s="22">
        <v>619941</v>
      </c>
      <c r="X210" s="22">
        <v>418164</v>
      </c>
      <c r="Y210" s="22">
        <v>0</v>
      </c>
      <c r="Z210" s="22">
        <v>0</v>
      </c>
      <c r="AA210" s="22">
        <v>0</v>
      </c>
      <c r="AB210" s="22">
        <v>0</v>
      </c>
      <c r="AC210" s="22">
        <v>2161282</v>
      </c>
      <c r="AD210" s="22">
        <v>193985</v>
      </c>
      <c r="AE210" s="22">
        <v>149099</v>
      </c>
      <c r="AF210" s="22">
        <v>0</v>
      </c>
      <c r="AG210" s="22">
        <v>5543</v>
      </c>
      <c r="AH210" s="22">
        <v>63576</v>
      </c>
      <c r="AI210" s="22">
        <v>2573485</v>
      </c>
      <c r="AJ210" s="22">
        <v>2328270</v>
      </c>
      <c r="AK210" s="22">
        <v>0</v>
      </c>
      <c r="AL210" s="22">
        <v>2328270</v>
      </c>
    </row>
    <row r="211" spans="1:38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489627</v>
      </c>
      <c r="F211" s="22">
        <v>0</v>
      </c>
      <c r="G211" s="22">
        <v>5203576</v>
      </c>
      <c r="H211" s="22">
        <v>2583742</v>
      </c>
      <c r="I211" s="22">
        <v>139751</v>
      </c>
      <c r="J211" s="22">
        <v>0</v>
      </c>
      <c r="K211" s="22">
        <v>0</v>
      </c>
      <c r="L211" s="22">
        <v>0</v>
      </c>
      <c r="M211" s="22">
        <v>8416696</v>
      </c>
      <c r="N211" s="22">
        <v>0</v>
      </c>
      <c r="O211" s="22">
        <v>579940</v>
      </c>
      <c r="P211" s="22">
        <v>300985</v>
      </c>
      <c r="Q211" s="22">
        <v>549208</v>
      </c>
      <c r="R211" s="22">
        <v>181971</v>
      </c>
      <c r="S211" s="22">
        <v>19327</v>
      </c>
      <c r="T211" s="22">
        <v>10048127</v>
      </c>
      <c r="U211" s="22">
        <v>386819</v>
      </c>
      <c r="V211" s="22">
        <v>0</v>
      </c>
      <c r="W211" s="22">
        <v>2010245</v>
      </c>
      <c r="X211" s="22">
        <v>1790371</v>
      </c>
      <c r="Y211" s="22">
        <v>3155</v>
      </c>
      <c r="Z211" s="22">
        <v>0</v>
      </c>
      <c r="AA211" s="22">
        <v>0</v>
      </c>
      <c r="AB211" s="22">
        <v>0</v>
      </c>
      <c r="AC211" s="22">
        <v>4190590</v>
      </c>
      <c r="AD211" s="22">
        <v>306607</v>
      </c>
      <c r="AE211" s="22">
        <v>159979</v>
      </c>
      <c r="AF211" s="22">
        <v>0</v>
      </c>
      <c r="AG211" s="22">
        <v>63042</v>
      </c>
      <c r="AH211" s="22">
        <v>13529</v>
      </c>
      <c r="AI211" s="22">
        <v>4733747</v>
      </c>
      <c r="AJ211" s="22">
        <v>5314380</v>
      </c>
      <c r="AK211" s="22">
        <v>16072</v>
      </c>
      <c r="AL211" s="22">
        <v>5298308</v>
      </c>
    </row>
    <row r="212" spans="1:38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9903492</v>
      </c>
      <c r="F212" s="22">
        <v>0</v>
      </c>
      <c r="G212" s="22">
        <v>1962809</v>
      </c>
      <c r="H212" s="22">
        <v>1130555</v>
      </c>
      <c r="I212" s="22">
        <v>0</v>
      </c>
      <c r="J212" s="22">
        <v>0</v>
      </c>
      <c r="K212" s="22">
        <v>0</v>
      </c>
      <c r="L212" s="22">
        <v>1360503</v>
      </c>
      <c r="M212" s="22">
        <v>14357359</v>
      </c>
      <c r="N212" s="22">
        <v>0</v>
      </c>
      <c r="O212" s="22">
        <v>11436545</v>
      </c>
      <c r="P212" s="22">
        <v>1304731</v>
      </c>
      <c r="Q212" s="22">
        <v>1079577</v>
      </c>
      <c r="R212" s="22">
        <v>979423</v>
      </c>
      <c r="S212" s="22">
        <v>508069</v>
      </c>
      <c r="T212" s="22">
        <v>29665704</v>
      </c>
      <c r="U212" s="22">
        <v>8866613</v>
      </c>
      <c r="V212" s="22">
        <v>0</v>
      </c>
      <c r="W212" s="22">
        <v>733939</v>
      </c>
      <c r="X212" s="22">
        <v>419153</v>
      </c>
      <c r="Y212" s="22">
        <v>0</v>
      </c>
      <c r="Z212" s="22">
        <v>0</v>
      </c>
      <c r="AA212" s="22">
        <v>0</v>
      </c>
      <c r="AB212" s="22">
        <v>776015</v>
      </c>
      <c r="AC212" s="22">
        <v>10795720</v>
      </c>
      <c r="AD212" s="22">
        <v>8208017</v>
      </c>
      <c r="AE212" s="22">
        <v>1156074</v>
      </c>
      <c r="AF212" s="22">
        <v>0</v>
      </c>
      <c r="AG212" s="22">
        <v>435508</v>
      </c>
      <c r="AH212" s="22">
        <v>310123</v>
      </c>
      <c r="AI212" s="22">
        <v>20905442</v>
      </c>
      <c r="AJ212" s="22">
        <v>8760262</v>
      </c>
      <c r="AK212" s="22">
        <v>0</v>
      </c>
      <c r="AL212" s="22">
        <v>8760262</v>
      </c>
    </row>
    <row r="213" spans="1:38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3040808</v>
      </c>
      <c r="F213" s="22">
        <v>0</v>
      </c>
      <c r="G213" s="22">
        <v>1361584</v>
      </c>
      <c r="H213" s="22">
        <v>1605409</v>
      </c>
      <c r="I213" s="22">
        <v>0</v>
      </c>
      <c r="J213" s="22">
        <v>0</v>
      </c>
      <c r="K213" s="22">
        <v>0</v>
      </c>
      <c r="L213" s="22">
        <v>0</v>
      </c>
      <c r="M213" s="22">
        <v>6007801</v>
      </c>
      <c r="N213" s="22">
        <v>0</v>
      </c>
      <c r="O213" s="22">
        <v>2659655</v>
      </c>
      <c r="P213" s="22">
        <v>693088</v>
      </c>
      <c r="Q213" s="22">
        <v>61531</v>
      </c>
      <c r="R213" s="22">
        <v>0</v>
      </c>
      <c r="S213" s="22">
        <v>52000</v>
      </c>
      <c r="T213" s="22">
        <v>9474075</v>
      </c>
      <c r="U213" s="22">
        <v>1711012</v>
      </c>
      <c r="V213" s="22">
        <v>0</v>
      </c>
      <c r="W213" s="22">
        <v>548999</v>
      </c>
      <c r="X213" s="22">
        <v>664354</v>
      </c>
      <c r="Y213" s="22">
        <v>0</v>
      </c>
      <c r="Z213" s="22">
        <v>0</v>
      </c>
      <c r="AA213" s="22">
        <v>0</v>
      </c>
      <c r="AB213" s="22">
        <v>0</v>
      </c>
      <c r="AC213" s="22">
        <v>2924365</v>
      </c>
      <c r="AD213" s="22">
        <v>1401672</v>
      </c>
      <c r="AE213" s="22">
        <v>372173</v>
      </c>
      <c r="AF213" s="22">
        <v>0</v>
      </c>
      <c r="AG213" s="22">
        <v>0</v>
      </c>
      <c r="AH213" s="22">
        <v>17300</v>
      </c>
      <c r="AI213" s="22">
        <v>4715510</v>
      </c>
      <c r="AJ213" s="22">
        <v>4758565</v>
      </c>
      <c r="AK213" s="22">
        <v>0</v>
      </c>
      <c r="AL213" s="22">
        <v>4758565</v>
      </c>
    </row>
    <row r="214" spans="1:38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2246281</v>
      </c>
      <c r="F214" s="22">
        <v>0</v>
      </c>
      <c r="G214" s="22">
        <v>495341</v>
      </c>
      <c r="H214" s="22">
        <v>739652</v>
      </c>
      <c r="I214" s="22">
        <v>0</v>
      </c>
      <c r="J214" s="22">
        <v>0</v>
      </c>
      <c r="K214" s="22">
        <v>0</v>
      </c>
      <c r="L214" s="22">
        <v>0</v>
      </c>
      <c r="M214" s="22">
        <v>3481274</v>
      </c>
      <c r="N214" s="22">
        <v>0</v>
      </c>
      <c r="O214" s="22">
        <v>841103</v>
      </c>
      <c r="P214" s="22">
        <v>67595</v>
      </c>
      <c r="Q214" s="22">
        <v>13644</v>
      </c>
      <c r="R214" s="22">
        <v>10961</v>
      </c>
      <c r="S214" s="22">
        <v>0</v>
      </c>
      <c r="T214" s="22">
        <v>4414577</v>
      </c>
      <c r="U214" s="22">
        <v>1598998</v>
      </c>
      <c r="V214" s="22">
        <v>0</v>
      </c>
      <c r="W214" s="22">
        <v>171720</v>
      </c>
      <c r="X214" s="22">
        <v>140205</v>
      </c>
      <c r="Y214" s="22">
        <v>0</v>
      </c>
      <c r="Z214" s="22">
        <v>0</v>
      </c>
      <c r="AA214" s="22">
        <v>0</v>
      </c>
      <c r="AB214" s="22">
        <v>0</v>
      </c>
      <c r="AC214" s="22">
        <v>1910923</v>
      </c>
      <c r="AD214" s="22">
        <v>464924</v>
      </c>
      <c r="AE214" s="22">
        <v>38083</v>
      </c>
      <c r="AF214" s="22">
        <v>0</v>
      </c>
      <c r="AG214" s="22">
        <v>7307</v>
      </c>
      <c r="AH214" s="22">
        <v>0</v>
      </c>
      <c r="AI214" s="22">
        <v>2421237</v>
      </c>
      <c r="AJ214" s="22">
        <v>1993340</v>
      </c>
      <c r="AK214" s="22">
        <v>7870</v>
      </c>
      <c r="AL214" s="22">
        <v>1985470</v>
      </c>
    </row>
    <row r="215" spans="1:38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2064742</v>
      </c>
      <c r="F215" s="22">
        <v>0</v>
      </c>
      <c r="G215" s="22">
        <v>897701</v>
      </c>
      <c r="H215" s="22">
        <v>1779521</v>
      </c>
      <c r="I215" s="22">
        <v>0</v>
      </c>
      <c r="J215" s="22">
        <v>0</v>
      </c>
      <c r="K215" s="22">
        <v>0</v>
      </c>
      <c r="L215" s="22">
        <v>0</v>
      </c>
      <c r="M215" s="22">
        <v>4741964</v>
      </c>
      <c r="N215" s="22">
        <v>0</v>
      </c>
      <c r="O215" s="22">
        <v>902067</v>
      </c>
      <c r="P215" s="22">
        <v>436831</v>
      </c>
      <c r="Q215" s="22">
        <v>593070</v>
      </c>
      <c r="R215" s="22">
        <v>331827</v>
      </c>
      <c r="S215" s="22">
        <v>272017</v>
      </c>
      <c r="T215" s="22">
        <v>7277776</v>
      </c>
      <c r="U215" s="22">
        <v>894964</v>
      </c>
      <c r="V215" s="22">
        <v>0</v>
      </c>
      <c r="W215" s="22">
        <v>252170</v>
      </c>
      <c r="X215" s="22">
        <v>642431</v>
      </c>
      <c r="Y215" s="22">
        <v>0</v>
      </c>
      <c r="Z215" s="22">
        <v>0</v>
      </c>
      <c r="AA215" s="22">
        <v>0</v>
      </c>
      <c r="AB215" s="22">
        <v>0</v>
      </c>
      <c r="AC215" s="22">
        <v>1789565</v>
      </c>
      <c r="AD215" s="22">
        <v>570027</v>
      </c>
      <c r="AE215" s="22">
        <v>220578</v>
      </c>
      <c r="AF215" s="22">
        <v>0</v>
      </c>
      <c r="AG215" s="22">
        <v>115686</v>
      </c>
      <c r="AH215" s="22">
        <v>167841</v>
      </c>
      <c r="AI215" s="22">
        <v>2863697</v>
      </c>
      <c r="AJ215" s="22">
        <v>4414079</v>
      </c>
      <c r="AK215" s="22">
        <v>597106</v>
      </c>
      <c r="AL215" s="22">
        <v>3816973</v>
      </c>
    </row>
    <row r="216" spans="1:38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1474500</v>
      </c>
      <c r="F216" s="22">
        <v>0</v>
      </c>
      <c r="G216" s="22">
        <v>1208324</v>
      </c>
      <c r="H216" s="22">
        <v>2166394</v>
      </c>
      <c r="I216" s="22">
        <v>0</v>
      </c>
      <c r="J216" s="22">
        <v>0</v>
      </c>
      <c r="K216" s="22">
        <v>0</v>
      </c>
      <c r="L216" s="22">
        <v>0</v>
      </c>
      <c r="M216" s="22">
        <v>4849218</v>
      </c>
      <c r="N216" s="22">
        <v>0</v>
      </c>
      <c r="O216" s="22">
        <v>153569</v>
      </c>
      <c r="P216" s="22">
        <v>246112</v>
      </c>
      <c r="Q216" s="22">
        <v>146339</v>
      </c>
      <c r="R216" s="22">
        <v>39620</v>
      </c>
      <c r="S216" s="22">
        <v>37345</v>
      </c>
      <c r="T216" s="22">
        <v>5472203</v>
      </c>
      <c r="U216" s="22">
        <v>986818</v>
      </c>
      <c r="V216" s="22">
        <v>0</v>
      </c>
      <c r="W216" s="22">
        <v>405060</v>
      </c>
      <c r="X216" s="22">
        <v>1546951</v>
      </c>
      <c r="Y216" s="22">
        <v>0</v>
      </c>
      <c r="Z216" s="22">
        <v>0</v>
      </c>
      <c r="AA216" s="22">
        <v>0</v>
      </c>
      <c r="AB216" s="22">
        <v>0</v>
      </c>
      <c r="AC216" s="22">
        <v>2938829</v>
      </c>
      <c r="AD216" s="22">
        <v>49512</v>
      </c>
      <c r="AE216" s="22">
        <v>88462</v>
      </c>
      <c r="AF216" s="22">
        <v>0</v>
      </c>
      <c r="AG216" s="22">
        <v>1321</v>
      </c>
      <c r="AH216" s="22">
        <v>28632</v>
      </c>
      <c r="AI216" s="22">
        <v>3106756</v>
      </c>
      <c r="AJ216" s="22">
        <v>2365447</v>
      </c>
      <c r="AK216" s="22">
        <v>18650</v>
      </c>
      <c r="AL216" s="22">
        <v>2346797</v>
      </c>
    </row>
    <row r="217" spans="1:38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5881357</v>
      </c>
      <c r="F217" s="22">
        <v>0</v>
      </c>
      <c r="G217" s="22">
        <v>1322067</v>
      </c>
      <c r="H217" s="22">
        <v>1934840</v>
      </c>
      <c r="I217" s="22">
        <v>665554</v>
      </c>
      <c r="J217" s="22">
        <v>0</v>
      </c>
      <c r="K217" s="22">
        <v>0</v>
      </c>
      <c r="L217" s="22">
        <v>0</v>
      </c>
      <c r="M217" s="22">
        <v>9803818</v>
      </c>
      <c r="N217" s="22">
        <v>0</v>
      </c>
      <c r="O217" s="22">
        <v>3150906</v>
      </c>
      <c r="P217" s="22">
        <v>263516</v>
      </c>
      <c r="Q217" s="22">
        <v>177902</v>
      </c>
      <c r="R217" s="22">
        <v>444906</v>
      </c>
      <c r="S217" s="22">
        <v>109553</v>
      </c>
      <c r="T217" s="22">
        <v>13950601</v>
      </c>
      <c r="U217" s="22">
        <v>2996298</v>
      </c>
      <c r="V217" s="22">
        <v>0</v>
      </c>
      <c r="W217" s="22">
        <v>589921</v>
      </c>
      <c r="X217" s="22">
        <v>943107</v>
      </c>
      <c r="Y217" s="22">
        <v>67185</v>
      </c>
      <c r="Z217" s="22">
        <v>0</v>
      </c>
      <c r="AA217" s="22">
        <v>0</v>
      </c>
      <c r="AB217" s="22">
        <v>0</v>
      </c>
      <c r="AC217" s="22">
        <v>4596511</v>
      </c>
      <c r="AD217" s="22">
        <v>981551</v>
      </c>
      <c r="AE217" s="22">
        <v>108418</v>
      </c>
      <c r="AF217" s="22">
        <v>0</v>
      </c>
      <c r="AG217" s="22">
        <v>213072</v>
      </c>
      <c r="AH217" s="22">
        <v>88400</v>
      </c>
      <c r="AI217" s="22">
        <v>5987952</v>
      </c>
      <c r="AJ217" s="22">
        <v>7962649</v>
      </c>
      <c r="AK217" s="22">
        <v>0</v>
      </c>
      <c r="AL217" s="22">
        <v>7962649</v>
      </c>
    </row>
    <row r="218" spans="1:38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3544324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3544324</v>
      </c>
      <c r="N218" s="22">
        <v>0</v>
      </c>
      <c r="O218" s="22">
        <v>5015348</v>
      </c>
      <c r="P218" s="22">
        <v>264110</v>
      </c>
      <c r="Q218" s="22">
        <v>705239</v>
      </c>
      <c r="R218" s="22">
        <v>225849</v>
      </c>
      <c r="S218" s="22">
        <v>43495</v>
      </c>
      <c r="T218" s="22">
        <v>9798365</v>
      </c>
      <c r="U218" s="22">
        <v>1647934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1647934</v>
      </c>
      <c r="AD218" s="22">
        <v>2930182</v>
      </c>
      <c r="AE218" s="22">
        <v>171323</v>
      </c>
      <c r="AF218" s="22">
        <v>0</v>
      </c>
      <c r="AG218" s="22">
        <v>27709</v>
      </c>
      <c r="AH218" s="22">
        <v>24705</v>
      </c>
      <c r="AI218" s="22">
        <v>4801853</v>
      </c>
      <c r="AJ218" s="22">
        <v>4996512</v>
      </c>
      <c r="AK218" s="22">
        <v>0</v>
      </c>
      <c r="AL218" s="22">
        <v>4996512</v>
      </c>
    </row>
    <row r="219" spans="1:38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2253337</v>
      </c>
      <c r="F219" s="22">
        <v>0</v>
      </c>
      <c r="G219" s="22">
        <v>757310</v>
      </c>
      <c r="H219" s="22">
        <v>1207954</v>
      </c>
      <c r="I219" s="22">
        <v>58693</v>
      </c>
      <c r="J219" s="22">
        <v>141950</v>
      </c>
      <c r="K219" s="22">
        <v>0</v>
      </c>
      <c r="L219" s="22">
        <v>167268</v>
      </c>
      <c r="M219" s="22">
        <v>4586512</v>
      </c>
      <c r="N219" s="22">
        <v>3598</v>
      </c>
      <c r="O219" s="22">
        <v>839311</v>
      </c>
      <c r="P219" s="22">
        <v>469361</v>
      </c>
      <c r="Q219" s="22">
        <v>94668</v>
      </c>
      <c r="R219" s="22">
        <v>44800</v>
      </c>
      <c r="S219" s="22">
        <v>166212</v>
      </c>
      <c r="T219" s="22">
        <v>6204462</v>
      </c>
      <c r="U219" s="22">
        <v>1281179</v>
      </c>
      <c r="V219" s="22">
        <v>0</v>
      </c>
      <c r="W219" s="22">
        <v>332713</v>
      </c>
      <c r="X219" s="22">
        <v>384455</v>
      </c>
      <c r="Y219" s="22">
        <v>19230</v>
      </c>
      <c r="Z219" s="22">
        <v>21293</v>
      </c>
      <c r="AA219" s="22">
        <v>0</v>
      </c>
      <c r="AB219" s="22">
        <v>116239</v>
      </c>
      <c r="AC219" s="22">
        <v>2155109</v>
      </c>
      <c r="AD219" s="22">
        <v>102230</v>
      </c>
      <c r="AE219" s="22">
        <v>226034</v>
      </c>
      <c r="AF219" s="22">
        <v>0</v>
      </c>
      <c r="AG219" s="22">
        <v>8595</v>
      </c>
      <c r="AH219" s="22">
        <v>74289</v>
      </c>
      <c r="AI219" s="22">
        <v>2566257</v>
      </c>
      <c r="AJ219" s="22">
        <v>3638205</v>
      </c>
      <c r="AK219" s="22">
        <v>121412</v>
      </c>
      <c r="AL219" s="22">
        <v>3516793</v>
      </c>
    </row>
    <row r="220" spans="1:38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3110904</v>
      </c>
      <c r="F220" s="22">
        <v>0</v>
      </c>
      <c r="G220" s="22">
        <v>825458</v>
      </c>
      <c r="H220" s="22">
        <v>410398</v>
      </c>
      <c r="I220" s="22">
        <v>0</v>
      </c>
      <c r="J220" s="22">
        <v>0</v>
      </c>
      <c r="K220" s="22">
        <v>0</v>
      </c>
      <c r="L220" s="22">
        <v>0</v>
      </c>
      <c r="M220" s="22">
        <v>4346760</v>
      </c>
      <c r="N220" s="22">
        <v>0</v>
      </c>
      <c r="O220" s="22">
        <v>407384</v>
      </c>
      <c r="P220" s="22">
        <v>601367</v>
      </c>
      <c r="Q220" s="22">
        <v>195573</v>
      </c>
      <c r="R220" s="22">
        <v>92749</v>
      </c>
      <c r="S220" s="22">
        <v>262073</v>
      </c>
      <c r="T220" s="22">
        <v>5905906</v>
      </c>
      <c r="U220" s="22">
        <v>1096904</v>
      </c>
      <c r="V220" s="22">
        <v>0</v>
      </c>
      <c r="W220" s="22">
        <v>404162</v>
      </c>
      <c r="X220" s="22">
        <v>318847</v>
      </c>
      <c r="Y220" s="22">
        <v>0</v>
      </c>
      <c r="Z220" s="22">
        <v>0</v>
      </c>
      <c r="AA220" s="22">
        <v>0</v>
      </c>
      <c r="AB220" s="22">
        <v>0</v>
      </c>
      <c r="AC220" s="22">
        <v>1819913</v>
      </c>
      <c r="AD220" s="22">
        <v>103141</v>
      </c>
      <c r="AE220" s="22">
        <v>236935</v>
      </c>
      <c r="AF220" s="22">
        <v>0</v>
      </c>
      <c r="AG220" s="22">
        <v>43281</v>
      </c>
      <c r="AH220" s="22">
        <v>117518</v>
      </c>
      <c r="AI220" s="22">
        <v>2320788</v>
      </c>
      <c r="AJ220" s="22">
        <v>3585118</v>
      </c>
      <c r="AK220" s="22">
        <v>641134</v>
      </c>
      <c r="AL220" s="22">
        <v>2943984</v>
      </c>
    </row>
    <row r="221" spans="1:38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3447037</v>
      </c>
      <c r="F221" s="22">
        <v>0</v>
      </c>
      <c r="G221" s="22">
        <v>1738817</v>
      </c>
      <c r="H221" s="22">
        <v>1418270</v>
      </c>
      <c r="I221" s="22">
        <v>0</v>
      </c>
      <c r="J221" s="22">
        <v>0</v>
      </c>
      <c r="K221" s="22">
        <v>0</v>
      </c>
      <c r="L221" s="22">
        <v>0</v>
      </c>
      <c r="M221" s="22">
        <v>6604124</v>
      </c>
      <c r="N221" s="22">
        <v>0</v>
      </c>
      <c r="O221" s="22">
        <v>493880</v>
      </c>
      <c r="P221" s="22">
        <v>568935</v>
      </c>
      <c r="Q221" s="22">
        <v>50919</v>
      </c>
      <c r="R221" s="22">
        <v>379471</v>
      </c>
      <c r="S221" s="22">
        <v>82103</v>
      </c>
      <c r="T221" s="22">
        <v>8179432</v>
      </c>
      <c r="U221" s="22">
        <v>1876740</v>
      </c>
      <c r="V221" s="22">
        <v>0</v>
      </c>
      <c r="W221" s="22">
        <v>662007</v>
      </c>
      <c r="X221" s="22">
        <v>603377</v>
      </c>
      <c r="Y221" s="22">
        <v>0</v>
      </c>
      <c r="Z221" s="22">
        <v>0</v>
      </c>
      <c r="AA221" s="22">
        <v>0</v>
      </c>
      <c r="AB221" s="22">
        <v>0</v>
      </c>
      <c r="AC221" s="22">
        <v>3142124</v>
      </c>
      <c r="AD221" s="22">
        <v>144100</v>
      </c>
      <c r="AE221" s="22">
        <v>214552</v>
      </c>
      <c r="AF221" s="22">
        <v>0</v>
      </c>
      <c r="AG221" s="22">
        <v>187556</v>
      </c>
      <c r="AH221" s="22">
        <v>50538</v>
      </c>
      <c r="AI221" s="22">
        <v>3738870</v>
      </c>
      <c r="AJ221" s="22">
        <v>4440562</v>
      </c>
      <c r="AK221" s="22">
        <v>126101</v>
      </c>
      <c r="AL221" s="22">
        <v>4314461</v>
      </c>
    </row>
    <row r="222" spans="1:38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2441603</v>
      </c>
      <c r="F222" s="22">
        <v>0</v>
      </c>
      <c r="G222" s="22">
        <v>1266520</v>
      </c>
      <c r="H222" s="22">
        <v>801907</v>
      </c>
      <c r="I222" s="22">
        <v>0</v>
      </c>
      <c r="J222" s="22">
        <v>0</v>
      </c>
      <c r="K222" s="22">
        <v>0</v>
      </c>
      <c r="L222" s="22">
        <v>0</v>
      </c>
      <c r="M222" s="22">
        <v>4510030</v>
      </c>
      <c r="N222" s="22">
        <v>0</v>
      </c>
      <c r="O222" s="22">
        <v>113348</v>
      </c>
      <c r="P222" s="22">
        <v>202350</v>
      </c>
      <c r="Q222" s="22">
        <v>177507</v>
      </c>
      <c r="R222" s="22">
        <v>82610</v>
      </c>
      <c r="S222" s="22">
        <v>79918</v>
      </c>
      <c r="T222" s="22">
        <v>5165763</v>
      </c>
      <c r="U222" s="22">
        <v>1401017</v>
      </c>
      <c r="V222" s="22">
        <v>0</v>
      </c>
      <c r="W222" s="22">
        <v>675722</v>
      </c>
      <c r="X222" s="22">
        <v>385116</v>
      </c>
      <c r="Y222" s="22">
        <v>0</v>
      </c>
      <c r="Z222" s="22">
        <v>0</v>
      </c>
      <c r="AA222" s="22">
        <v>0</v>
      </c>
      <c r="AB222" s="22">
        <v>0</v>
      </c>
      <c r="AC222" s="22">
        <v>2461855</v>
      </c>
      <c r="AD222" s="22">
        <v>78817</v>
      </c>
      <c r="AE222" s="22">
        <v>73431</v>
      </c>
      <c r="AF222" s="22">
        <v>0</v>
      </c>
      <c r="AG222" s="22">
        <v>20943</v>
      </c>
      <c r="AH222" s="22">
        <v>30754</v>
      </c>
      <c r="AI222" s="22">
        <v>2665800</v>
      </c>
      <c r="AJ222" s="22">
        <v>2499963</v>
      </c>
      <c r="AK222" s="22">
        <v>0</v>
      </c>
      <c r="AL222" s="22">
        <v>2499963</v>
      </c>
    </row>
    <row r="223" spans="1:38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4804182</v>
      </c>
      <c r="F223" s="22">
        <v>0</v>
      </c>
      <c r="G223" s="22">
        <v>2775795</v>
      </c>
      <c r="H223" s="22">
        <v>1047240</v>
      </c>
      <c r="I223" s="22">
        <v>158553</v>
      </c>
      <c r="J223" s="22">
        <v>0</v>
      </c>
      <c r="K223" s="22">
        <v>0</v>
      </c>
      <c r="L223" s="22">
        <v>0</v>
      </c>
      <c r="M223" s="22">
        <v>8785770</v>
      </c>
      <c r="N223" s="22">
        <v>0</v>
      </c>
      <c r="O223" s="22">
        <v>7189298</v>
      </c>
      <c r="P223" s="22">
        <v>1157694</v>
      </c>
      <c r="Q223" s="22">
        <v>321299</v>
      </c>
      <c r="R223" s="22">
        <v>149389</v>
      </c>
      <c r="S223" s="22">
        <v>273572</v>
      </c>
      <c r="T223" s="22">
        <v>17877022</v>
      </c>
      <c r="U223" s="22">
        <v>2922131</v>
      </c>
      <c r="V223" s="22">
        <v>0</v>
      </c>
      <c r="W223" s="22">
        <v>868228</v>
      </c>
      <c r="X223" s="22">
        <v>245382</v>
      </c>
      <c r="Y223" s="22">
        <v>9352</v>
      </c>
      <c r="Z223" s="22">
        <v>0</v>
      </c>
      <c r="AA223" s="22">
        <v>0</v>
      </c>
      <c r="AB223" s="22">
        <v>0</v>
      </c>
      <c r="AC223" s="22">
        <v>4045093</v>
      </c>
      <c r="AD223" s="22">
        <v>1436451</v>
      </c>
      <c r="AE223" s="22">
        <v>800443</v>
      </c>
      <c r="AF223" s="22">
        <v>0</v>
      </c>
      <c r="AG223" s="22">
        <v>140159</v>
      </c>
      <c r="AH223" s="22">
        <v>163098</v>
      </c>
      <c r="AI223" s="22">
        <v>6585244</v>
      </c>
      <c r="AJ223" s="22">
        <v>11291778</v>
      </c>
      <c r="AK223" s="22">
        <v>2131698</v>
      </c>
      <c r="AL223" s="22">
        <v>9160080</v>
      </c>
    </row>
    <row r="224" spans="1:38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2082806</v>
      </c>
      <c r="F224" s="22">
        <v>0</v>
      </c>
      <c r="G224" s="22">
        <v>1478840</v>
      </c>
      <c r="H224" s="22">
        <v>706141</v>
      </c>
      <c r="I224" s="22">
        <v>0</v>
      </c>
      <c r="J224" s="22">
        <v>0</v>
      </c>
      <c r="K224" s="22">
        <v>0</v>
      </c>
      <c r="L224" s="22">
        <v>0</v>
      </c>
      <c r="M224" s="22">
        <v>4267787</v>
      </c>
      <c r="N224" s="22">
        <v>378946</v>
      </c>
      <c r="O224" s="22">
        <v>953741</v>
      </c>
      <c r="P224" s="22">
        <v>631153</v>
      </c>
      <c r="Q224" s="22">
        <v>45390</v>
      </c>
      <c r="R224" s="22">
        <v>88006</v>
      </c>
      <c r="S224" s="22">
        <v>308072</v>
      </c>
      <c r="T224" s="22">
        <v>6673095</v>
      </c>
      <c r="U224" s="22">
        <v>1341385</v>
      </c>
      <c r="V224" s="22">
        <v>0</v>
      </c>
      <c r="W224" s="22">
        <v>1217255</v>
      </c>
      <c r="X224" s="22">
        <v>573301</v>
      </c>
      <c r="Y224" s="22">
        <v>0</v>
      </c>
      <c r="Z224" s="22">
        <v>0</v>
      </c>
      <c r="AA224" s="22">
        <v>0</v>
      </c>
      <c r="AB224" s="22">
        <v>0</v>
      </c>
      <c r="AC224" s="22">
        <v>3131941</v>
      </c>
      <c r="AD224" s="22">
        <v>407268</v>
      </c>
      <c r="AE224" s="22">
        <v>498455</v>
      </c>
      <c r="AF224" s="22">
        <v>0</v>
      </c>
      <c r="AG224" s="22">
        <v>27969</v>
      </c>
      <c r="AH224" s="22">
        <v>212655</v>
      </c>
      <c r="AI224" s="22">
        <v>4278288</v>
      </c>
      <c r="AJ224" s="22">
        <v>2394807</v>
      </c>
      <c r="AK224" s="22">
        <v>0</v>
      </c>
      <c r="AL224" s="22">
        <v>2394807</v>
      </c>
    </row>
    <row r="225" spans="1:38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972306</v>
      </c>
      <c r="F225" s="22">
        <v>0</v>
      </c>
      <c r="G225" s="22">
        <v>955696</v>
      </c>
      <c r="H225" s="22">
        <v>808347</v>
      </c>
      <c r="I225" s="22">
        <v>0</v>
      </c>
      <c r="J225" s="22">
        <v>0</v>
      </c>
      <c r="K225" s="22">
        <v>0</v>
      </c>
      <c r="L225" s="22">
        <v>0</v>
      </c>
      <c r="M225" s="22">
        <v>2736349</v>
      </c>
      <c r="N225" s="22">
        <v>0</v>
      </c>
      <c r="O225" s="22">
        <v>1573794</v>
      </c>
      <c r="P225" s="22">
        <v>302186</v>
      </c>
      <c r="Q225" s="22">
        <v>74327</v>
      </c>
      <c r="R225" s="22">
        <v>27898</v>
      </c>
      <c r="S225" s="22">
        <v>93231</v>
      </c>
      <c r="T225" s="22">
        <v>4807785</v>
      </c>
      <c r="U225" s="22">
        <v>289104</v>
      </c>
      <c r="V225" s="22">
        <v>0</v>
      </c>
      <c r="W225" s="22">
        <v>671650</v>
      </c>
      <c r="X225" s="22">
        <v>235071</v>
      </c>
      <c r="Y225" s="22">
        <v>0</v>
      </c>
      <c r="Z225" s="22">
        <v>0</v>
      </c>
      <c r="AA225" s="22">
        <v>0</v>
      </c>
      <c r="AB225" s="22">
        <v>0</v>
      </c>
      <c r="AC225" s="22">
        <v>1195825</v>
      </c>
      <c r="AD225" s="22">
        <v>793489</v>
      </c>
      <c r="AE225" s="22">
        <v>194475</v>
      </c>
      <c r="AF225" s="22">
        <v>0</v>
      </c>
      <c r="AG225" s="22">
        <v>22649</v>
      </c>
      <c r="AH225" s="22">
        <v>76158</v>
      </c>
      <c r="AI225" s="22">
        <v>2282596</v>
      </c>
      <c r="AJ225" s="22">
        <v>2525189</v>
      </c>
      <c r="AK225" s="22">
        <v>0</v>
      </c>
      <c r="AL225" s="22">
        <v>2525189</v>
      </c>
    </row>
    <row r="226" spans="1:38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919227</v>
      </c>
      <c r="F226" s="22">
        <v>0</v>
      </c>
      <c r="G226" s="22">
        <v>3195121</v>
      </c>
      <c r="H226" s="22">
        <v>1313461</v>
      </c>
      <c r="I226" s="22">
        <v>0</v>
      </c>
      <c r="J226" s="22">
        <v>0</v>
      </c>
      <c r="K226" s="22">
        <v>0</v>
      </c>
      <c r="L226" s="22">
        <v>0</v>
      </c>
      <c r="M226" s="22">
        <v>5427809</v>
      </c>
      <c r="N226" s="22">
        <v>0</v>
      </c>
      <c r="O226" s="22">
        <v>82536</v>
      </c>
      <c r="P226" s="22">
        <v>198198</v>
      </c>
      <c r="Q226" s="22">
        <v>111940</v>
      </c>
      <c r="R226" s="22">
        <v>80161</v>
      </c>
      <c r="S226" s="22">
        <v>25000</v>
      </c>
      <c r="T226" s="22">
        <v>5925644</v>
      </c>
      <c r="U226" s="22">
        <v>552917</v>
      </c>
      <c r="V226" s="22">
        <v>0</v>
      </c>
      <c r="W226" s="22">
        <v>627585</v>
      </c>
      <c r="X226" s="22">
        <v>607225</v>
      </c>
      <c r="Y226" s="22">
        <v>0</v>
      </c>
      <c r="Z226" s="22">
        <v>0</v>
      </c>
      <c r="AA226" s="22">
        <v>0</v>
      </c>
      <c r="AB226" s="22">
        <v>0</v>
      </c>
      <c r="AC226" s="22">
        <v>1787727</v>
      </c>
      <c r="AD226" s="22">
        <v>54575</v>
      </c>
      <c r="AE226" s="22">
        <v>58282</v>
      </c>
      <c r="AF226" s="22">
        <v>0</v>
      </c>
      <c r="AG226" s="22">
        <v>38696</v>
      </c>
      <c r="AH226" s="22">
        <v>1250</v>
      </c>
      <c r="AI226" s="22">
        <v>1940530</v>
      </c>
      <c r="AJ226" s="22">
        <v>3985114</v>
      </c>
      <c r="AK226" s="22">
        <v>48600</v>
      </c>
      <c r="AL226" s="22">
        <v>3936514</v>
      </c>
    </row>
    <row r="227" spans="1:38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1266806</v>
      </c>
      <c r="F227" s="22">
        <v>0</v>
      </c>
      <c r="G227" s="22">
        <v>0</v>
      </c>
      <c r="H227" s="22">
        <v>2167400</v>
      </c>
      <c r="I227" s="22">
        <v>0</v>
      </c>
      <c r="J227" s="22">
        <v>0</v>
      </c>
      <c r="K227" s="22">
        <v>0</v>
      </c>
      <c r="L227" s="22">
        <v>0</v>
      </c>
      <c r="M227" s="22">
        <v>3434206</v>
      </c>
      <c r="N227" s="22">
        <v>0</v>
      </c>
      <c r="O227" s="22">
        <v>176905</v>
      </c>
      <c r="P227" s="22">
        <v>169363</v>
      </c>
      <c r="Q227" s="22">
        <v>22276</v>
      </c>
      <c r="R227" s="22">
        <v>26492</v>
      </c>
      <c r="S227" s="22">
        <v>0</v>
      </c>
      <c r="T227" s="22">
        <v>3829242</v>
      </c>
      <c r="U227" s="22">
        <v>253380</v>
      </c>
      <c r="V227" s="22">
        <v>0</v>
      </c>
      <c r="W227" s="22">
        <v>459140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712520</v>
      </c>
      <c r="AD227" s="22">
        <v>67592</v>
      </c>
      <c r="AE227" s="22">
        <v>70422</v>
      </c>
      <c r="AF227" s="22">
        <v>0</v>
      </c>
      <c r="AG227" s="22">
        <v>7910</v>
      </c>
      <c r="AH227" s="22">
        <v>0</v>
      </c>
      <c r="AI227" s="22">
        <v>858444</v>
      </c>
      <c r="AJ227" s="22">
        <v>2970798</v>
      </c>
      <c r="AK227" s="22">
        <v>0</v>
      </c>
      <c r="AL227" s="22">
        <v>2970798</v>
      </c>
    </row>
    <row r="228" spans="1:38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353305</v>
      </c>
      <c r="F228" s="22">
        <v>0</v>
      </c>
      <c r="G228" s="22">
        <v>432119</v>
      </c>
      <c r="H228" s="22">
        <v>33022</v>
      </c>
      <c r="I228" s="22">
        <v>0</v>
      </c>
      <c r="J228" s="22">
        <v>0</v>
      </c>
      <c r="K228" s="22">
        <v>0</v>
      </c>
      <c r="L228" s="22">
        <v>0</v>
      </c>
      <c r="M228" s="22">
        <v>818446</v>
      </c>
      <c r="N228" s="22">
        <v>0</v>
      </c>
      <c r="O228" s="22">
        <v>4376517</v>
      </c>
      <c r="P228" s="22">
        <v>189147</v>
      </c>
      <c r="Q228" s="22">
        <v>90588</v>
      </c>
      <c r="R228" s="22">
        <v>66615</v>
      </c>
      <c r="S228" s="22">
        <v>27000</v>
      </c>
      <c r="T228" s="22">
        <v>5568313</v>
      </c>
      <c r="U228" s="22">
        <v>300357</v>
      </c>
      <c r="V228" s="22">
        <v>0</v>
      </c>
      <c r="W228" s="22">
        <v>278412</v>
      </c>
      <c r="X228" s="22">
        <v>23775</v>
      </c>
      <c r="Y228" s="22">
        <v>0</v>
      </c>
      <c r="Z228" s="22">
        <v>0</v>
      </c>
      <c r="AA228" s="22">
        <v>0</v>
      </c>
      <c r="AB228" s="22">
        <v>0</v>
      </c>
      <c r="AC228" s="22">
        <v>602544</v>
      </c>
      <c r="AD228" s="22">
        <v>1191721</v>
      </c>
      <c r="AE228" s="22">
        <v>101417</v>
      </c>
      <c r="AF228" s="22">
        <v>0</v>
      </c>
      <c r="AG228" s="22">
        <v>8232</v>
      </c>
      <c r="AH228" s="22">
        <v>26800</v>
      </c>
      <c r="AI228" s="22">
        <v>1930714</v>
      </c>
      <c r="AJ228" s="22">
        <v>3637599</v>
      </c>
      <c r="AK228" s="22">
        <v>0</v>
      </c>
      <c r="AL228" s="22">
        <v>3637599</v>
      </c>
    </row>
    <row r="229" spans="1:38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3685227</v>
      </c>
      <c r="F229" s="22">
        <v>0</v>
      </c>
      <c r="G229" s="22">
        <v>2118179</v>
      </c>
      <c r="H229" s="22">
        <v>1840715</v>
      </c>
      <c r="I229" s="22">
        <v>187064</v>
      </c>
      <c r="J229" s="22">
        <v>0</v>
      </c>
      <c r="K229" s="22">
        <v>0</v>
      </c>
      <c r="L229" s="22">
        <v>0</v>
      </c>
      <c r="M229" s="22">
        <v>7831185</v>
      </c>
      <c r="N229" s="22">
        <v>95652</v>
      </c>
      <c r="O229" s="22">
        <v>1081690</v>
      </c>
      <c r="P229" s="22">
        <v>926699</v>
      </c>
      <c r="Q229" s="22">
        <v>251527</v>
      </c>
      <c r="R229" s="22">
        <v>861937</v>
      </c>
      <c r="S229" s="22">
        <v>147061</v>
      </c>
      <c r="T229" s="22">
        <v>11195751</v>
      </c>
      <c r="U229" s="22">
        <v>1601569</v>
      </c>
      <c r="V229" s="22">
        <v>0</v>
      </c>
      <c r="W229" s="22">
        <v>808538</v>
      </c>
      <c r="X229" s="22">
        <v>788894</v>
      </c>
      <c r="Y229" s="22">
        <v>17860</v>
      </c>
      <c r="Z229" s="22">
        <v>0</v>
      </c>
      <c r="AA229" s="22">
        <v>0</v>
      </c>
      <c r="AB229" s="22">
        <v>0</v>
      </c>
      <c r="AC229" s="22">
        <v>3216861</v>
      </c>
      <c r="AD229" s="22">
        <v>381392</v>
      </c>
      <c r="AE229" s="22">
        <v>307573</v>
      </c>
      <c r="AF229" s="22">
        <v>0</v>
      </c>
      <c r="AG229" s="22">
        <v>278803</v>
      </c>
      <c r="AH229" s="22">
        <v>77594</v>
      </c>
      <c r="AI229" s="22">
        <v>4262223</v>
      </c>
      <c r="AJ229" s="22">
        <v>6933528</v>
      </c>
      <c r="AK229" s="22">
        <v>6334</v>
      </c>
      <c r="AL229" s="22">
        <v>6927194</v>
      </c>
    </row>
    <row r="230" spans="1:38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1413570</v>
      </c>
      <c r="F230" s="22">
        <v>0</v>
      </c>
      <c r="G230" s="22">
        <v>694025</v>
      </c>
      <c r="H230" s="22">
        <v>1275299</v>
      </c>
      <c r="I230" s="22">
        <v>0</v>
      </c>
      <c r="J230" s="22">
        <v>0</v>
      </c>
      <c r="K230" s="22">
        <v>0</v>
      </c>
      <c r="L230" s="22">
        <v>0</v>
      </c>
      <c r="M230" s="22">
        <v>3382894</v>
      </c>
      <c r="N230" s="22">
        <v>0</v>
      </c>
      <c r="O230" s="22">
        <v>245086</v>
      </c>
      <c r="P230" s="22">
        <v>196565</v>
      </c>
      <c r="Q230" s="22">
        <v>10480</v>
      </c>
      <c r="R230" s="22">
        <v>53683</v>
      </c>
      <c r="S230" s="22">
        <v>485089</v>
      </c>
      <c r="T230" s="22">
        <v>4373797</v>
      </c>
      <c r="U230" s="22">
        <v>741895</v>
      </c>
      <c r="V230" s="22">
        <v>0</v>
      </c>
      <c r="W230" s="22">
        <v>242090</v>
      </c>
      <c r="X230" s="22">
        <v>79800</v>
      </c>
      <c r="Y230" s="22">
        <v>0</v>
      </c>
      <c r="Z230" s="22">
        <v>0</v>
      </c>
      <c r="AA230" s="22">
        <v>0</v>
      </c>
      <c r="AB230" s="22">
        <v>0</v>
      </c>
      <c r="AC230" s="22">
        <v>1063785</v>
      </c>
      <c r="AD230" s="22">
        <v>109161</v>
      </c>
      <c r="AE230" s="22">
        <v>82549</v>
      </c>
      <c r="AF230" s="22">
        <v>0</v>
      </c>
      <c r="AG230" s="22">
        <v>40857</v>
      </c>
      <c r="AH230" s="22">
        <v>134953</v>
      </c>
      <c r="AI230" s="22">
        <v>1431305</v>
      </c>
      <c r="AJ230" s="22">
        <v>2942492</v>
      </c>
      <c r="AK230" s="22">
        <v>272832</v>
      </c>
      <c r="AL230" s="22">
        <v>2669660</v>
      </c>
    </row>
    <row r="231" spans="1:38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1358975</v>
      </c>
      <c r="F231" s="22">
        <v>0</v>
      </c>
      <c r="G231" s="22">
        <v>825733</v>
      </c>
      <c r="H231" s="22">
        <v>855318</v>
      </c>
      <c r="I231" s="22">
        <v>0</v>
      </c>
      <c r="J231" s="22">
        <v>0</v>
      </c>
      <c r="K231" s="22">
        <v>0</v>
      </c>
      <c r="L231" s="22">
        <v>0</v>
      </c>
      <c r="M231" s="22">
        <v>3040026</v>
      </c>
      <c r="N231" s="22">
        <v>0</v>
      </c>
      <c r="O231" s="22">
        <v>275111</v>
      </c>
      <c r="P231" s="22">
        <v>122409</v>
      </c>
      <c r="Q231" s="22">
        <v>15928</v>
      </c>
      <c r="R231" s="22">
        <v>0</v>
      </c>
      <c r="S231" s="22">
        <v>34768</v>
      </c>
      <c r="T231" s="22">
        <v>3488242</v>
      </c>
      <c r="U231" s="22">
        <v>1099339</v>
      </c>
      <c r="V231" s="22">
        <v>0</v>
      </c>
      <c r="W231" s="22">
        <v>169792</v>
      </c>
      <c r="X231" s="22">
        <v>202894</v>
      </c>
      <c r="Y231" s="22">
        <v>0</v>
      </c>
      <c r="Z231" s="22">
        <v>0</v>
      </c>
      <c r="AA231" s="22">
        <v>0</v>
      </c>
      <c r="AB231" s="22">
        <v>0</v>
      </c>
      <c r="AC231" s="22">
        <v>1472025</v>
      </c>
      <c r="AD231" s="22">
        <v>168526</v>
      </c>
      <c r="AE231" s="22">
        <v>45397</v>
      </c>
      <c r="AF231" s="22">
        <v>0</v>
      </c>
      <c r="AG231" s="22">
        <v>0</v>
      </c>
      <c r="AH231" s="22">
        <v>13908</v>
      </c>
      <c r="AI231" s="22">
        <v>1699856</v>
      </c>
      <c r="AJ231" s="22">
        <v>1788386</v>
      </c>
      <c r="AK231" s="22">
        <v>1392</v>
      </c>
      <c r="AL231" s="22">
        <v>1786994</v>
      </c>
    </row>
    <row r="232" spans="1:38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4891918</v>
      </c>
      <c r="F232" s="22">
        <v>0</v>
      </c>
      <c r="G232" s="22">
        <v>832957</v>
      </c>
      <c r="H232" s="22">
        <v>1397112</v>
      </c>
      <c r="I232" s="22">
        <v>577875</v>
      </c>
      <c r="J232" s="22">
        <v>0</v>
      </c>
      <c r="K232" s="22">
        <v>0</v>
      </c>
      <c r="L232" s="22">
        <v>0</v>
      </c>
      <c r="M232" s="22">
        <v>7699862</v>
      </c>
      <c r="N232" s="22">
        <v>3696</v>
      </c>
      <c r="O232" s="22">
        <v>451235</v>
      </c>
      <c r="P232" s="22">
        <v>301449</v>
      </c>
      <c r="Q232" s="22">
        <v>161990</v>
      </c>
      <c r="R232" s="22">
        <v>7825</v>
      </c>
      <c r="S232" s="22">
        <v>68655</v>
      </c>
      <c r="T232" s="22">
        <v>8694712</v>
      </c>
      <c r="U232" s="22">
        <v>2939168</v>
      </c>
      <c r="V232" s="22">
        <v>0</v>
      </c>
      <c r="W232" s="22">
        <v>377590</v>
      </c>
      <c r="X232" s="22">
        <v>795981</v>
      </c>
      <c r="Y232" s="22">
        <v>38525</v>
      </c>
      <c r="Z232" s="22">
        <v>0</v>
      </c>
      <c r="AA232" s="22">
        <v>0</v>
      </c>
      <c r="AB232" s="22">
        <v>0</v>
      </c>
      <c r="AC232" s="22">
        <v>4151264</v>
      </c>
      <c r="AD232" s="22">
        <v>187196</v>
      </c>
      <c r="AE232" s="22">
        <v>91321</v>
      </c>
      <c r="AF232" s="22">
        <v>0</v>
      </c>
      <c r="AG232" s="22">
        <v>782</v>
      </c>
      <c r="AH232" s="22">
        <v>32464</v>
      </c>
      <c r="AI232" s="22">
        <v>4463027</v>
      </c>
      <c r="AJ232" s="22">
        <v>4231685</v>
      </c>
      <c r="AK232" s="22">
        <v>0</v>
      </c>
      <c r="AL232" s="22">
        <v>4231685</v>
      </c>
    </row>
    <row r="233" spans="1:38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5022199</v>
      </c>
      <c r="F233" s="22">
        <v>0</v>
      </c>
      <c r="G233" s="22">
        <v>3674550</v>
      </c>
      <c r="H233" s="22">
        <v>5855198</v>
      </c>
      <c r="I233" s="22">
        <v>543066</v>
      </c>
      <c r="J233" s="22">
        <v>0</v>
      </c>
      <c r="K233" s="22">
        <v>0</v>
      </c>
      <c r="L233" s="22">
        <v>0</v>
      </c>
      <c r="M233" s="22">
        <v>15095013</v>
      </c>
      <c r="N233" s="22">
        <v>2307202</v>
      </c>
      <c r="O233" s="22">
        <v>639031</v>
      </c>
      <c r="P233" s="22">
        <v>496603</v>
      </c>
      <c r="Q233" s="22">
        <v>1079389</v>
      </c>
      <c r="R233" s="22">
        <v>465224</v>
      </c>
      <c r="S233" s="22">
        <v>1197677</v>
      </c>
      <c r="T233" s="22">
        <v>21280139</v>
      </c>
      <c r="U233" s="22">
        <v>2701836</v>
      </c>
      <c r="V233" s="22">
        <v>0</v>
      </c>
      <c r="W233" s="22">
        <v>1106917</v>
      </c>
      <c r="X233" s="22">
        <v>1884730</v>
      </c>
      <c r="Y233" s="22">
        <v>69397</v>
      </c>
      <c r="Z233" s="22">
        <v>0</v>
      </c>
      <c r="AA233" s="22">
        <v>0</v>
      </c>
      <c r="AB233" s="22">
        <v>0</v>
      </c>
      <c r="AC233" s="22">
        <v>5762880</v>
      </c>
      <c r="AD233" s="22">
        <v>155464</v>
      </c>
      <c r="AE233" s="22">
        <v>231052</v>
      </c>
      <c r="AF233" s="22">
        <v>0</v>
      </c>
      <c r="AG233" s="22">
        <v>129616</v>
      </c>
      <c r="AH233" s="22">
        <v>345480</v>
      </c>
      <c r="AI233" s="22">
        <v>6624492</v>
      </c>
      <c r="AJ233" s="22">
        <v>14655647</v>
      </c>
      <c r="AK233" s="22">
        <v>0</v>
      </c>
      <c r="AL233" s="22">
        <v>14655647</v>
      </c>
    </row>
    <row r="234" spans="1:38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1185058</v>
      </c>
      <c r="F234" s="22">
        <v>0</v>
      </c>
      <c r="G234" s="22">
        <v>702836</v>
      </c>
      <c r="H234" s="22">
        <v>565130</v>
      </c>
      <c r="I234" s="22">
        <v>0</v>
      </c>
      <c r="J234" s="22">
        <v>0</v>
      </c>
      <c r="K234" s="22">
        <v>0</v>
      </c>
      <c r="L234" s="22">
        <v>0</v>
      </c>
      <c r="M234" s="22">
        <v>2453024</v>
      </c>
      <c r="N234" s="22">
        <v>55078</v>
      </c>
      <c r="O234" s="22">
        <v>3307907</v>
      </c>
      <c r="P234" s="22">
        <v>93523</v>
      </c>
      <c r="Q234" s="22">
        <v>208010</v>
      </c>
      <c r="R234" s="22">
        <v>0</v>
      </c>
      <c r="S234" s="22">
        <v>227691</v>
      </c>
      <c r="T234" s="22">
        <v>6345233</v>
      </c>
      <c r="U234" s="22">
        <v>895201</v>
      </c>
      <c r="V234" s="22">
        <v>0</v>
      </c>
      <c r="W234" s="22">
        <v>289726</v>
      </c>
      <c r="X234" s="22">
        <v>260138</v>
      </c>
      <c r="Y234" s="22">
        <v>0</v>
      </c>
      <c r="Z234" s="22">
        <v>0</v>
      </c>
      <c r="AA234" s="22">
        <v>0</v>
      </c>
      <c r="AB234" s="22">
        <v>0</v>
      </c>
      <c r="AC234" s="22">
        <v>1445065</v>
      </c>
      <c r="AD234" s="22">
        <v>1423925</v>
      </c>
      <c r="AE234" s="22">
        <v>52206</v>
      </c>
      <c r="AF234" s="22">
        <v>0</v>
      </c>
      <c r="AG234" s="22">
        <v>0</v>
      </c>
      <c r="AH234" s="22">
        <v>106792</v>
      </c>
      <c r="AI234" s="22">
        <v>3027988</v>
      </c>
      <c r="AJ234" s="22">
        <v>3317245</v>
      </c>
      <c r="AK234" s="22">
        <v>0</v>
      </c>
      <c r="AL234" s="22">
        <v>3317245</v>
      </c>
    </row>
    <row r="235" spans="1:38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542571</v>
      </c>
      <c r="F235" s="22">
        <v>0</v>
      </c>
      <c r="G235" s="22">
        <v>555200</v>
      </c>
      <c r="H235" s="22">
        <v>1620057</v>
      </c>
      <c r="I235" s="22">
        <v>0</v>
      </c>
      <c r="J235" s="22">
        <v>0</v>
      </c>
      <c r="K235" s="22">
        <v>0</v>
      </c>
      <c r="L235" s="22">
        <v>0</v>
      </c>
      <c r="M235" s="22">
        <v>2717828</v>
      </c>
      <c r="N235" s="22">
        <v>0</v>
      </c>
      <c r="O235" s="22">
        <v>138321</v>
      </c>
      <c r="P235" s="22">
        <v>213501</v>
      </c>
      <c r="Q235" s="22">
        <v>55321</v>
      </c>
      <c r="R235" s="22">
        <v>34966</v>
      </c>
      <c r="S235" s="22">
        <v>4200</v>
      </c>
      <c r="T235" s="22">
        <v>3164137</v>
      </c>
      <c r="U235" s="22">
        <v>365637</v>
      </c>
      <c r="V235" s="22">
        <v>0</v>
      </c>
      <c r="W235" s="22">
        <v>118630</v>
      </c>
      <c r="X235" s="22">
        <v>217651</v>
      </c>
      <c r="Y235" s="22">
        <v>0</v>
      </c>
      <c r="Z235" s="22">
        <v>0</v>
      </c>
      <c r="AA235" s="22">
        <v>0</v>
      </c>
      <c r="AB235" s="22">
        <v>0</v>
      </c>
      <c r="AC235" s="22">
        <v>701918</v>
      </c>
      <c r="AD235" s="22">
        <v>98708</v>
      </c>
      <c r="AE235" s="22">
        <v>145095</v>
      </c>
      <c r="AF235" s="22">
        <v>0</v>
      </c>
      <c r="AG235" s="22">
        <v>23011</v>
      </c>
      <c r="AH235" s="22">
        <v>4200</v>
      </c>
      <c r="AI235" s="22">
        <v>972932</v>
      </c>
      <c r="AJ235" s="22">
        <v>2191205</v>
      </c>
      <c r="AK235" s="22">
        <v>0</v>
      </c>
      <c r="AL235" s="22">
        <v>2191205</v>
      </c>
    </row>
    <row r="236" spans="1:38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1583228</v>
      </c>
      <c r="F236" s="22">
        <v>0</v>
      </c>
      <c r="G236" s="22">
        <v>1223143</v>
      </c>
      <c r="H236" s="22">
        <v>481407</v>
      </c>
      <c r="I236" s="22">
        <v>193052</v>
      </c>
      <c r="J236" s="22">
        <v>0</v>
      </c>
      <c r="K236" s="22">
        <v>0</v>
      </c>
      <c r="L236" s="22">
        <v>0</v>
      </c>
      <c r="M236" s="22">
        <v>3480830</v>
      </c>
      <c r="N236" s="22">
        <v>14823</v>
      </c>
      <c r="O236" s="22">
        <v>1193021</v>
      </c>
      <c r="P236" s="22">
        <v>580075</v>
      </c>
      <c r="Q236" s="22">
        <v>137390</v>
      </c>
      <c r="R236" s="22">
        <v>128985</v>
      </c>
      <c r="S236" s="22">
        <v>285324</v>
      </c>
      <c r="T236" s="22">
        <v>5820448</v>
      </c>
      <c r="U236" s="22">
        <v>842625</v>
      </c>
      <c r="V236" s="22">
        <v>0</v>
      </c>
      <c r="W236" s="22">
        <v>694925</v>
      </c>
      <c r="X236" s="22">
        <v>127294</v>
      </c>
      <c r="Y236" s="22">
        <v>77797</v>
      </c>
      <c r="Z236" s="22">
        <v>0</v>
      </c>
      <c r="AA236" s="22">
        <v>0</v>
      </c>
      <c r="AB236" s="22">
        <v>0</v>
      </c>
      <c r="AC236" s="22">
        <v>1742641</v>
      </c>
      <c r="AD236" s="22">
        <v>228326</v>
      </c>
      <c r="AE236" s="22">
        <v>235082</v>
      </c>
      <c r="AF236" s="22">
        <v>0</v>
      </c>
      <c r="AG236" s="22">
        <v>61024</v>
      </c>
      <c r="AH236" s="22">
        <v>121167</v>
      </c>
      <c r="AI236" s="22">
        <v>2388240</v>
      </c>
      <c r="AJ236" s="22">
        <v>3432208</v>
      </c>
      <c r="AK236" s="22">
        <v>69909</v>
      </c>
      <c r="AL236" s="22">
        <v>3362299</v>
      </c>
    </row>
    <row r="237" spans="1:38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1909950</v>
      </c>
      <c r="F237" s="22">
        <v>0</v>
      </c>
      <c r="G237" s="22">
        <v>476424</v>
      </c>
      <c r="H237" s="22">
        <v>1065224</v>
      </c>
      <c r="I237" s="22">
        <v>0</v>
      </c>
      <c r="J237" s="22">
        <v>0</v>
      </c>
      <c r="K237" s="22">
        <v>0</v>
      </c>
      <c r="L237" s="22">
        <v>0</v>
      </c>
      <c r="M237" s="22">
        <v>3451598</v>
      </c>
      <c r="N237" s="22">
        <v>0</v>
      </c>
      <c r="O237" s="22">
        <v>498580</v>
      </c>
      <c r="P237" s="22">
        <v>173026</v>
      </c>
      <c r="Q237" s="22">
        <v>135184</v>
      </c>
      <c r="R237" s="22">
        <v>132944</v>
      </c>
      <c r="S237" s="22">
        <v>156043</v>
      </c>
      <c r="T237" s="22">
        <v>4547375</v>
      </c>
      <c r="U237" s="22">
        <v>1061448</v>
      </c>
      <c r="V237" s="22">
        <v>0</v>
      </c>
      <c r="W237" s="22">
        <v>196391</v>
      </c>
      <c r="X237" s="22">
        <v>427271</v>
      </c>
      <c r="Y237" s="22">
        <v>0</v>
      </c>
      <c r="Z237" s="22">
        <v>0</v>
      </c>
      <c r="AA237" s="22">
        <v>0</v>
      </c>
      <c r="AB237" s="22">
        <v>0</v>
      </c>
      <c r="AC237" s="22">
        <v>1685110</v>
      </c>
      <c r="AD237" s="22">
        <v>69875</v>
      </c>
      <c r="AE237" s="22">
        <v>56947</v>
      </c>
      <c r="AF237" s="22">
        <v>0</v>
      </c>
      <c r="AG237" s="22">
        <v>96452</v>
      </c>
      <c r="AH237" s="22">
        <v>42674</v>
      </c>
      <c r="AI237" s="22">
        <v>1951058</v>
      </c>
      <c r="AJ237" s="22">
        <v>2596317</v>
      </c>
      <c r="AK237" s="22">
        <v>0</v>
      </c>
      <c r="AL237" s="22">
        <v>2596317</v>
      </c>
    </row>
    <row r="238" spans="1:38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2957758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2957758</v>
      </c>
      <c r="N238" s="22">
        <v>0</v>
      </c>
      <c r="O238" s="22">
        <v>254822</v>
      </c>
      <c r="P238" s="22">
        <v>359225</v>
      </c>
      <c r="Q238" s="22">
        <v>38407</v>
      </c>
      <c r="R238" s="22">
        <v>193666</v>
      </c>
      <c r="S238" s="22">
        <v>179724</v>
      </c>
      <c r="T238" s="22">
        <v>3983602</v>
      </c>
      <c r="U238" s="22">
        <v>0</v>
      </c>
      <c r="V238" s="22">
        <v>0</v>
      </c>
      <c r="W238" s="22">
        <v>1156796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1156796</v>
      </c>
      <c r="AD238" s="22">
        <v>149123</v>
      </c>
      <c r="AE238" s="22">
        <v>176344</v>
      </c>
      <c r="AF238" s="22">
        <v>0</v>
      </c>
      <c r="AG238" s="22">
        <v>21071</v>
      </c>
      <c r="AH238" s="22">
        <v>61332</v>
      </c>
      <c r="AI238" s="22">
        <v>1564666</v>
      </c>
      <c r="AJ238" s="22">
        <v>2418936</v>
      </c>
      <c r="AK238" s="22">
        <v>0</v>
      </c>
      <c r="AL238" s="22">
        <v>2418936</v>
      </c>
    </row>
    <row r="239" spans="1:38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4543641</v>
      </c>
      <c r="F239" s="22">
        <v>0</v>
      </c>
      <c r="G239" s="22">
        <v>1742890</v>
      </c>
      <c r="H239" s="22">
        <v>804070</v>
      </c>
      <c r="I239" s="22">
        <v>0</v>
      </c>
      <c r="J239" s="22">
        <v>0</v>
      </c>
      <c r="K239" s="22">
        <v>0</v>
      </c>
      <c r="L239" s="22">
        <v>0</v>
      </c>
      <c r="M239" s="22">
        <v>7090601</v>
      </c>
      <c r="N239" s="22">
        <v>0</v>
      </c>
      <c r="O239" s="22">
        <v>2551467</v>
      </c>
      <c r="P239" s="22">
        <v>941202</v>
      </c>
      <c r="Q239" s="22">
        <v>103078</v>
      </c>
      <c r="R239" s="22">
        <v>0</v>
      </c>
      <c r="S239" s="22">
        <v>181548</v>
      </c>
      <c r="T239" s="22">
        <v>10867896</v>
      </c>
      <c r="U239" s="22">
        <v>1144173</v>
      </c>
      <c r="V239" s="22">
        <v>0</v>
      </c>
      <c r="W239" s="22">
        <v>398513</v>
      </c>
      <c r="X239" s="22">
        <v>202871</v>
      </c>
      <c r="Y239" s="22">
        <v>0</v>
      </c>
      <c r="Z239" s="22">
        <v>0</v>
      </c>
      <c r="AA239" s="22">
        <v>0</v>
      </c>
      <c r="AB239" s="22">
        <v>0</v>
      </c>
      <c r="AC239" s="22">
        <v>1745557</v>
      </c>
      <c r="AD239" s="22">
        <v>442510</v>
      </c>
      <c r="AE239" s="22">
        <v>273782</v>
      </c>
      <c r="AF239" s="22">
        <v>0</v>
      </c>
      <c r="AG239" s="22">
        <v>0</v>
      </c>
      <c r="AH239" s="22">
        <v>68090</v>
      </c>
      <c r="AI239" s="22">
        <v>2529939</v>
      </c>
      <c r="AJ239" s="22">
        <v>8337957</v>
      </c>
      <c r="AK239" s="22">
        <v>206903</v>
      </c>
      <c r="AL239" s="22">
        <v>8131054</v>
      </c>
    </row>
    <row r="240" spans="1:38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5685858</v>
      </c>
      <c r="F240" s="22">
        <v>0</v>
      </c>
      <c r="G240" s="22">
        <v>2540012</v>
      </c>
      <c r="H240" s="22">
        <v>2446579</v>
      </c>
      <c r="I240" s="22">
        <v>0</v>
      </c>
      <c r="J240" s="22">
        <v>0</v>
      </c>
      <c r="K240" s="22">
        <v>0</v>
      </c>
      <c r="L240" s="22">
        <v>548412</v>
      </c>
      <c r="M240" s="22">
        <v>11220861</v>
      </c>
      <c r="N240" s="22">
        <v>0</v>
      </c>
      <c r="O240" s="22">
        <v>6797132</v>
      </c>
      <c r="P240" s="22">
        <v>1298127</v>
      </c>
      <c r="Q240" s="22">
        <v>346302</v>
      </c>
      <c r="R240" s="22">
        <v>0</v>
      </c>
      <c r="S240" s="22">
        <v>415874</v>
      </c>
      <c r="T240" s="22">
        <v>20078296</v>
      </c>
      <c r="U240" s="22">
        <v>3067388</v>
      </c>
      <c r="V240" s="22">
        <v>0</v>
      </c>
      <c r="W240" s="22">
        <v>597898</v>
      </c>
      <c r="X240" s="22">
        <v>661091</v>
      </c>
      <c r="Y240" s="22">
        <v>0</v>
      </c>
      <c r="Z240" s="22">
        <v>0</v>
      </c>
      <c r="AA240" s="22">
        <v>0</v>
      </c>
      <c r="AB240" s="22">
        <v>194796</v>
      </c>
      <c r="AC240" s="22">
        <v>4521173</v>
      </c>
      <c r="AD240" s="22">
        <v>1796265</v>
      </c>
      <c r="AE240" s="22">
        <v>880282</v>
      </c>
      <c r="AF240" s="22">
        <v>0</v>
      </c>
      <c r="AG240" s="22">
        <v>0</v>
      </c>
      <c r="AH240" s="22">
        <v>355348</v>
      </c>
      <c r="AI240" s="22">
        <v>7553068</v>
      </c>
      <c r="AJ240" s="22">
        <v>12525228</v>
      </c>
      <c r="AK240" s="22">
        <v>1119645</v>
      </c>
      <c r="AL240" s="22">
        <v>11405583</v>
      </c>
    </row>
    <row r="241" spans="1:38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1319251</v>
      </c>
      <c r="F241" s="22">
        <v>0</v>
      </c>
      <c r="G241" s="22">
        <v>822498</v>
      </c>
      <c r="H241" s="22">
        <v>3092445</v>
      </c>
      <c r="I241" s="22">
        <v>0</v>
      </c>
      <c r="J241" s="22">
        <v>0</v>
      </c>
      <c r="K241" s="22">
        <v>0</v>
      </c>
      <c r="L241" s="22">
        <v>0</v>
      </c>
      <c r="M241" s="22">
        <v>5234194</v>
      </c>
      <c r="N241" s="22">
        <v>0</v>
      </c>
      <c r="O241" s="22">
        <v>267615</v>
      </c>
      <c r="P241" s="22">
        <v>218963</v>
      </c>
      <c r="Q241" s="22">
        <v>51439</v>
      </c>
      <c r="R241" s="22">
        <v>202451</v>
      </c>
      <c r="S241" s="22">
        <v>18687</v>
      </c>
      <c r="T241" s="22">
        <v>5993349</v>
      </c>
      <c r="U241" s="22">
        <v>1117033</v>
      </c>
      <c r="V241" s="22">
        <v>0</v>
      </c>
      <c r="W241" s="22">
        <v>180317</v>
      </c>
      <c r="X241" s="22">
        <v>1985635</v>
      </c>
      <c r="Y241" s="22">
        <v>0</v>
      </c>
      <c r="Z241" s="22">
        <v>0</v>
      </c>
      <c r="AA241" s="22">
        <v>0</v>
      </c>
      <c r="AB241" s="22">
        <v>0</v>
      </c>
      <c r="AC241" s="22">
        <v>3282985</v>
      </c>
      <c r="AD241" s="22">
        <v>176147</v>
      </c>
      <c r="AE241" s="22">
        <v>161595</v>
      </c>
      <c r="AF241" s="22">
        <v>0</v>
      </c>
      <c r="AG241" s="22">
        <v>122547</v>
      </c>
      <c r="AH241" s="22">
        <v>14908</v>
      </c>
      <c r="AI241" s="22">
        <v>3758182</v>
      </c>
      <c r="AJ241" s="22">
        <v>2235167</v>
      </c>
      <c r="AK241" s="22">
        <v>0</v>
      </c>
      <c r="AL241" s="22">
        <v>2235167</v>
      </c>
    </row>
    <row r="242" spans="1:38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2849444</v>
      </c>
      <c r="F242" s="22">
        <v>0</v>
      </c>
      <c r="G242" s="22">
        <v>921868</v>
      </c>
      <c r="H242" s="22">
        <v>1087792</v>
      </c>
      <c r="I242" s="22">
        <v>355169</v>
      </c>
      <c r="J242" s="22">
        <v>0</v>
      </c>
      <c r="K242" s="22">
        <v>0</v>
      </c>
      <c r="L242" s="22">
        <v>0</v>
      </c>
      <c r="M242" s="22">
        <v>5214273</v>
      </c>
      <c r="N242" s="22">
        <v>12088</v>
      </c>
      <c r="O242" s="22">
        <v>1778321</v>
      </c>
      <c r="P242" s="22">
        <v>142313</v>
      </c>
      <c r="Q242" s="22">
        <v>50299</v>
      </c>
      <c r="R242" s="22">
        <v>44185</v>
      </c>
      <c r="S242" s="22">
        <v>15000</v>
      </c>
      <c r="T242" s="22">
        <v>7256479</v>
      </c>
      <c r="U242" s="22">
        <v>1395478</v>
      </c>
      <c r="V242" s="22">
        <v>0</v>
      </c>
      <c r="W242" s="22">
        <v>689176</v>
      </c>
      <c r="X242" s="22">
        <v>448992</v>
      </c>
      <c r="Y242" s="22">
        <v>52486</v>
      </c>
      <c r="Z242" s="22">
        <v>0</v>
      </c>
      <c r="AA242" s="22">
        <v>0</v>
      </c>
      <c r="AB242" s="22">
        <v>0</v>
      </c>
      <c r="AC242" s="22">
        <v>2586132</v>
      </c>
      <c r="AD242" s="22">
        <v>378855</v>
      </c>
      <c r="AE242" s="22">
        <v>54787</v>
      </c>
      <c r="AF242" s="22">
        <v>0</v>
      </c>
      <c r="AG242" s="22">
        <v>16416</v>
      </c>
      <c r="AH242" s="22">
        <v>11650</v>
      </c>
      <c r="AI242" s="22">
        <v>3047840</v>
      </c>
      <c r="AJ242" s="22">
        <v>4208639</v>
      </c>
      <c r="AK242" s="22">
        <v>197752</v>
      </c>
      <c r="AL242" s="22">
        <v>4010887</v>
      </c>
    </row>
    <row r="243" spans="1:38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1714153</v>
      </c>
      <c r="F243" s="22">
        <v>0</v>
      </c>
      <c r="G243" s="22">
        <v>3141563</v>
      </c>
      <c r="H243" s="22">
        <v>1461203</v>
      </c>
      <c r="I243" s="22">
        <v>0</v>
      </c>
      <c r="J243" s="22">
        <v>0</v>
      </c>
      <c r="K243" s="22">
        <v>0</v>
      </c>
      <c r="L243" s="22">
        <v>0</v>
      </c>
      <c r="M243" s="22">
        <v>6316919</v>
      </c>
      <c r="N243" s="22">
        <v>0</v>
      </c>
      <c r="O243" s="22">
        <v>955230</v>
      </c>
      <c r="P243" s="22">
        <v>248941</v>
      </c>
      <c r="Q243" s="22">
        <v>258122</v>
      </c>
      <c r="R243" s="22">
        <v>147188</v>
      </c>
      <c r="S243" s="22">
        <v>307566</v>
      </c>
      <c r="T243" s="22">
        <v>8233966</v>
      </c>
      <c r="U243" s="22">
        <v>577971</v>
      </c>
      <c r="V243" s="22">
        <v>0</v>
      </c>
      <c r="W243" s="22">
        <v>1182514</v>
      </c>
      <c r="X243" s="22">
        <v>509663</v>
      </c>
      <c r="Y243" s="22">
        <v>0</v>
      </c>
      <c r="Z243" s="22">
        <v>0</v>
      </c>
      <c r="AA243" s="22">
        <v>0</v>
      </c>
      <c r="AB243" s="22">
        <v>0</v>
      </c>
      <c r="AC243" s="22">
        <v>2270148</v>
      </c>
      <c r="AD243" s="22">
        <v>664030</v>
      </c>
      <c r="AE243" s="22">
        <v>55716</v>
      </c>
      <c r="AF243" s="22">
        <v>0</v>
      </c>
      <c r="AG243" s="22">
        <v>53885</v>
      </c>
      <c r="AH243" s="22">
        <v>210843</v>
      </c>
      <c r="AI243" s="22">
        <v>3254622</v>
      </c>
      <c r="AJ243" s="22">
        <v>4979344</v>
      </c>
      <c r="AK243" s="22">
        <v>0</v>
      </c>
      <c r="AL243" s="22">
        <v>4979344</v>
      </c>
    </row>
    <row r="244" spans="1:38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947147</v>
      </c>
      <c r="F244" s="22">
        <v>0</v>
      </c>
      <c r="G244" s="22">
        <v>2295611</v>
      </c>
      <c r="H244" s="22">
        <v>2284291</v>
      </c>
      <c r="I244" s="22">
        <v>0</v>
      </c>
      <c r="J244" s="22">
        <v>0</v>
      </c>
      <c r="K244" s="22">
        <v>0</v>
      </c>
      <c r="L244" s="22">
        <v>0</v>
      </c>
      <c r="M244" s="22">
        <v>5527049</v>
      </c>
      <c r="N244" s="22">
        <v>0</v>
      </c>
      <c r="O244" s="22">
        <v>749129</v>
      </c>
      <c r="P244" s="22">
        <v>325426</v>
      </c>
      <c r="Q244" s="22">
        <v>97757</v>
      </c>
      <c r="R244" s="22">
        <v>0</v>
      </c>
      <c r="S244" s="22">
        <v>0</v>
      </c>
      <c r="T244" s="22">
        <v>6699361</v>
      </c>
      <c r="U244" s="22">
        <v>731616</v>
      </c>
      <c r="V244" s="22">
        <v>0</v>
      </c>
      <c r="W244" s="22">
        <v>861661</v>
      </c>
      <c r="X244" s="22">
        <v>1779549</v>
      </c>
      <c r="Y244" s="22">
        <v>0</v>
      </c>
      <c r="Z244" s="22">
        <v>0</v>
      </c>
      <c r="AA244" s="22">
        <v>0</v>
      </c>
      <c r="AB244" s="22">
        <v>0</v>
      </c>
      <c r="AC244" s="22">
        <v>3372826</v>
      </c>
      <c r="AD244" s="22">
        <v>422775</v>
      </c>
      <c r="AE244" s="22">
        <v>174324</v>
      </c>
      <c r="AF244" s="22">
        <v>0</v>
      </c>
      <c r="AG244" s="22">
        <v>0</v>
      </c>
      <c r="AH244" s="22">
        <v>0</v>
      </c>
      <c r="AI244" s="22">
        <v>3969925</v>
      </c>
      <c r="AJ244" s="22">
        <v>2729436</v>
      </c>
      <c r="AK244" s="22">
        <v>0</v>
      </c>
      <c r="AL244" s="22">
        <v>2729436</v>
      </c>
    </row>
    <row r="245" spans="1:38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215023</v>
      </c>
      <c r="F245" s="22">
        <v>0</v>
      </c>
      <c r="G245" s="22">
        <v>249907</v>
      </c>
      <c r="H245" s="22">
        <v>1122545</v>
      </c>
      <c r="I245" s="22">
        <v>0</v>
      </c>
      <c r="J245" s="22">
        <v>0</v>
      </c>
      <c r="K245" s="22">
        <v>0</v>
      </c>
      <c r="L245" s="22">
        <v>0</v>
      </c>
      <c r="M245" s="22">
        <v>1587475</v>
      </c>
      <c r="N245" s="22">
        <v>0</v>
      </c>
      <c r="O245" s="22">
        <v>183332</v>
      </c>
      <c r="P245" s="22">
        <v>33562</v>
      </c>
      <c r="Q245" s="22">
        <v>15273</v>
      </c>
      <c r="R245" s="22">
        <v>0</v>
      </c>
      <c r="S245" s="22">
        <v>25000</v>
      </c>
      <c r="T245" s="22">
        <v>1844642</v>
      </c>
      <c r="U245" s="22">
        <v>178612</v>
      </c>
      <c r="V245" s="22">
        <v>0</v>
      </c>
      <c r="W245" s="22">
        <v>48319</v>
      </c>
      <c r="X245" s="22">
        <v>102243</v>
      </c>
      <c r="Y245" s="22">
        <v>0</v>
      </c>
      <c r="Z245" s="22">
        <v>0</v>
      </c>
      <c r="AA245" s="22">
        <v>0</v>
      </c>
      <c r="AB245" s="22">
        <v>0</v>
      </c>
      <c r="AC245" s="22">
        <v>329174</v>
      </c>
      <c r="AD245" s="22">
        <v>126515</v>
      </c>
      <c r="AE245" s="22">
        <v>28443</v>
      </c>
      <c r="AF245" s="22">
        <v>0</v>
      </c>
      <c r="AG245" s="22">
        <v>0</v>
      </c>
      <c r="AH245" s="22">
        <v>20000</v>
      </c>
      <c r="AI245" s="22">
        <v>504132</v>
      </c>
      <c r="AJ245" s="22">
        <v>1340510</v>
      </c>
      <c r="AK245" s="22">
        <v>0</v>
      </c>
      <c r="AL245" s="22">
        <v>1340510</v>
      </c>
    </row>
    <row r="246" spans="1:38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947374</v>
      </c>
      <c r="F246" s="22">
        <v>0</v>
      </c>
      <c r="G246" s="22">
        <v>674677</v>
      </c>
      <c r="H246" s="22">
        <v>466652</v>
      </c>
      <c r="I246" s="22">
        <v>5828</v>
      </c>
      <c r="J246" s="22">
        <v>0</v>
      </c>
      <c r="K246" s="22">
        <v>0</v>
      </c>
      <c r="L246" s="22">
        <v>117534</v>
      </c>
      <c r="M246" s="22">
        <v>2212065</v>
      </c>
      <c r="N246" s="22">
        <v>20405</v>
      </c>
      <c r="O246" s="22">
        <v>1873660</v>
      </c>
      <c r="P246" s="22">
        <v>107322</v>
      </c>
      <c r="Q246" s="22">
        <v>70106</v>
      </c>
      <c r="R246" s="22">
        <v>7400</v>
      </c>
      <c r="S246" s="22">
        <v>66025</v>
      </c>
      <c r="T246" s="22">
        <v>4356983</v>
      </c>
      <c r="U246" s="22">
        <v>307186</v>
      </c>
      <c r="V246" s="22">
        <v>0</v>
      </c>
      <c r="W246" s="22">
        <v>103643</v>
      </c>
      <c r="X246" s="22">
        <v>285782</v>
      </c>
      <c r="Y246" s="22">
        <v>5828</v>
      </c>
      <c r="Z246" s="22">
        <v>0</v>
      </c>
      <c r="AA246" s="22">
        <v>0</v>
      </c>
      <c r="AB246" s="22">
        <v>103568</v>
      </c>
      <c r="AC246" s="22">
        <v>806007</v>
      </c>
      <c r="AD246" s="22">
        <v>1011912</v>
      </c>
      <c r="AE246" s="22">
        <v>67138</v>
      </c>
      <c r="AF246" s="22">
        <v>0</v>
      </c>
      <c r="AG246" s="22">
        <v>0</v>
      </c>
      <c r="AH246" s="22">
        <v>60508</v>
      </c>
      <c r="AI246" s="22">
        <v>1945565</v>
      </c>
      <c r="AJ246" s="22">
        <v>2411418</v>
      </c>
      <c r="AK246" s="22">
        <v>0</v>
      </c>
      <c r="AL246" s="22">
        <v>2411418</v>
      </c>
    </row>
    <row r="247" spans="1:38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1825636</v>
      </c>
      <c r="F247" s="22">
        <v>0</v>
      </c>
      <c r="G247" s="22">
        <v>1168931</v>
      </c>
      <c r="H247" s="22">
        <v>564688</v>
      </c>
      <c r="I247" s="22">
        <v>0</v>
      </c>
      <c r="J247" s="22">
        <v>0</v>
      </c>
      <c r="K247" s="22">
        <v>0</v>
      </c>
      <c r="L247" s="22">
        <v>84232</v>
      </c>
      <c r="M247" s="22">
        <v>3643487</v>
      </c>
      <c r="N247" s="22">
        <v>0</v>
      </c>
      <c r="O247" s="22">
        <v>732267</v>
      </c>
      <c r="P247" s="22">
        <v>345435</v>
      </c>
      <c r="Q247" s="22">
        <v>50211</v>
      </c>
      <c r="R247" s="22">
        <v>26478</v>
      </c>
      <c r="S247" s="22">
        <v>72406</v>
      </c>
      <c r="T247" s="22">
        <v>4870284</v>
      </c>
      <c r="U247" s="22">
        <v>1201932</v>
      </c>
      <c r="V247" s="22">
        <v>0</v>
      </c>
      <c r="W247" s="22">
        <v>434222</v>
      </c>
      <c r="X247" s="22">
        <v>278208</v>
      </c>
      <c r="Y247" s="22">
        <v>0</v>
      </c>
      <c r="Z247" s="22">
        <v>0</v>
      </c>
      <c r="AA247" s="22">
        <v>0</v>
      </c>
      <c r="AB247" s="22">
        <v>58159</v>
      </c>
      <c r="AC247" s="22">
        <v>1972521</v>
      </c>
      <c r="AD247" s="22">
        <v>385602</v>
      </c>
      <c r="AE247" s="22">
        <v>228735</v>
      </c>
      <c r="AF247" s="22">
        <v>0</v>
      </c>
      <c r="AG247" s="22">
        <v>20451</v>
      </c>
      <c r="AH247" s="22">
        <v>25464</v>
      </c>
      <c r="AI247" s="22">
        <v>2632773</v>
      </c>
      <c r="AJ247" s="22">
        <v>2237511</v>
      </c>
      <c r="AK247" s="22">
        <v>0</v>
      </c>
      <c r="AL247" s="22">
        <v>2237511</v>
      </c>
    </row>
    <row r="248" spans="1:38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2150732</v>
      </c>
      <c r="F248" s="22">
        <v>0</v>
      </c>
      <c r="G248" s="22">
        <v>1427695</v>
      </c>
      <c r="H248" s="22">
        <v>732763</v>
      </c>
      <c r="I248" s="22">
        <v>0</v>
      </c>
      <c r="J248" s="22">
        <v>0</v>
      </c>
      <c r="K248" s="22">
        <v>0</v>
      </c>
      <c r="L248" s="22">
        <v>0</v>
      </c>
      <c r="M248" s="22">
        <v>4311190</v>
      </c>
      <c r="N248" s="22">
        <v>0</v>
      </c>
      <c r="O248" s="22">
        <v>407421</v>
      </c>
      <c r="P248" s="22">
        <v>806789</v>
      </c>
      <c r="Q248" s="22">
        <v>329467</v>
      </c>
      <c r="R248" s="22">
        <v>171424</v>
      </c>
      <c r="S248" s="22">
        <v>64499</v>
      </c>
      <c r="T248" s="22">
        <v>6090790</v>
      </c>
      <c r="U248" s="22">
        <v>1289944</v>
      </c>
      <c r="V248" s="22">
        <v>0</v>
      </c>
      <c r="W248" s="22">
        <v>743700</v>
      </c>
      <c r="X248" s="22">
        <v>278828</v>
      </c>
      <c r="Y248" s="22">
        <v>0</v>
      </c>
      <c r="Z248" s="22">
        <v>0</v>
      </c>
      <c r="AA248" s="22">
        <v>0</v>
      </c>
      <c r="AB248" s="22">
        <v>0</v>
      </c>
      <c r="AC248" s="22">
        <v>2312472</v>
      </c>
      <c r="AD248" s="22">
        <v>264795</v>
      </c>
      <c r="AE248" s="22">
        <v>384709</v>
      </c>
      <c r="AF248" s="22">
        <v>0</v>
      </c>
      <c r="AG248" s="22">
        <v>163066</v>
      </c>
      <c r="AH248" s="22">
        <v>35357</v>
      </c>
      <c r="AI248" s="22">
        <v>3160399</v>
      </c>
      <c r="AJ248" s="22">
        <v>2930391</v>
      </c>
      <c r="AK248" s="22">
        <v>0</v>
      </c>
      <c r="AL248" s="22">
        <v>2930391</v>
      </c>
    </row>
    <row r="249" spans="1:38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533004</v>
      </c>
      <c r="F249" s="22">
        <v>0</v>
      </c>
      <c r="G249" s="22">
        <v>799372</v>
      </c>
      <c r="H249" s="22">
        <v>920231</v>
      </c>
      <c r="I249" s="22">
        <v>0</v>
      </c>
      <c r="J249" s="22">
        <v>0</v>
      </c>
      <c r="K249" s="22">
        <v>0</v>
      </c>
      <c r="L249" s="22">
        <v>0</v>
      </c>
      <c r="M249" s="22">
        <v>2252607</v>
      </c>
      <c r="N249" s="22">
        <v>0</v>
      </c>
      <c r="O249" s="22">
        <v>112730</v>
      </c>
      <c r="P249" s="22">
        <v>503793</v>
      </c>
      <c r="Q249" s="22">
        <v>9504</v>
      </c>
      <c r="R249" s="22">
        <v>105007</v>
      </c>
      <c r="S249" s="22">
        <v>43921</v>
      </c>
      <c r="T249" s="22">
        <v>3027562</v>
      </c>
      <c r="U249" s="22">
        <v>356281</v>
      </c>
      <c r="V249" s="22">
        <v>0</v>
      </c>
      <c r="W249" s="22">
        <v>368800</v>
      </c>
      <c r="X249" s="22">
        <v>204490</v>
      </c>
      <c r="Y249" s="22">
        <v>0</v>
      </c>
      <c r="Z249" s="22">
        <v>0</v>
      </c>
      <c r="AA249" s="22">
        <v>0</v>
      </c>
      <c r="AB249" s="22">
        <v>0</v>
      </c>
      <c r="AC249" s="22">
        <v>929571</v>
      </c>
      <c r="AD249" s="22">
        <v>73354</v>
      </c>
      <c r="AE249" s="22">
        <v>127640</v>
      </c>
      <c r="AF249" s="22">
        <v>0</v>
      </c>
      <c r="AG249" s="22">
        <v>23630</v>
      </c>
      <c r="AH249" s="22">
        <v>32004</v>
      </c>
      <c r="AI249" s="22">
        <v>1186199</v>
      </c>
      <c r="AJ249" s="22">
        <v>1841363</v>
      </c>
      <c r="AK249" s="22">
        <v>0</v>
      </c>
      <c r="AL249" s="22">
        <v>1841363</v>
      </c>
    </row>
    <row r="250" spans="1:38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277079</v>
      </c>
      <c r="F250" s="22">
        <v>0</v>
      </c>
      <c r="G250" s="22">
        <v>2283215</v>
      </c>
      <c r="H250" s="22">
        <v>1061559</v>
      </c>
      <c r="I250" s="22">
        <v>147134</v>
      </c>
      <c r="J250" s="22">
        <v>0</v>
      </c>
      <c r="K250" s="22">
        <v>0</v>
      </c>
      <c r="L250" s="22">
        <v>0</v>
      </c>
      <c r="M250" s="22">
        <v>3768987</v>
      </c>
      <c r="N250" s="22">
        <v>0</v>
      </c>
      <c r="O250" s="22">
        <v>405440</v>
      </c>
      <c r="P250" s="22">
        <v>160544</v>
      </c>
      <c r="Q250" s="22">
        <v>40590</v>
      </c>
      <c r="R250" s="22">
        <v>0</v>
      </c>
      <c r="S250" s="22">
        <v>8260</v>
      </c>
      <c r="T250" s="22">
        <v>4383821</v>
      </c>
      <c r="U250" s="22">
        <v>218559</v>
      </c>
      <c r="V250" s="22">
        <v>0</v>
      </c>
      <c r="W250" s="22">
        <v>254599</v>
      </c>
      <c r="X250" s="22">
        <v>353138</v>
      </c>
      <c r="Y250" s="22">
        <v>6104</v>
      </c>
      <c r="Z250" s="22">
        <v>0</v>
      </c>
      <c r="AA250" s="22">
        <v>0</v>
      </c>
      <c r="AB250" s="22">
        <v>0</v>
      </c>
      <c r="AC250" s="22">
        <v>832400</v>
      </c>
      <c r="AD250" s="22">
        <v>84997</v>
      </c>
      <c r="AE250" s="22">
        <v>53128</v>
      </c>
      <c r="AF250" s="22">
        <v>0</v>
      </c>
      <c r="AG250" s="22">
        <v>0</v>
      </c>
      <c r="AH250" s="22">
        <v>5369</v>
      </c>
      <c r="AI250" s="22">
        <v>975894</v>
      </c>
      <c r="AJ250" s="22">
        <v>3407927</v>
      </c>
      <c r="AK250" s="22">
        <v>0</v>
      </c>
      <c r="AL250" s="22">
        <v>3407927</v>
      </c>
    </row>
    <row r="251" spans="1:38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2692045</v>
      </c>
      <c r="F251" s="22">
        <v>0</v>
      </c>
      <c r="G251" s="22">
        <v>8346002</v>
      </c>
      <c r="H251" s="22">
        <v>660971</v>
      </c>
      <c r="I251" s="22">
        <v>0</v>
      </c>
      <c r="J251" s="22">
        <v>0</v>
      </c>
      <c r="K251" s="22">
        <v>0</v>
      </c>
      <c r="L251" s="22">
        <v>0</v>
      </c>
      <c r="M251" s="22">
        <v>11699018</v>
      </c>
      <c r="N251" s="22">
        <v>0</v>
      </c>
      <c r="O251" s="22">
        <v>1551987</v>
      </c>
      <c r="P251" s="22">
        <v>852902</v>
      </c>
      <c r="Q251" s="22">
        <v>14104</v>
      </c>
      <c r="R251" s="22">
        <v>401475</v>
      </c>
      <c r="S251" s="22">
        <v>43516</v>
      </c>
      <c r="T251" s="22">
        <v>14563002</v>
      </c>
      <c r="U251" s="22">
        <v>2583946</v>
      </c>
      <c r="V251" s="22">
        <v>0</v>
      </c>
      <c r="W251" s="22">
        <v>1497253</v>
      </c>
      <c r="X251" s="22">
        <v>304381</v>
      </c>
      <c r="Y251" s="22">
        <v>0</v>
      </c>
      <c r="Z251" s="22">
        <v>0</v>
      </c>
      <c r="AA251" s="22">
        <v>0</v>
      </c>
      <c r="AB251" s="22">
        <v>0</v>
      </c>
      <c r="AC251" s="22">
        <v>4385580</v>
      </c>
      <c r="AD251" s="22">
        <v>943362</v>
      </c>
      <c r="AE251" s="22">
        <v>485651</v>
      </c>
      <c r="AF251" s="22">
        <v>0</v>
      </c>
      <c r="AG251" s="22">
        <v>266441</v>
      </c>
      <c r="AH251" s="22">
        <v>43516</v>
      </c>
      <c r="AI251" s="22">
        <v>6124550</v>
      </c>
      <c r="AJ251" s="22">
        <v>8438452</v>
      </c>
      <c r="AK251" s="22">
        <v>184929</v>
      </c>
      <c r="AL251" s="22">
        <v>8253523</v>
      </c>
    </row>
    <row r="252" spans="1:38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4632011</v>
      </c>
      <c r="F252" s="22">
        <v>0</v>
      </c>
      <c r="G252" s="22">
        <v>0</v>
      </c>
      <c r="H252" s="22">
        <v>1746770</v>
      </c>
      <c r="I252" s="22">
        <v>0</v>
      </c>
      <c r="J252" s="22">
        <v>0</v>
      </c>
      <c r="K252" s="22">
        <v>0</v>
      </c>
      <c r="L252" s="22">
        <v>0</v>
      </c>
      <c r="M252" s="22">
        <v>6378781</v>
      </c>
      <c r="N252" s="22">
        <v>0</v>
      </c>
      <c r="O252" s="22">
        <v>844459</v>
      </c>
      <c r="P252" s="22">
        <v>422877</v>
      </c>
      <c r="Q252" s="22">
        <v>412464</v>
      </c>
      <c r="R252" s="22">
        <v>138550</v>
      </c>
      <c r="S252" s="22">
        <v>32217</v>
      </c>
      <c r="T252" s="22">
        <v>8229348</v>
      </c>
      <c r="U252" s="22">
        <v>3575248</v>
      </c>
      <c r="V252" s="22">
        <v>0</v>
      </c>
      <c r="W252" s="22">
        <v>0</v>
      </c>
      <c r="X252" s="22">
        <v>458610</v>
      </c>
      <c r="Y252" s="22">
        <v>0</v>
      </c>
      <c r="Z252" s="22">
        <v>0</v>
      </c>
      <c r="AA252" s="22">
        <v>0</v>
      </c>
      <c r="AB252" s="22">
        <v>0</v>
      </c>
      <c r="AC252" s="22">
        <v>4033858</v>
      </c>
      <c r="AD252" s="22">
        <v>199982</v>
      </c>
      <c r="AE252" s="22">
        <v>115793</v>
      </c>
      <c r="AF252" s="22">
        <v>0</v>
      </c>
      <c r="AG252" s="22">
        <v>56948</v>
      </c>
      <c r="AH252" s="22">
        <v>20359</v>
      </c>
      <c r="AI252" s="22">
        <v>4426940</v>
      </c>
      <c r="AJ252" s="22">
        <v>3802408</v>
      </c>
      <c r="AK252" s="22">
        <v>1217562</v>
      </c>
      <c r="AL252" s="22">
        <v>2584846</v>
      </c>
    </row>
    <row r="253" spans="1:38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1109492</v>
      </c>
      <c r="F253" s="22">
        <v>0</v>
      </c>
      <c r="G253" s="22">
        <v>1983894</v>
      </c>
      <c r="H253" s="22">
        <v>772648</v>
      </c>
      <c r="I253" s="22">
        <v>0</v>
      </c>
      <c r="J253" s="22">
        <v>0</v>
      </c>
      <c r="K253" s="22">
        <v>0</v>
      </c>
      <c r="L253" s="22">
        <v>0</v>
      </c>
      <c r="M253" s="22">
        <v>3866034</v>
      </c>
      <c r="N253" s="22">
        <v>0</v>
      </c>
      <c r="O253" s="22">
        <v>426324</v>
      </c>
      <c r="P253" s="22">
        <v>212654</v>
      </c>
      <c r="Q253" s="22">
        <v>30911</v>
      </c>
      <c r="R253" s="22">
        <v>5164</v>
      </c>
      <c r="S253" s="22">
        <v>329328</v>
      </c>
      <c r="T253" s="22">
        <v>4870415</v>
      </c>
      <c r="U253" s="22">
        <v>334799</v>
      </c>
      <c r="V253" s="22">
        <v>0</v>
      </c>
      <c r="W253" s="22">
        <v>598121</v>
      </c>
      <c r="X253" s="22">
        <v>437543</v>
      </c>
      <c r="Y253" s="22">
        <v>0</v>
      </c>
      <c r="Z253" s="22">
        <v>0</v>
      </c>
      <c r="AA253" s="22">
        <v>0</v>
      </c>
      <c r="AB253" s="22">
        <v>0</v>
      </c>
      <c r="AC253" s="22">
        <v>1370463</v>
      </c>
      <c r="AD253" s="22">
        <v>67545</v>
      </c>
      <c r="AE253" s="22">
        <v>75616</v>
      </c>
      <c r="AF253" s="22">
        <v>0</v>
      </c>
      <c r="AG253" s="22">
        <v>1678</v>
      </c>
      <c r="AH253" s="22">
        <v>81209</v>
      </c>
      <c r="AI253" s="22">
        <v>1596511</v>
      </c>
      <c r="AJ253" s="22">
        <v>3273904</v>
      </c>
      <c r="AK253" s="22">
        <v>82507</v>
      </c>
      <c r="AL253" s="22">
        <v>3191397</v>
      </c>
    </row>
    <row r="254" spans="1:38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1323916</v>
      </c>
      <c r="F254" s="22">
        <v>0</v>
      </c>
      <c r="G254" s="22">
        <v>596806</v>
      </c>
      <c r="H254" s="22">
        <v>1995816</v>
      </c>
      <c r="I254" s="22">
        <v>0</v>
      </c>
      <c r="J254" s="22">
        <v>0</v>
      </c>
      <c r="K254" s="22">
        <v>0</v>
      </c>
      <c r="L254" s="22">
        <v>0</v>
      </c>
      <c r="M254" s="22">
        <v>3916538</v>
      </c>
      <c r="N254" s="22">
        <v>0</v>
      </c>
      <c r="O254" s="22">
        <v>1353163</v>
      </c>
      <c r="P254" s="22">
        <v>103031</v>
      </c>
      <c r="Q254" s="22">
        <v>37746</v>
      </c>
      <c r="R254" s="22">
        <v>14547</v>
      </c>
      <c r="S254" s="22">
        <v>325482</v>
      </c>
      <c r="T254" s="22">
        <v>5750507</v>
      </c>
      <c r="U254" s="22">
        <v>789815</v>
      </c>
      <c r="V254" s="22">
        <v>0</v>
      </c>
      <c r="W254" s="22">
        <v>238887</v>
      </c>
      <c r="X254" s="22">
        <v>675768</v>
      </c>
      <c r="Y254" s="22">
        <v>0</v>
      </c>
      <c r="Z254" s="22">
        <v>0</v>
      </c>
      <c r="AA254" s="22">
        <v>0</v>
      </c>
      <c r="AB254" s="22">
        <v>0</v>
      </c>
      <c r="AC254" s="22">
        <v>1704470</v>
      </c>
      <c r="AD254" s="22">
        <v>465269</v>
      </c>
      <c r="AE254" s="22">
        <v>73341</v>
      </c>
      <c r="AF254" s="22">
        <v>0</v>
      </c>
      <c r="AG254" s="22">
        <v>1480</v>
      </c>
      <c r="AH254" s="22">
        <v>206887</v>
      </c>
      <c r="AI254" s="22">
        <v>2451447</v>
      </c>
      <c r="AJ254" s="22">
        <v>3299060</v>
      </c>
      <c r="AK254" s="22">
        <v>64306</v>
      </c>
      <c r="AL254" s="22">
        <v>3234754</v>
      </c>
    </row>
    <row r="255" spans="1:38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1976777</v>
      </c>
      <c r="F255" s="22">
        <v>0</v>
      </c>
      <c r="G255" s="22">
        <v>481094</v>
      </c>
      <c r="H255" s="22">
        <v>3175510</v>
      </c>
      <c r="I255" s="22">
        <v>0</v>
      </c>
      <c r="J255" s="22">
        <v>0</v>
      </c>
      <c r="K255" s="22">
        <v>0</v>
      </c>
      <c r="L255" s="22">
        <v>0</v>
      </c>
      <c r="M255" s="22">
        <v>5633381</v>
      </c>
      <c r="N255" s="22">
        <v>0</v>
      </c>
      <c r="O255" s="22">
        <v>741483</v>
      </c>
      <c r="P255" s="22">
        <v>467998</v>
      </c>
      <c r="Q255" s="22">
        <v>358551</v>
      </c>
      <c r="R255" s="22">
        <v>193075</v>
      </c>
      <c r="S255" s="22">
        <v>447894</v>
      </c>
      <c r="T255" s="22">
        <v>7842382</v>
      </c>
      <c r="U255" s="22">
        <v>1144077</v>
      </c>
      <c r="V255" s="22">
        <v>0</v>
      </c>
      <c r="W255" s="22">
        <v>142515</v>
      </c>
      <c r="X255" s="22">
        <v>696637</v>
      </c>
      <c r="Y255" s="22">
        <v>0</v>
      </c>
      <c r="Z255" s="22">
        <v>0</v>
      </c>
      <c r="AA255" s="22">
        <v>0</v>
      </c>
      <c r="AB255" s="22">
        <v>0</v>
      </c>
      <c r="AC255" s="22">
        <v>1983229</v>
      </c>
      <c r="AD255" s="22">
        <v>304178</v>
      </c>
      <c r="AE255" s="22">
        <v>245622</v>
      </c>
      <c r="AF255" s="22">
        <v>0</v>
      </c>
      <c r="AG255" s="22">
        <v>106592</v>
      </c>
      <c r="AH255" s="22">
        <v>101466</v>
      </c>
      <c r="AI255" s="22">
        <v>2741087</v>
      </c>
      <c r="AJ255" s="22">
        <v>5101295</v>
      </c>
      <c r="AK255" s="22">
        <v>451317</v>
      </c>
      <c r="AL255" s="22">
        <v>4649978</v>
      </c>
    </row>
    <row r="256" spans="1:38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849825</v>
      </c>
      <c r="F256" s="22">
        <v>0</v>
      </c>
      <c r="G256" s="22">
        <v>3123557</v>
      </c>
      <c r="H256" s="22">
        <v>1500582</v>
      </c>
      <c r="I256" s="22">
        <v>0</v>
      </c>
      <c r="J256" s="22">
        <v>0</v>
      </c>
      <c r="K256" s="22">
        <v>0</v>
      </c>
      <c r="L256" s="22">
        <v>0</v>
      </c>
      <c r="M256" s="22">
        <v>5473964</v>
      </c>
      <c r="N256" s="22">
        <v>0</v>
      </c>
      <c r="O256" s="22">
        <v>368101</v>
      </c>
      <c r="P256" s="22">
        <v>287013</v>
      </c>
      <c r="Q256" s="22">
        <v>108919</v>
      </c>
      <c r="R256" s="22">
        <v>0</v>
      </c>
      <c r="S256" s="22">
        <v>129615</v>
      </c>
      <c r="T256" s="22">
        <v>6367612</v>
      </c>
      <c r="U256" s="22">
        <v>590359</v>
      </c>
      <c r="V256" s="22">
        <v>0</v>
      </c>
      <c r="W256" s="22">
        <v>1219401</v>
      </c>
      <c r="X256" s="22">
        <v>788076</v>
      </c>
      <c r="Y256" s="22">
        <v>0</v>
      </c>
      <c r="Z256" s="22">
        <v>0</v>
      </c>
      <c r="AA256" s="22">
        <v>0</v>
      </c>
      <c r="AB256" s="22">
        <v>0</v>
      </c>
      <c r="AC256" s="22">
        <v>2597836</v>
      </c>
      <c r="AD256" s="22">
        <v>187999</v>
      </c>
      <c r="AE256" s="22">
        <v>130994</v>
      </c>
      <c r="AF256" s="22">
        <v>0</v>
      </c>
      <c r="AG256" s="22">
        <v>0</v>
      </c>
      <c r="AH256" s="22">
        <v>48365</v>
      </c>
      <c r="AI256" s="22">
        <v>2965194</v>
      </c>
      <c r="AJ256" s="22">
        <v>3402418</v>
      </c>
      <c r="AK256" s="22">
        <v>0</v>
      </c>
      <c r="AL256" s="22">
        <v>3402418</v>
      </c>
    </row>
    <row r="257" spans="1:38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2704003</v>
      </c>
      <c r="F257" s="22">
        <v>0</v>
      </c>
      <c r="G257" s="22">
        <v>1345766</v>
      </c>
      <c r="H257" s="22">
        <v>889268</v>
      </c>
      <c r="I257" s="22">
        <v>55734</v>
      </c>
      <c r="J257" s="22">
        <v>0</v>
      </c>
      <c r="K257" s="22">
        <v>0</v>
      </c>
      <c r="L257" s="22">
        <v>0</v>
      </c>
      <c r="M257" s="22">
        <v>4994771</v>
      </c>
      <c r="N257" s="22">
        <v>0</v>
      </c>
      <c r="O257" s="22">
        <v>1102670</v>
      </c>
      <c r="P257" s="22">
        <v>338359</v>
      </c>
      <c r="Q257" s="22">
        <v>154322</v>
      </c>
      <c r="R257" s="22">
        <v>6940</v>
      </c>
      <c r="S257" s="22">
        <v>180434</v>
      </c>
      <c r="T257" s="22">
        <v>6777496</v>
      </c>
      <c r="U257" s="22">
        <v>1033292</v>
      </c>
      <c r="V257" s="22">
        <v>0</v>
      </c>
      <c r="W257" s="22">
        <v>553637</v>
      </c>
      <c r="X257" s="22">
        <v>344189</v>
      </c>
      <c r="Y257" s="22">
        <v>45557</v>
      </c>
      <c r="Z257" s="22">
        <v>0</v>
      </c>
      <c r="AA257" s="22">
        <v>0</v>
      </c>
      <c r="AB257" s="22">
        <v>0</v>
      </c>
      <c r="AC257" s="22">
        <v>1976675</v>
      </c>
      <c r="AD257" s="22">
        <v>237692</v>
      </c>
      <c r="AE257" s="22">
        <v>141903</v>
      </c>
      <c r="AF257" s="22">
        <v>0</v>
      </c>
      <c r="AG257" s="22">
        <v>3933</v>
      </c>
      <c r="AH257" s="22">
        <v>85583</v>
      </c>
      <c r="AI257" s="22">
        <v>2445786</v>
      </c>
      <c r="AJ257" s="22">
        <v>4331710</v>
      </c>
      <c r="AK257" s="22">
        <v>72000</v>
      </c>
      <c r="AL257" s="22">
        <v>4259710</v>
      </c>
    </row>
    <row r="258" spans="1:38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4423031</v>
      </c>
      <c r="F258" s="22">
        <v>0</v>
      </c>
      <c r="G258" s="22">
        <v>507806</v>
      </c>
      <c r="H258" s="22">
        <v>1458442</v>
      </c>
      <c r="I258" s="22">
        <v>0</v>
      </c>
      <c r="J258" s="22">
        <v>0</v>
      </c>
      <c r="K258" s="22">
        <v>0</v>
      </c>
      <c r="L258" s="22">
        <v>0</v>
      </c>
      <c r="M258" s="22">
        <v>6389279</v>
      </c>
      <c r="N258" s="22">
        <v>609433</v>
      </c>
      <c r="O258" s="22">
        <v>2451933</v>
      </c>
      <c r="P258" s="22">
        <v>500862</v>
      </c>
      <c r="Q258" s="22">
        <v>252612</v>
      </c>
      <c r="R258" s="22">
        <v>606721</v>
      </c>
      <c r="S258" s="22">
        <v>166411</v>
      </c>
      <c r="T258" s="22">
        <v>10977251</v>
      </c>
      <c r="U258" s="22">
        <v>1165107</v>
      </c>
      <c r="V258" s="22">
        <v>0</v>
      </c>
      <c r="W258" s="22">
        <v>58665</v>
      </c>
      <c r="X258" s="22">
        <v>619760</v>
      </c>
      <c r="Y258" s="22">
        <v>0</v>
      </c>
      <c r="Z258" s="22">
        <v>0</v>
      </c>
      <c r="AA258" s="22">
        <v>0</v>
      </c>
      <c r="AB258" s="22">
        <v>0</v>
      </c>
      <c r="AC258" s="22">
        <v>1843532</v>
      </c>
      <c r="AD258" s="22">
        <v>962853</v>
      </c>
      <c r="AE258" s="22">
        <v>139388</v>
      </c>
      <c r="AF258" s="22">
        <v>0</v>
      </c>
      <c r="AG258" s="22">
        <v>140507</v>
      </c>
      <c r="AH258" s="22">
        <v>67209</v>
      </c>
      <c r="AI258" s="22">
        <v>3153489</v>
      </c>
      <c r="AJ258" s="22">
        <v>7823762</v>
      </c>
      <c r="AK258" s="22">
        <v>682040</v>
      </c>
      <c r="AL258" s="22">
        <v>7141722</v>
      </c>
    </row>
    <row r="259" spans="1:38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3698298</v>
      </c>
      <c r="F259" s="22">
        <v>0</v>
      </c>
      <c r="G259" s="22">
        <v>877635</v>
      </c>
      <c r="H259" s="22">
        <v>1784172</v>
      </c>
      <c r="I259" s="22">
        <v>0</v>
      </c>
      <c r="J259" s="22">
        <v>0</v>
      </c>
      <c r="K259" s="22">
        <v>0</v>
      </c>
      <c r="L259" s="22">
        <v>0</v>
      </c>
      <c r="M259" s="22">
        <v>6360105</v>
      </c>
      <c r="N259" s="22">
        <v>0</v>
      </c>
      <c r="O259" s="22">
        <v>696387</v>
      </c>
      <c r="P259" s="22">
        <v>410022</v>
      </c>
      <c r="Q259" s="22">
        <v>1599843</v>
      </c>
      <c r="R259" s="22">
        <v>238535</v>
      </c>
      <c r="S259" s="22">
        <v>138230</v>
      </c>
      <c r="T259" s="22">
        <v>9443122</v>
      </c>
      <c r="U259" s="22">
        <v>1351555</v>
      </c>
      <c r="V259" s="22">
        <v>0</v>
      </c>
      <c r="W259" s="22">
        <v>535778</v>
      </c>
      <c r="X259" s="22">
        <v>448923</v>
      </c>
      <c r="Y259" s="22">
        <v>0</v>
      </c>
      <c r="Z259" s="22">
        <v>0</v>
      </c>
      <c r="AA259" s="22">
        <v>0</v>
      </c>
      <c r="AB259" s="22">
        <v>0</v>
      </c>
      <c r="AC259" s="22">
        <v>2336256</v>
      </c>
      <c r="AD259" s="22">
        <v>315405</v>
      </c>
      <c r="AE259" s="22">
        <v>258041</v>
      </c>
      <c r="AF259" s="22">
        <v>0</v>
      </c>
      <c r="AG259" s="22">
        <v>120965</v>
      </c>
      <c r="AH259" s="22">
        <v>29112</v>
      </c>
      <c r="AI259" s="22">
        <v>3059779</v>
      </c>
      <c r="AJ259" s="22">
        <v>6383343</v>
      </c>
      <c r="AK259" s="22">
        <v>736714</v>
      </c>
      <c r="AL259" s="22">
        <v>5646629</v>
      </c>
    </row>
    <row r="260" spans="1:38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513229</v>
      </c>
      <c r="F260" s="22">
        <v>0</v>
      </c>
      <c r="G260" s="22">
        <v>3713479</v>
      </c>
      <c r="H260" s="22">
        <v>113748</v>
      </c>
      <c r="I260" s="22">
        <v>0</v>
      </c>
      <c r="J260" s="22">
        <v>0</v>
      </c>
      <c r="K260" s="22">
        <v>0</v>
      </c>
      <c r="L260" s="22">
        <v>0</v>
      </c>
      <c r="M260" s="22">
        <v>4340456</v>
      </c>
      <c r="N260" s="22">
        <v>0</v>
      </c>
      <c r="O260" s="22">
        <v>77908</v>
      </c>
      <c r="P260" s="22">
        <v>74609</v>
      </c>
      <c r="Q260" s="22">
        <v>59743</v>
      </c>
      <c r="R260" s="22">
        <v>180729</v>
      </c>
      <c r="S260" s="22">
        <v>49295</v>
      </c>
      <c r="T260" s="22">
        <v>4782740</v>
      </c>
      <c r="U260" s="22">
        <v>361839</v>
      </c>
      <c r="V260" s="22">
        <v>0</v>
      </c>
      <c r="W260" s="22">
        <v>609221</v>
      </c>
      <c r="X260" s="22">
        <v>42784</v>
      </c>
      <c r="Y260" s="22">
        <v>0</v>
      </c>
      <c r="Z260" s="22">
        <v>0</v>
      </c>
      <c r="AA260" s="22">
        <v>0</v>
      </c>
      <c r="AB260" s="22">
        <v>0</v>
      </c>
      <c r="AC260" s="22">
        <v>1013844</v>
      </c>
      <c r="AD260" s="22">
        <v>25889</v>
      </c>
      <c r="AE260" s="22">
        <v>39084</v>
      </c>
      <c r="AF260" s="22">
        <v>0</v>
      </c>
      <c r="AG260" s="22">
        <v>61591</v>
      </c>
      <c r="AH260" s="22">
        <v>25502</v>
      </c>
      <c r="AI260" s="22">
        <v>1165910</v>
      </c>
      <c r="AJ260" s="22">
        <v>3616830</v>
      </c>
      <c r="AK260" s="22">
        <v>0</v>
      </c>
      <c r="AL260" s="22">
        <v>3616830</v>
      </c>
    </row>
    <row r="261" spans="1:38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931570</v>
      </c>
      <c r="F261" s="22">
        <v>0</v>
      </c>
      <c r="G261" s="22">
        <v>1858826</v>
      </c>
      <c r="H261" s="22">
        <v>5461610</v>
      </c>
      <c r="I261" s="22">
        <v>740957</v>
      </c>
      <c r="J261" s="22">
        <v>0</v>
      </c>
      <c r="K261" s="22">
        <v>0</v>
      </c>
      <c r="L261" s="22">
        <v>0</v>
      </c>
      <c r="M261" s="22">
        <v>8992963</v>
      </c>
      <c r="N261" s="22">
        <v>187666</v>
      </c>
      <c r="O261" s="22">
        <v>1692948</v>
      </c>
      <c r="P261" s="22">
        <v>148538</v>
      </c>
      <c r="Q261" s="22">
        <v>826895</v>
      </c>
      <c r="R261" s="22">
        <v>539335</v>
      </c>
      <c r="S261" s="22">
        <v>25568</v>
      </c>
      <c r="T261" s="22">
        <v>12413913</v>
      </c>
      <c r="U261" s="22">
        <v>519611</v>
      </c>
      <c r="V261" s="22">
        <v>0</v>
      </c>
      <c r="W261" s="22">
        <v>942808</v>
      </c>
      <c r="X261" s="22">
        <v>752955</v>
      </c>
      <c r="Y261" s="22">
        <v>345846</v>
      </c>
      <c r="Z261" s="22">
        <v>0</v>
      </c>
      <c r="AA261" s="22">
        <v>0</v>
      </c>
      <c r="AB261" s="22">
        <v>0</v>
      </c>
      <c r="AC261" s="22">
        <v>2561220</v>
      </c>
      <c r="AD261" s="22">
        <v>511263</v>
      </c>
      <c r="AE261" s="22">
        <v>57663</v>
      </c>
      <c r="AF261" s="22">
        <v>0</v>
      </c>
      <c r="AG261" s="22">
        <v>174387</v>
      </c>
      <c r="AH261" s="22">
        <v>25568</v>
      </c>
      <c r="AI261" s="22">
        <v>3330101</v>
      </c>
      <c r="AJ261" s="22">
        <v>9083812</v>
      </c>
      <c r="AK261" s="22">
        <v>684430</v>
      </c>
      <c r="AL261" s="22">
        <v>8399382</v>
      </c>
    </row>
    <row r="262" spans="1:38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1093862</v>
      </c>
      <c r="F262" s="22">
        <v>0</v>
      </c>
      <c r="G262" s="22">
        <v>1524083</v>
      </c>
      <c r="H262" s="22">
        <v>922318</v>
      </c>
      <c r="I262" s="22">
        <v>0</v>
      </c>
      <c r="J262" s="22">
        <v>0</v>
      </c>
      <c r="K262" s="22">
        <v>0</v>
      </c>
      <c r="L262" s="22">
        <v>0</v>
      </c>
      <c r="M262" s="22">
        <v>3540263</v>
      </c>
      <c r="N262" s="22">
        <v>26000</v>
      </c>
      <c r="O262" s="22">
        <v>209061</v>
      </c>
      <c r="P262" s="22">
        <v>410522</v>
      </c>
      <c r="Q262" s="22">
        <v>37010</v>
      </c>
      <c r="R262" s="22">
        <v>204684</v>
      </c>
      <c r="S262" s="22">
        <v>0</v>
      </c>
      <c r="T262" s="22">
        <v>4427540</v>
      </c>
      <c r="U262" s="22">
        <v>627474</v>
      </c>
      <c r="V262" s="22">
        <v>0</v>
      </c>
      <c r="W262" s="22">
        <v>611204</v>
      </c>
      <c r="X262" s="22">
        <v>298726</v>
      </c>
      <c r="Y262" s="22">
        <v>0</v>
      </c>
      <c r="Z262" s="22">
        <v>0</v>
      </c>
      <c r="AA262" s="22">
        <v>0</v>
      </c>
      <c r="AB262" s="22">
        <v>0</v>
      </c>
      <c r="AC262" s="22">
        <v>1537404</v>
      </c>
      <c r="AD262" s="22">
        <v>101351</v>
      </c>
      <c r="AE262" s="22">
        <v>189301</v>
      </c>
      <c r="AF262" s="22">
        <v>0</v>
      </c>
      <c r="AG262" s="22">
        <v>0</v>
      </c>
      <c r="AH262" s="22">
        <v>132053</v>
      </c>
      <c r="AI262" s="22">
        <v>1960109</v>
      </c>
      <c r="AJ262" s="22">
        <v>2467431</v>
      </c>
      <c r="AK262" s="22">
        <v>60309</v>
      </c>
      <c r="AL262" s="22">
        <v>2407122</v>
      </c>
    </row>
    <row r="263" spans="1:38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4297257</v>
      </c>
      <c r="F263" s="22">
        <v>0</v>
      </c>
      <c r="G263" s="22">
        <v>2084181</v>
      </c>
      <c r="H263" s="22">
        <v>2344882</v>
      </c>
      <c r="I263" s="22">
        <v>128349</v>
      </c>
      <c r="J263" s="22">
        <v>0</v>
      </c>
      <c r="K263" s="22">
        <v>0</v>
      </c>
      <c r="L263" s="22">
        <v>0</v>
      </c>
      <c r="M263" s="22">
        <v>8854669</v>
      </c>
      <c r="N263" s="22">
        <v>356156</v>
      </c>
      <c r="O263" s="22">
        <v>6179301</v>
      </c>
      <c r="P263" s="22">
        <v>1102309</v>
      </c>
      <c r="Q263" s="22">
        <v>420874</v>
      </c>
      <c r="R263" s="22">
        <v>808547</v>
      </c>
      <c r="S263" s="22">
        <v>181444</v>
      </c>
      <c r="T263" s="22">
        <v>17903300</v>
      </c>
      <c r="U263" s="22">
        <v>2094915</v>
      </c>
      <c r="V263" s="22">
        <v>0</v>
      </c>
      <c r="W263" s="22">
        <v>715731</v>
      </c>
      <c r="X263" s="22">
        <v>1191016</v>
      </c>
      <c r="Y263" s="22">
        <v>87279</v>
      </c>
      <c r="Z263" s="22">
        <v>0</v>
      </c>
      <c r="AA263" s="22">
        <v>0</v>
      </c>
      <c r="AB263" s="22">
        <v>0</v>
      </c>
      <c r="AC263" s="22">
        <v>4088941</v>
      </c>
      <c r="AD263" s="22">
        <v>3074458</v>
      </c>
      <c r="AE263" s="22">
        <v>727713</v>
      </c>
      <c r="AF263" s="22">
        <v>0</v>
      </c>
      <c r="AG263" s="22">
        <v>187421</v>
      </c>
      <c r="AH263" s="22">
        <v>136647</v>
      </c>
      <c r="AI263" s="22">
        <v>8215180</v>
      </c>
      <c r="AJ263" s="22">
        <v>9688120</v>
      </c>
      <c r="AK263" s="22">
        <v>1067819</v>
      </c>
      <c r="AL263" s="22">
        <v>8620301</v>
      </c>
    </row>
    <row r="264" spans="1:38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9136871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9136871</v>
      </c>
      <c r="N264" s="22">
        <v>35112</v>
      </c>
      <c r="O264" s="22">
        <v>1930197</v>
      </c>
      <c r="P264" s="22">
        <v>138486</v>
      </c>
      <c r="Q264" s="22">
        <v>372924</v>
      </c>
      <c r="R264" s="22">
        <v>150451</v>
      </c>
      <c r="S264" s="22">
        <v>341867</v>
      </c>
      <c r="T264" s="22">
        <v>12105908</v>
      </c>
      <c r="U264" s="22">
        <v>4076765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4076765</v>
      </c>
      <c r="AD264" s="22">
        <v>721512</v>
      </c>
      <c r="AE264" s="22">
        <v>74248</v>
      </c>
      <c r="AF264" s="22">
        <v>0</v>
      </c>
      <c r="AG264" s="22">
        <v>40771</v>
      </c>
      <c r="AH264" s="22">
        <v>117989</v>
      </c>
      <c r="AI264" s="22">
        <v>5031285</v>
      </c>
      <c r="AJ264" s="22">
        <v>7074623</v>
      </c>
      <c r="AK264" s="22">
        <v>1018167</v>
      </c>
      <c r="AL264" s="22">
        <v>6056456</v>
      </c>
    </row>
    <row r="265" spans="1:38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605664</v>
      </c>
      <c r="F265" s="22">
        <v>0</v>
      </c>
      <c r="G265" s="22">
        <v>1962652</v>
      </c>
      <c r="H265" s="22">
        <v>369413</v>
      </c>
      <c r="I265" s="22">
        <v>0</v>
      </c>
      <c r="J265" s="22">
        <v>0</v>
      </c>
      <c r="K265" s="22">
        <v>0</v>
      </c>
      <c r="L265" s="22">
        <v>0</v>
      </c>
      <c r="M265" s="22">
        <v>2937729</v>
      </c>
      <c r="N265" s="22">
        <v>0</v>
      </c>
      <c r="O265" s="22">
        <v>95420</v>
      </c>
      <c r="P265" s="22">
        <v>118140</v>
      </c>
      <c r="Q265" s="22">
        <v>66089</v>
      </c>
      <c r="R265" s="22">
        <v>4585</v>
      </c>
      <c r="S265" s="22">
        <v>0</v>
      </c>
      <c r="T265" s="22">
        <v>3221963</v>
      </c>
      <c r="U265" s="22">
        <v>325196</v>
      </c>
      <c r="V265" s="22">
        <v>0</v>
      </c>
      <c r="W265" s="22">
        <v>711077</v>
      </c>
      <c r="X265" s="22">
        <v>332419</v>
      </c>
      <c r="Y265" s="22">
        <v>0</v>
      </c>
      <c r="Z265" s="22">
        <v>0</v>
      </c>
      <c r="AA265" s="22">
        <v>0</v>
      </c>
      <c r="AB265" s="22">
        <v>0</v>
      </c>
      <c r="AC265" s="22">
        <v>1368692</v>
      </c>
      <c r="AD265" s="22">
        <v>22420</v>
      </c>
      <c r="AE265" s="22">
        <v>57720</v>
      </c>
      <c r="AF265" s="22">
        <v>0</v>
      </c>
      <c r="AG265" s="22">
        <v>2292</v>
      </c>
      <c r="AH265" s="22">
        <v>0</v>
      </c>
      <c r="AI265" s="22">
        <v>1451124</v>
      </c>
      <c r="AJ265" s="22">
        <v>1770839</v>
      </c>
      <c r="AK265" s="22">
        <v>164569</v>
      </c>
      <c r="AL265" s="22">
        <v>1606270</v>
      </c>
    </row>
    <row r="266" spans="1:38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1210140</v>
      </c>
      <c r="F266" s="22">
        <v>0</v>
      </c>
      <c r="G266" s="22">
        <v>2226388</v>
      </c>
      <c r="H266" s="22">
        <v>1266322</v>
      </c>
      <c r="I266" s="22">
        <v>0</v>
      </c>
      <c r="J266" s="22">
        <v>0</v>
      </c>
      <c r="K266" s="22">
        <v>0</v>
      </c>
      <c r="L266" s="22">
        <v>0</v>
      </c>
      <c r="M266" s="22">
        <v>4702850</v>
      </c>
      <c r="N266" s="22">
        <v>0</v>
      </c>
      <c r="O266" s="22">
        <v>131252</v>
      </c>
      <c r="P266" s="22">
        <v>125878</v>
      </c>
      <c r="Q266" s="22">
        <v>62039</v>
      </c>
      <c r="R266" s="22">
        <v>20237</v>
      </c>
      <c r="S266" s="22">
        <v>313188</v>
      </c>
      <c r="T266" s="22">
        <v>5355444</v>
      </c>
      <c r="U266" s="22">
        <v>957595</v>
      </c>
      <c r="V266" s="22">
        <v>0</v>
      </c>
      <c r="W266" s="22">
        <v>450490</v>
      </c>
      <c r="X266" s="22">
        <v>376289</v>
      </c>
      <c r="Y266" s="22">
        <v>0</v>
      </c>
      <c r="Z266" s="22">
        <v>0</v>
      </c>
      <c r="AA266" s="22">
        <v>0</v>
      </c>
      <c r="AB266" s="22">
        <v>0</v>
      </c>
      <c r="AC266" s="22">
        <v>1784374</v>
      </c>
      <c r="AD266" s="22">
        <v>64573</v>
      </c>
      <c r="AE266" s="22">
        <v>130424</v>
      </c>
      <c r="AF266" s="22">
        <v>20237</v>
      </c>
      <c r="AG266" s="22">
        <v>0</v>
      </c>
      <c r="AH266" s="22">
        <v>128114</v>
      </c>
      <c r="AI266" s="22">
        <v>2127722</v>
      </c>
      <c r="AJ266" s="22">
        <v>3227722</v>
      </c>
      <c r="AK266" s="22">
        <v>0</v>
      </c>
      <c r="AL266" s="22">
        <v>3227722</v>
      </c>
    </row>
    <row r="267" spans="1:38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953021</v>
      </c>
      <c r="F267" s="22">
        <v>0</v>
      </c>
      <c r="G267" s="22">
        <v>2937395</v>
      </c>
      <c r="H267" s="22">
        <v>519540</v>
      </c>
      <c r="I267" s="22">
        <v>0</v>
      </c>
      <c r="J267" s="22">
        <v>0</v>
      </c>
      <c r="K267" s="22">
        <v>0</v>
      </c>
      <c r="L267" s="22">
        <v>0</v>
      </c>
      <c r="M267" s="22">
        <v>4409956</v>
      </c>
      <c r="N267" s="22">
        <v>0</v>
      </c>
      <c r="O267" s="22">
        <v>323537</v>
      </c>
      <c r="P267" s="22">
        <v>394614</v>
      </c>
      <c r="Q267" s="22">
        <v>476643</v>
      </c>
      <c r="R267" s="22">
        <v>112932</v>
      </c>
      <c r="S267" s="22">
        <v>552849</v>
      </c>
      <c r="T267" s="22">
        <v>6270531</v>
      </c>
      <c r="U267" s="22">
        <v>230415</v>
      </c>
      <c r="V267" s="22">
        <v>0</v>
      </c>
      <c r="W267" s="22">
        <v>576315</v>
      </c>
      <c r="X267" s="22">
        <v>280346</v>
      </c>
      <c r="Y267" s="22">
        <v>0</v>
      </c>
      <c r="Z267" s="22">
        <v>0</v>
      </c>
      <c r="AA267" s="22">
        <v>0</v>
      </c>
      <c r="AB267" s="22">
        <v>0</v>
      </c>
      <c r="AC267" s="22">
        <v>1087076</v>
      </c>
      <c r="AD267" s="22">
        <v>134878</v>
      </c>
      <c r="AE267" s="22">
        <v>157530</v>
      </c>
      <c r="AF267" s="22">
        <v>0</v>
      </c>
      <c r="AG267" s="22">
        <v>39806</v>
      </c>
      <c r="AH267" s="22">
        <v>136056</v>
      </c>
      <c r="AI267" s="22">
        <v>1555346</v>
      </c>
      <c r="AJ267" s="22">
        <v>4715185</v>
      </c>
      <c r="AK267" s="22">
        <v>191531</v>
      </c>
      <c r="AL267" s="22">
        <v>4523654</v>
      </c>
    </row>
    <row r="268" spans="1:38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585742</v>
      </c>
      <c r="F268" s="22">
        <v>0</v>
      </c>
      <c r="G268" s="22">
        <v>1347498</v>
      </c>
      <c r="H268" s="22">
        <v>462706</v>
      </c>
      <c r="I268" s="22">
        <v>0</v>
      </c>
      <c r="J268" s="22">
        <v>0</v>
      </c>
      <c r="K268" s="22">
        <v>0</v>
      </c>
      <c r="L268" s="22">
        <v>0</v>
      </c>
      <c r="M268" s="22">
        <v>2395946</v>
      </c>
      <c r="N268" s="22">
        <v>248714</v>
      </c>
      <c r="O268" s="22">
        <v>678628</v>
      </c>
      <c r="P268" s="22">
        <v>202749</v>
      </c>
      <c r="Q268" s="22">
        <v>89058</v>
      </c>
      <c r="R268" s="22">
        <v>0</v>
      </c>
      <c r="S268" s="22">
        <v>327413</v>
      </c>
      <c r="T268" s="22">
        <v>3942508</v>
      </c>
      <c r="U268" s="22">
        <v>0</v>
      </c>
      <c r="V268" s="22">
        <v>472314</v>
      </c>
      <c r="W268" s="22">
        <v>0</v>
      </c>
      <c r="X268" s="22">
        <v>802262</v>
      </c>
      <c r="Y268" s="22">
        <v>417195</v>
      </c>
      <c r="Z268" s="22">
        <v>0</v>
      </c>
      <c r="AA268" s="22">
        <v>0</v>
      </c>
      <c r="AB268" s="22">
        <v>0</v>
      </c>
      <c r="AC268" s="22">
        <v>1691771</v>
      </c>
      <c r="AD268" s="22">
        <v>144517</v>
      </c>
      <c r="AE268" s="22">
        <v>86278</v>
      </c>
      <c r="AF268" s="22">
        <v>0</v>
      </c>
      <c r="AG268" s="22">
        <v>0</v>
      </c>
      <c r="AH268" s="22">
        <v>107345</v>
      </c>
      <c r="AI268" s="22">
        <v>2029911</v>
      </c>
      <c r="AJ268" s="22">
        <v>1912597</v>
      </c>
      <c r="AK268" s="22">
        <v>87074</v>
      </c>
      <c r="AL268" s="22">
        <v>1825523</v>
      </c>
    </row>
    <row r="269" spans="1:38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2908862</v>
      </c>
      <c r="F269" s="22">
        <v>0</v>
      </c>
      <c r="G269" s="22">
        <v>19968294</v>
      </c>
      <c r="H269" s="22">
        <v>544007</v>
      </c>
      <c r="I269" s="22">
        <v>0</v>
      </c>
      <c r="J269" s="22">
        <v>0</v>
      </c>
      <c r="K269" s="22">
        <v>0</v>
      </c>
      <c r="L269" s="22">
        <v>0</v>
      </c>
      <c r="M269" s="22">
        <v>23421163</v>
      </c>
      <c r="N269" s="22">
        <v>25416</v>
      </c>
      <c r="O269" s="22">
        <v>620422</v>
      </c>
      <c r="P269" s="22">
        <v>949079</v>
      </c>
      <c r="Q269" s="22">
        <v>599140</v>
      </c>
      <c r="R269" s="22">
        <v>2032087</v>
      </c>
      <c r="S269" s="22">
        <v>199020</v>
      </c>
      <c r="T269" s="22">
        <v>27846327</v>
      </c>
      <c r="U269" s="22">
        <v>1537649</v>
      </c>
      <c r="V269" s="22">
        <v>0</v>
      </c>
      <c r="W269" s="22">
        <v>1496079</v>
      </c>
      <c r="X269" s="22">
        <v>372902</v>
      </c>
      <c r="Y269" s="22">
        <v>0</v>
      </c>
      <c r="Z269" s="22">
        <v>0</v>
      </c>
      <c r="AA269" s="22">
        <v>0</v>
      </c>
      <c r="AB269" s="22">
        <v>0</v>
      </c>
      <c r="AC269" s="22">
        <v>3406630</v>
      </c>
      <c r="AD269" s="22">
        <v>243977</v>
      </c>
      <c r="AE269" s="22">
        <v>525739</v>
      </c>
      <c r="AF269" s="22">
        <v>0</v>
      </c>
      <c r="AG269" s="22">
        <v>1287309</v>
      </c>
      <c r="AH269" s="22">
        <v>129314</v>
      </c>
      <c r="AI269" s="22">
        <v>5592969</v>
      </c>
      <c r="AJ269" s="22">
        <v>22253358</v>
      </c>
      <c r="AK269" s="22">
        <v>2015423</v>
      </c>
      <c r="AL269" s="22">
        <v>20237935</v>
      </c>
    </row>
    <row r="270" spans="1:38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3800207</v>
      </c>
      <c r="F270" s="22">
        <v>0</v>
      </c>
      <c r="G270" s="22">
        <v>8469155</v>
      </c>
      <c r="H270" s="22">
        <v>832533</v>
      </c>
      <c r="I270" s="22">
        <v>67094</v>
      </c>
      <c r="J270" s="22">
        <v>0</v>
      </c>
      <c r="K270" s="22">
        <v>0</v>
      </c>
      <c r="L270" s="22">
        <v>0</v>
      </c>
      <c r="M270" s="22">
        <v>13168989</v>
      </c>
      <c r="N270" s="22">
        <v>0</v>
      </c>
      <c r="O270" s="22">
        <v>2150192</v>
      </c>
      <c r="P270" s="22">
        <v>24885</v>
      </c>
      <c r="Q270" s="22">
        <v>387745</v>
      </c>
      <c r="R270" s="22">
        <v>624946</v>
      </c>
      <c r="S270" s="22">
        <v>429347</v>
      </c>
      <c r="T270" s="22">
        <v>16786104</v>
      </c>
      <c r="U270" s="22">
        <v>2285576</v>
      </c>
      <c r="V270" s="22">
        <v>0</v>
      </c>
      <c r="W270" s="22">
        <v>2717612</v>
      </c>
      <c r="X270" s="22">
        <v>316009</v>
      </c>
      <c r="Y270" s="22">
        <v>2685</v>
      </c>
      <c r="Z270" s="22">
        <v>0</v>
      </c>
      <c r="AA270" s="22">
        <v>0</v>
      </c>
      <c r="AB270" s="22">
        <v>0</v>
      </c>
      <c r="AC270" s="22">
        <v>5321882</v>
      </c>
      <c r="AD270" s="22">
        <v>1099044</v>
      </c>
      <c r="AE270" s="22">
        <v>16923</v>
      </c>
      <c r="AF270" s="22">
        <v>0</v>
      </c>
      <c r="AG270" s="22">
        <v>234946</v>
      </c>
      <c r="AH270" s="22">
        <v>178359</v>
      </c>
      <c r="AI270" s="22">
        <v>6851154</v>
      </c>
      <c r="AJ270" s="22">
        <v>9934950</v>
      </c>
      <c r="AK270" s="22">
        <v>301918</v>
      </c>
      <c r="AL270" s="22">
        <v>9633032</v>
      </c>
    </row>
    <row r="271" spans="1:38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1253997</v>
      </c>
      <c r="F271" s="22">
        <v>0</v>
      </c>
      <c r="G271" s="22">
        <v>1218217</v>
      </c>
      <c r="H271" s="22">
        <v>5838800</v>
      </c>
      <c r="I271" s="22">
        <v>0</v>
      </c>
      <c r="J271" s="22">
        <v>0</v>
      </c>
      <c r="K271" s="22">
        <v>0</v>
      </c>
      <c r="L271" s="22">
        <v>0</v>
      </c>
      <c r="M271" s="22">
        <v>8311014</v>
      </c>
      <c r="N271" s="22">
        <v>0</v>
      </c>
      <c r="O271" s="22">
        <v>266678</v>
      </c>
      <c r="P271" s="22">
        <v>226588</v>
      </c>
      <c r="Q271" s="22">
        <v>51172</v>
      </c>
      <c r="R271" s="22">
        <v>0</v>
      </c>
      <c r="S271" s="22">
        <v>45000</v>
      </c>
      <c r="T271" s="22">
        <v>8900452</v>
      </c>
      <c r="U271" s="22">
        <v>457069</v>
      </c>
      <c r="V271" s="22">
        <v>0</v>
      </c>
      <c r="W271" s="22">
        <v>692667</v>
      </c>
      <c r="X271" s="22">
        <v>5385124</v>
      </c>
      <c r="Y271" s="22">
        <v>0</v>
      </c>
      <c r="Z271" s="22">
        <v>0</v>
      </c>
      <c r="AA271" s="22">
        <v>0</v>
      </c>
      <c r="AB271" s="22">
        <v>0</v>
      </c>
      <c r="AC271" s="22">
        <v>6534860</v>
      </c>
      <c r="AD271" s="22">
        <v>45447</v>
      </c>
      <c r="AE271" s="22">
        <v>79464</v>
      </c>
      <c r="AF271" s="22">
        <v>0</v>
      </c>
      <c r="AG271" s="22">
        <v>0</v>
      </c>
      <c r="AH271" s="22">
        <v>1650</v>
      </c>
      <c r="AI271" s="22">
        <v>6661421</v>
      </c>
      <c r="AJ271" s="22">
        <v>2239031</v>
      </c>
      <c r="AK271" s="22">
        <v>0</v>
      </c>
      <c r="AL271" s="22">
        <v>2239031</v>
      </c>
    </row>
    <row r="272" spans="1:38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1224414</v>
      </c>
      <c r="F272" s="22">
        <v>0</v>
      </c>
      <c r="G272" s="22">
        <v>3151411</v>
      </c>
      <c r="H272" s="22">
        <v>464750</v>
      </c>
      <c r="I272" s="22">
        <v>230610</v>
      </c>
      <c r="J272" s="22">
        <v>0</v>
      </c>
      <c r="K272" s="22">
        <v>0</v>
      </c>
      <c r="L272" s="22">
        <v>0</v>
      </c>
      <c r="M272" s="22">
        <v>5071185</v>
      </c>
      <c r="N272" s="22">
        <v>0</v>
      </c>
      <c r="O272" s="22">
        <v>689274</v>
      </c>
      <c r="P272" s="22">
        <v>808012</v>
      </c>
      <c r="Q272" s="22">
        <v>79019</v>
      </c>
      <c r="R272" s="22">
        <v>0</v>
      </c>
      <c r="S272" s="22">
        <v>925890</v>
      </c>
      <c r="T272" s="22">
        <v>7573380</v>
      </c>
      <c r="U272" s="22">
        <v>828650</v>
      </c>
      <c r="V272" s="22">
        <v>0</v>
      </c>
      <c r="W272" s="22">
        <v>815072</v>
      </c>
      <c r="X272" s="22">
        <v>263925</v>
      </c>
      <c r="Y272" s="22">
        <v>215857</v>
      </c>
      <c r="Z272" s="22">
        <v>0</v>
      </c>
      <c r="AA272" s="22">
        <v>0</v>
      </c>
      <c r="AB272" s="22">
        <v>0</v>
      </c>
      <c r="AC272" s="22">
        <v>2123504</v>
      </c>
      <c r="AD272" s="22">
        <v>133704</v>
      </c>
      <c r="AE272" s="22">
        <v>424952</v>
      </c>
      <c r="AF272" s="22">
        <v>0</v>
      </c>
      <c r="AG272" s="22">
        <v>0</v>
      </c>
      <c r="AH272" s="22">
        <v>377062</v>
      </c>
      <c r="AI272" s="22">
        <v>3059222</v>
      </c>
      <c r="AJ272" s="22">
        <v>4514158</v>
      </c>
      <c r="AK272" s="22">
        <v>752626</v>
      </c>
      <c r="AL272" s="22">
        <v>3761532</v>
      </c>
    </row>
    <row r="273" spans="1:38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873017</v>
      </c>
      <c r="F273" s="22">
        <v>0</v>
      </c>
      <c r="G273" s="22">
        <v>1124099</v>
      </c>
      <c r="H273" s="22">
        <v>931527</v>
      </c>
      <c r="I273" s="22">
        <v>0</v>
      </c>
      <c r="J273" s="22">
        <v>0</v>
      </c>
      <c r="K273" s="22">
        <v>42451</v>
      </c>
      <c r="L273" s="22">
        <v>10005</v>
      </c>
      <c r="M273" s="22">
        <v>2981099</v>
      </c>
      <c r="N273" s="22">
        <v>0</v>
      </c>
      <c r="O273" s="22">
        <v>1457207</v>
      </c>
      <c r="P273" s="22">
        <v>136317</v>
      </c>
      <c r="Q273" s="22">
        <v>16323</v>
      </c>
      <c r="R273" s="22">
        <v>71955</v>
      </c>
      <c r="S273" s="22">
        <v>52846</v>
      </c>
      <c r="T273" s="22">
        <v>4715747</v>
      </c>
      <c r="U273" s="22">
        <v>658336</v>
      </c>
      <c r="V273" s="22">
        <v>0</v>
      </c>
      <c r="W273" s="22">
        <v>305582</v>
      </c>
      <c r="X273" s="22">
        <v>766680</v>
      </c>
      <c r="Y273" s="22">
        <v>0</v>
      </c>
      <c r="Z273" s="22">
        <v>0</v>
      </c>
      <c r="AA273" s="22">
        <v>4244</v>
      </c>
      <c r="AB273" s="22">
        <v>531</v>
      </c>
      <c r="AC273" s="22">
        <v>1735373</v>
      </c>
      <c r="AD273" s="22">
        <v>342968</v>
      </c>
      <c r="AE273" s="22">
        <v>85169</v>
      </c>
      <c r="AF273" s="22">
        <v>0</v>
      </c>
      <c r="AG273" s="22">
        <v>7105</v>
      </c>
      <c r="AH273" s="22">
        <v>14374</v>
      </c>
      <c r="AI273" s="22">
        <v>2184989</v>
      </c>
      <c r="AJ273" s="22">
        <v>2530758</v>
      </c>
      <c r="AK273" s="22">
        <v>0</v>
      </c>
      <c r="AL273" s="22">
        <v>2530758</v>
      </c>
    </row>
    <row r="274" spans="1:38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1769695</v>
      </c>
      <c r="F274" s="22">
        <v>0</v>
      </c>
      <c r="G274" s="22">
        <v>2711962</v>
      </c>
      <c r="H274" s="22">
        <v>1116978</v>
      </c>
      <c r="I274" s="22">
        <v>0</v>
      </c>
      <c r="J274" s="22">
        <v>0</v>
      </c>
      <c r="K274" s="22">
        <v>0</v>
      </c>
      <c r="L274" s="22">
        <v>0</v>
      </c>
      <c r="M274" s="22">
        <v>5598635</v>
      </c>
      <c r="N274" s="22">
        <v>0</v>
      </c>
      <c r="O274" s="22">
        <v>184574</v>
      </c>
      <c r="P274" s="22">
        <v>234373</v>
      </c>
      <c r="Q274" s="22">
        <v>177938</v>
      </c>
      <c r="R274" s="22">
        <v>260165</v>
      </c>
      <c r="S274" s="22">
        <v>311517</v>
      </c>
      <c r="T274" s="22">
        <v>6767202</v>
      </c>
      <c r="U274" s="22">
        <v>903001</v>
      </c>
      <c r="V274" s="22">
        <v>0</v>
      </c>
      <c r="W274" s="22">
        <v>936694</v>
      </c>
      <c r="X274" s="22">
        <v>235855</v>
      </c>
      <c r="Y274" s="22">
        <v>0</v>
      </c>
      <c r="Z274" s="22">
        <v>0</v>
      </c>
      <c r="AA274" s="22">
        <v>0</v>
      </c>
      <c r="AB274" s="22">
        <v>0</v>
      </c>
      <c r="AC274" s="22">
        <v>2075550</v>
      </c>
      <c r="AD274" s="22">
        <v>51275</v>
      </c>
      <c r="AE274" s="22">
        <v>134024</v>
      </c>
      <c r="AF274" s="22">
        <v>0</v>
      </c>
      <c r="AG274" s="22">
        <v>48671</v>
      </c>
      <c r="AH274" s="22">
        <v>146310</v>
      </c>
      <c r="AI274" s="22">
        <v>2455830</v>
      </c>
      <c r="AJ274" s="22">
        <v>4311372</v>
      </c>
      <c r="AK274" s="22">
        <v>73651</v>
      </c>
      <c r="AL274" s="22">
        <v>4237721</v>
      </c>
    </row>
    <row r="275" spans="1:38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3102632</v>
      </c>
      <c r="F275" s="22">
        <v>0</v>
      </c>
      <c r="G275" s="22">
        <v>4508528</v>
      </c>
      <c r="H275" s="22">
        <v>1550330</v>
      </c>
      <c r="I275" s="22">
        <v>0</v>
      </c>
      <c r="J275" s="22">
        <v>0</v>
      </c>
      <c r="K275" s="22">
        <v>0</v>
      </c>
      <c r="L275" s="22">
        <v>0</v>
      </c>
      <c r="M275" s="22">
        <v>9161490</v>
      </c>
      <c r="N275" s="22">
        <v>0</v>
      </c>
      <c r="O275" s="22">
        <v>6523950</v>
      </c>
      <c r="P275" s="22">
        <v>328129</v>
      </c>
      <c r="Q275" s="22">
        <v>281815</v>
      </c>
      <c r="R275" s="22">
        <v>1798454</v>
      </c>
      <c r="S275" s="22">
        <v>446094</v>
      </c>
      <c r="T275" s="22">
        <v>18539932</v>
      </c>
      <c r="U275" s="22">
        <v>1678810</v>
      </c>
      <c r="V275" s="22">
        <v>0</v>
      </c>
      <c r="W275" s="22">
        <v>920772</v>
      </c>
      <c r="X275" s="22">
        <v>911765</v>
      </c>
      <c r="Y275" s="22">
        <v>0</v>
      </c>
      <c r="Z275" s="22">
        <v>0</v>
      </c>
      <c r="AA275" s="22">
        <v>0</v>
      </c>
      <c r="AB275" s="22">
        <v>0</v>
      </c>
      <c r="AC275" s="22">
        <v>3511347</v>
      </c>
      <c r="AD275" s="22">
        <v>3649280</v>
      </c>
      <c r="AE275" s="22">
        <v>135627</v>
      </c>
      <c r="AF275" s="22">
        <v>0</v>
      </c>
      <c r="AG275" s="22">
        <v>579668</v>
      </c>
      <c r="AH275" s="22">
        <v>270763</v>
      </c>
      <c r="AI275" s="22">
        <v>8146685</v>
      </c>
      <c r="AJ275" s="22">
        <v>10393247</v>
      </c>
      <c r="AK275" s="22">
        <v>1176485</v>
      </c>
      <c r="AL275" s="22">
        <v>9216762</v>
      </c>
    </row>
    <row r="276" spans="1:38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3304456</v>
      </c>
      <c r="F276" s="22">
        <v>0</v>
      </c>
      <c r="G276" s="22">
        <v>0</v>
      </c>
      <c r="H276" s="22">
        <v>1457216</v>
      </c>
      <c r="I276" s="22">
        <v>0</v>
      </c>
      <c r="J276" s="22">
        <v>0</v>
      </c>
      <c r="K276" s="22">
        <v>0</v>
      </c>
      <c r="L276" s="22">
        <v>0</v>
      </c>
      <c r="M276" s="22">
        <v>4761672</v>
      </c>
      <c r="N276" s="22">
        <v>0</v>
      </c>
      <c r="O276" s="22">
        <v>1288477</v>
      </c>
      <c r="P276" s="22">
        <v>372058</v>
      </c>
      <c r="Q276" s="22">
        <v>337502</v>
      </c>
      <c r="R276" s="22">
        <v>440745</v>
      </c>
      <c r="S276" s="22">
        <v>51637</v>
      </c>
      <c r="T276" s="22">
        <v>7252091</v>
      </c>
      <c r="U276" s="22">
        <v>2705491</v>
      </c>
      <c r="V276" s="22">
        <v>0</v>
      </c>
      <c r="W276" s="22">
        <v>0</v>
      </c>
      <c r="X276" s="22">
        <v>915345</v>
      </c>
      <c r="Y276" s="22">
        <v>0</v>
      </c>
      <c r="Z276" s="22">
        <v>0</v>
      </c>
      <c r="AA276" s="22">
        <v>0</v>
      </c>
      <c r="AB276" s="22">
        <v>0</v>
      </c>
      <c r="AC276" s="22">
        <v>3620836</v>
      </c>
      <c r="AD276" s="22">
        <v>601809</v>
      </c>
      <c r="AE276" s="22">
        <v>148719</v>
      </c>
      <c r="AF276" s="22">
        <v>0</v>
      </c>
      <c r="AG276" s="22">
        <v>136768</v>
      </c>
      <c r="AH276" s="22">
        <v>39380</v>
      </c>
      <c r="AI276" s="22">
        <v>4547512</v>
      </c>
      <c r="AJ276" s="22">
        <v>2704579</v>
      </c>
      <c r="AK276" s="22">
        <v>0</v>
      </c>
      <c r="AL276" s="22">
        <v>2704579</v>
      </c>
    </row>
    <row r="277" spans="1:38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2427167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2427167</v>
      </c>
      <c r="N277" s="22">
        <v>0</v>
      </c>
      <c r="O277" s="22">
        <v>555495</v>
      </c>
      <c r="P277" s="22">
        <v>226220</v>
      </c>
      <c r="Q277" s="22">
        <v>1329022</v>
      </c>
      <c r="R277" s="22">
        <v>245040</v>
      </c>
      <c r="S277" s="22">
        <v>109425</v>
      </c>
      <c r="T277" s="22">
        <v>4892369</v>
      </c>
      <c r="U277" s="22">
        <v>857839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857839</v>
      </c>
      <c r="AD277" s="22">
        <v>76512</v>
      </c>
      <c r="AE277" s="22">
        <v>121344</v>
      </c>
      <c r="AF277" s="22">
        <v>0</v>
      </c>
      <c r="AG277" s="22">
        <v>107356</v>
      </c>
      <c r="AH277" s="22">
        <v>59938</v>
      </c>
      <c r="AI277" s="22">
        <v>1222989</v>
      </c>
      <c r="AJ277" s="22">
        <v>3669380</v>
      </c>
      <c r="AK277" s="22">
        <v>4527</v>
      </c>
      <c r="AL277" s="22">
        <v>3664853</v>
      </c>
    </row>
    <row r="278" spans="1:38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1937617</v>
      </c>
      <c r="F278" s="22">
        <v>0</v>
      </c>
      <c r="G278" s="22">
        <v>3535397</v>
      </c>
      <c r="H278" s="22">
        <v>1366850</v>
      </c>
      <c r="I278" s="22">
        <v>0</v>
      </c>
      <c r="J278" s="22">
        <v>0</v>
      </c>
      <c r="K278" s="22">
        <v>0</v>
      </c>
      <c r="L278" s="22">
        <v>0</v>
      </c>
      <c r="M278" s="22">
        <v>6839864</v>
      </c>
      <c r="N278" s="22">
        <v>0</v>
      </c>
      <c r="O278" s="22">
        <v>2445900</v>
      </c>
      <c r="P278" s="22">
        <v>390837</v>
      </c>
      <c r="Q278" s="22">
        <v>821802</v>
      </c>
      <c r="R278" s="22">
        <v>113362</v>
      </c>
      <c r="S278" s="22">
        <v>666945</v>
      </c>
      <c r="T278" s="22">
        <v>11278710</v>
      </c>
      <c r="U278" s="22">
        <v>929477</v>
      </c>
      <c r="V278" s="22">
        <v>0</v>
      </c>
      <c r="W278" s="22">
        <v>943369</v>
      </c>
      <c r="X278" s="22">
        <v>555450</v>
      </c>
      <c r="Y278" s="22">
        <v>0</v>
      </c>
      <c r="Z278" s="22">
        <v>0</v>
      </c>
      <c r="AA278" s="22">
        <v>0</v>
      </c>
      <c r="AB278" s="22">
        <v>0</v>
      </c>
      <c r="AC278" s="22">
        <v>2428296</v>
      </c>
      <c r="AD278" s="22">
        <v>1149684</v>
      </c>
      <c r="AE278" s="22">
        <v>123132</v>
      </c>
      <c r="AF278" s="22">
        <v>0</v>
      </c>
      <c r="AG278" s="22">
        <v>70469</v>
      </c>
      <c r="AH278" s="22">
        <v>187571</v>
      </c>
      <c r="AI278" s="22">
        <v>3959152</v>
      </c>
      <c r="AJ278" s="22">
        <v>7319558</v>
      </c>
      <c r="AK278" s="22">
        <v>815823</v>
      </c>
      <c r="AL278" s="22">
        <v>6503735</v>
      </c>
    </row>
    <row r="279" spans="1:38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7767520</v>
      </c>
      <c r="F279" s="22">
        <v>0</v>
      </c>
      <c r="G279" s="22">
        <v>943235</v>
      </c>
      <c r="H279" s="22">
        <v>1090757</v>
      </c>
      <c r="I279" s="22">
        <v>286399</v>
      </c>
      <c r="J279" s="22">
        <v>0</v>
      </c>
      <c r="K279" s="22">
        <v>0</v>
      </c>
      <c r="L279" s="22">
        <v>0</v>
      </c>
      <c r="M279" s="22">
        <v>10087911</v>
      </c>
      <c r="N279" s="22">
        <v>0</v>
      </c>
      <c r="O279" s="22">
        <v>3895226</v>
      </c>
      <c r="P279" s="22">
        <v>625098</v>
      </c>
      <c r="Q279" s="22">
        <v>24780</v>
      </c>
      <c r="R279" s="22">
        <v>90300</v>
      </c>
      <c r="S279" s="22">
        <v>85659</v>
      </c>
      <c r="T279" s="22">
        <v>14808974</v>
      </c>
      <c r="U279" s="22">
        <v>2461463</v>
      </c>
      <c r="V279" s="22">
        <v>0</v>
      </c>
      <c r="W279" s="22">
        <v>293034</v>
      </c>
      <c r="X279" s="22">
        <v>298718</v>
      </c>
      <c r="Y279" s="22">
        <v>21685</v>
      </c>
      <c r="Z279" s="22">
        <v>0</v>
      </c>
      <c r="AA279" s="22">
        <v>0</v>
      </c>
      <c r="AB279" s="22">
        <v>0</v>
      </c>
      <c r="AC279" s="22">
        <v>3074900</v>
      </c>
      <c r="AD279" s="22">
        <v>1558760</v>
      </c>
      <c r="AE279" s="22">
        <v>390402</v>
      </c>
      <c r="AF279" s="22">
        <v>0</v>
      </c>
      <c r="AG279" s="22">
        <v>10959</v>
      </c>
      <c r="AH279" s="22">
        <v>35207</v>
      </c>
      <c r="AI279" s="22">
        <v>5070228</v>
      </c>
      <c r="AJ279" s="22">
        <v>9738746</v>
      </c>
      <c r="AK279" s="22">
        <v>454322</v>
      </c>
      <c r="AL279" s="22">
        <v>9284424</v>
      </c>
    </row>
    <row r="280" spans="1:38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856617</v>
      </c>
      <c r="F280" s="22">
        <v>0</v>
      </c>
      <c r="G280" s="22">
        <v>1540016</v>
      </c>
      <c r="H280" s="22">
        <v>1456609</v>
      </c>
      <c r="I280" s="22">
        <v>0</v>
      </c>
      <c r="J280" s="22">
        <v>0</v>
      </c>
      <c r="K280" s="22">
        <v>15340</v>
      </c>
      <c r="L280" s="22">
        <v>0</v>
      </c>
      <c r="M280" s="22">
        <v>3868582</v>
      </c>
      <c r="N280" s="22">
        <v>0</v>
      </c>
      <c r="O280" s="22">
        <v>1096054</v>
      </c>
      <c r="P280" s="22">
        <v>100884</v>
      </c>
      <c r="Q280" s="22">
        <v>11877</v>
      </c>
      <c r="R280" s="22">
        <v>159812</v>
      </c>
      <c r="S280" s="22">
        <v>134275</v>
      </c>
      <c r="T280" s="22">
        <v>5371484</v>
      </c>
      <c r="U280" s="22">
        <v>376552</v>
      </c>
      <c r="V280" s="22">
        <v>0</v>
      </c>
      <c r="W280" s="22">
        <v>524587</v>
      </c>
      <c r="X280" s="22">
        <v>893753</v>
      </c>
      <c r="Y280" s="22">
        <v>0</v>
      </c>
      <c r="Z280" s="22">
        <v>0</v>
      </c>
      <c r="AA280" s="22">
        <v>2074</v>
      </c>
      <c r="AB280" s="22">
        <v>0</v>
      </c>
      <c r="AC280" s="22">
        <v>1796966</v>
      </c>
      <c r="AD280" s="22">
        <v>543457</v>
      </c>
      <c r="AE280" s="22">
        <v>65406</v>
      </c>
      <c r="AF280" s="22">
        <v>0</v>
      </c>
      <c r="AG280" s="22">
        <v>125071</v>
      </c>
      <c r="AH280" s="22">
        <v>75374</v>
      </c>
      <c r="AI280" s="22">
        <v>2606274</v>
      </c>
      <c r="AJ280" s="22">
        <v>2765210</v>
      </c>
      <c r="AK280" s="22">
        <v>0</v>
      </c>
      <c r="AL280" s="22">
        <v>2765210</v>
      </c>
    </row>
    <row r="281" spans="1:38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6280898</v>
      </c>
      <c r="F281" s="22">
        <v>0</v>
      </c>
      <c r="G281" s="22">
        <v>11948056</v>
      </c>
      <c r="H281" s="22">
        <v>1717157</v>
      </c>
      <c r="I281" s="22">
        <v>0</v>
      </c>
      <c r="J281" s="22">
        <v>0</v>
      </c>
      <c r="K281" s="22">
        <v>0</v>
      </c>
      <c r="L281" s="22">
        <v>0</v>
      </c>
      <c r="M281" s="22">
        <v>19946111</v>
      </c>
      <c r="N281" s="22">
        <v>0</v>
      </c>
      <c r="O281" s="22">
        <v>5205574</v>
      </c>
      <c r="P281" s="22">
        <v>1369245</v>
      </c>
      <c r="Q281" s="22">
        <v>581323</v>
      </c>
      <c r="R281" s="22">
        <v>0</v>
      </c>
      <c r="S281" s="22">
        <v>98109</v>
      </c>
      <c r="T281" s="22">
        <v>27200362</v>
      </c>
      <c r="U281" s="22">
        <v>5003449</v>
      </c>
      <c r="V281" s="22">
        <v>0</v>
      </c>
      <c r="W281" s="22">
        <v>2918874</v>
      </c>
      <c r="X281" s="22">
        <v>914547</v>
      </c>
      <c r="Y281" s="22">
        <v>0</v>
      </c>
      <c r="Z281" s="22">
        <v>0</v>
      </c>
      <c r="AA281" s="22">
        <v>0</v>
      </c>
      <c r="AB281" s="22">
        <v>0</v>
      </c>
      <c r="AC281" s="22">
        <v>8836870</v>
      </c>
      <c r="AD281" s="22">
        <v>2472476</v>
      </c>
      <c r="AE281" s="22">
        <v>567361</v>
      </c>
      <c r="AF281" s="22">
        <v>0</v>
      </c>
      <c r="AG281" s="22">
        <v>0</v>
      </c>
      <c r="AH281" s="22">
        <v>78591</v>
      </c>
      <c r="AI281" s="22">
        <v>11955298</v>
      </c>
      <c r="AJ281" s="22">
        <v>15245064</v>
      </c>
      <c r="AK281" s="22">
        <v>1085821</v>
      </c>
      <c r="AL281" s="22">
        <v>14159243</v>
      </c>
    </row>
    <row r="282" spans="1:38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2072428</v>
      </c>
      <c r="F282" s="22">
        <v>0</v>
      </c>
      <c r="G282" s="22">
        <v>610378</v>
      </c>
      <c r="H282" s="22">
        <v>51514</v>
      </c>
      <c r="I282" s="22">
        <v>0</v>
      </c>
      <c r="J282" s="22">
        <v>0</v>
      </c>
      <c r="K282" s="22">
        <v>0</v>
      </c>
      <c r="L282" s="22">
        <v>0</v>
      </c>
      <c r="M282" s="22">
        <v>2734320</v>
      </c>
      <c r="N282" s="22">
        <v>0</v>
      </c>
      <c r="O282" s="22">
        <v>394573</v>
      </c>
      <c r="P282" s="22">
        <v>517905</v>
      </c>
      <c r="Q282" s="22">
        <v>18217</v>
      </c>
      <c r="R282" s="22">
        <v>95659</v>
      </c>
      <c r="S282" s="22">
        <v>179393</v>
      </c>
      <c r="T282" s="22">
        <v>3940067</v>
      </c>
      <c r="U282" s="22">
        <v>1285864</v>
      </c>
      <c r="V282" s="22">
        <v>0</v>
      </c>
      <c r="W282" s="22">
        <v>360496</v>
      </c>
      <c r="X282" s="22">
        <v>5039</v>
      </c>
      <c r="Y282" s="22">
        <v>0</v>
      </c>
      <c r="Z282" s="22">
        <v>0</v>
      </c>
      <c r="AA282" s="22">
        <v>0</v>
      </c>
      <c r="AB282" s="22">
        <v>0</v>
      </c>
      <c r="AC282" s="22">
        <v>1651399</v>
      </c>
      <c r="AD282" s="22">
        <v>0</v>
      </c>
      <c r="AE282" s="22">
        <v>126865</v>
      </c>
      <c r="AF282" s="22">
        <v>227890</v>
      </c>
      <c r="AG282" s="22">
        <v>61445</v>
      </c>
      <c r="AH282" s="22">
        <v>57415</v>
      </c>
      <c r="AI282" s="22">
        <v>2125014</v>
      </c>
      <c r="AJ282" s="22">
        <v>1815053</v>
      </c>
      <c r="AK282" s="22">
        <v>0</v>
      </c>
      <c r="AL282" s="22">
        <v>1815053</v>
      </c>
    </row>
    <row r="283" spans="1:38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1934021</v>
      </c>
      <c r="F283" s="22">
        <v>0</v>
      </c>
      <c r="G283" s="22">
        <v>1338344</v>
      </c>
      <c r="H283" s="22">
        <v>551502</v>
      </c>
      <c r="I283" s="22">
        <v>0</v>
      </c>
      <c r="J283" s="22">
        <v>0</v>
      </c>
      <c r="K283" s="22">
        <v>0</v>
      </c>
      <c r="L283" s="22">
        <v>0</v>
      </c>
      <c r="M283" s="22">
        <v>3823867</v>
      </c>
      <c r="N283" s="22">
        <v>0</v>
      </c>
      <c r="O283" s="22">
        <v>569130</v>
      </c>
      <c r="P283" s="22">
        <v>156427</v>
      </c>
      <c r="Q283" s="22">
        <v>126273</v>
      </c>
      <c r="R283" s="22">
        <v>54582</v>
      </c>
      <c r="S283" s="22">
        <v>38008</v>
      </c>
      <c r="T283" s="22">
        <v>4768287</v>
      </c>
      <c r="U283" s="22">
        <v>553684</v>
      </c>
      <c r="V283" s="22">
        <v>0</v>
      </c>
      <c r="W283" s="22">
        <v>350027</v>
      </c>
      <c r="X283" s="22">
        <v>434673</v>
      </c>
      <c r="Y283" s="22">
        <v>0</v>
      </c>
      <c r="Z283" s="22">
        <v>0</v>
      </c>
      <c r="AA283" s="22">
        <v>0</v>
      </c>
      <c r="AB283" s="22">
        <v>0</v>
      </c>
      <c r="AC283" s="22">
        <v>1338384</v>
      </c>
      <c r="AD283" s="22">
        <v>285271</v>
      </c>
      <c r="AE283" s="22">
        <v>87321</v>
      </c>
      <c r="AF283" s="22">
        <v>0</v>
      </c>
      <c r="AG283" s="22">
        <v>37038</v>
      </c>
      <c r="AH283" s="22">
        <v>28983</v>
      </c>
      <c r="AI283" s="22">
        <v>1776997</v>
      </c>
      <c r="AJ283" s="22">
        <v>2991290</v>
      </c>
      <c r="AK283" s="22">
        <v>225500</v>
      </c>
      <c r="AL283" s="22">
        <v>2765790</v>
      </c>
    </row>
    <row r="284" spans="1:38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4596477</v>
      </c>
      <c r="F284" s="22">
        <v>0</v>
      </c>
      <c r="G284" s="22">
        <v>3416290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8012767</v>
      </c>
      <c r="N284" s="22">
        <v>0</v>
      </c>
      <c r="O284" s="22">
        <v>871045</v>
      </c>
      <c r="P284" s="22">
        <v>514803</v>
      </c>
      <c r="Q284" s="22">
        <v>106260</v>
      </c>
      <c r="R284" s="22">
        <v>545131</v>
      </c>
      <c r="S284" s="22">
        <v>61240</v>
      </c>
      <c r="T284" s="22">
        <v>10111246</v>
      </c>
      <c r="U284" s="22">
        <v>2292513</v>
      </c>
      <c r="V284" s="22">
        <v>0</v>
      </c>
      <c r="W284" s="22">
        <v>1463665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3756178</v>
      </c>
      <c r="AD284" s="22">
        <v>418700</v>
      </c>
      <c r="AE284" s="22">
        <v>340146</v>
      </c>
      <c r="AF284" s="22">
        <v>0</v>
      </c>
      <c r="AG284" s="22">
        <v>255673</v>
      </c>
      <c r="AH284" s="22">
        <v>49520</v>
      </c>
      <c r="AI284" s="22">
        <v>4820217</v>
      </c>
      <c r="AJ284" s="22">
        <v>5291029</v>
      </c>
      <c r="AK284" s="22">
        <v>0</v>
      </c>
      <c r="AL284" s="22">
        <v>5291029</v>
      </c>
    </row>
    <row r="285" spans="1:38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3419975</v>
      </c>
      <c r="F285" s="22">
        <v>0</v>
      </c>
      <c r="G285" s="22">
        <v>3195413</v>
      </c>
      <c r="H285" s="22">
        <v>2084129</v>
      </c>
      <c r="I285" s="22">
        <v>0</v>
      </c>
      <c r="J285" s="22">
        <v>0</v>
      </c>
      <c r="K285" s="22">
        <v>0</v>
      </c>
      <c r="L285" s="22">
        <v>0</v>
      </c>
      <c r="M285" s="22">
        <v>8699517</v>
      </c>
      <c r="N285" s="22">
        <v>0</v>
      </c>
      <c r="O285" s="22">
        <v>2788365</v>
      </c>
      <c r="P285" s="22">
        <v>509746</v>
      </c>
      <c r="Q285" s="22">
        <v>23857</v>
      </c>
      <c r="R285" s="22">
        <v>344601</v>
      </c>
      <c r="S285" s="22">
        <v>355519</v>
      </c>
      <c r="T285" s="22">
        <v>12721605</v>
      </c>
      <c r="U285" s="22">
        <v>2362941</v>
      </c>
      <c r="V285" s="22">
        <v>0</v>
      </c>
      <c r="W285" s="22">
        <v>1284412</v>
      </c>
      <c r="X285" s="22">
        <v>1666874</v>
      </c>
      <c r="Y285" s="22">
        <v>0</v>
      </c>
      <c r="Z285" s="22">
        <v>0</v>
      </c>
      <c r="AA285" s="22">
        <v>0</v>
      </c>
      <c r="AB285" s="22">
        <v>0</v>
      </c>
      <c r="AC285" s="22">
        <v>5314227</v>
      </c>
      <c r="AD285" s="22">
        <v>1601268</v>
      </c>
      <c r="AE285" s="22">
        <v>258937</v>
      </c>
      <c r="AF285" s="22">
        <v>0</v>
      </c>
      <c r="AG285" s="22">
        <v>189530</v>
      </c>
      <c r="AH285" s="22">
        <v>190243</v>
      </c>
      <c r="AI285" s="22">
        <v>7554205</v>
      </c>
      <c r="AJ285" s="22">
        <v>5167400</v>
      </c>
      <c r="AK285" s="22">
        <v>639692</v>
      </c>
      <c r="AL285" s="22">
        <v>4527708</v>
      </c>
    </row>
    <row r="286" spans="1:38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1459431</v>
      </c>
      <c r="F286" s="22">
        <v>0</v>
      </c>
      <c r="G286" s="22">
        <v>1059455</v>
      </c>
      <c r="H286" s="22">
        <v>340886</v>
      </c>
      <c r="I286" s="22">
        <v>0</v>
      </c>
      <c r="J286" s="22">
        <v>0</v>
      </c>
      <c r="K286" s="22">
        <v>0</v>
      </c>
      <c r="L286" s="22">
        <v>0</v>
      </c>
      <c r="M286" s="22">
        <v>2859772</v>
      </c>
      <c r="N286" s="22">
        <v>0</v>
      </c>
      <c r="O286" s="22">
        <v>229163</v>
      </c>
      <c r="P286" s="22">
        <v>230144</v>
      </c>
      <c r="Q286" s="22">
        <v>68889</v>
      </c>
      <c r="R286" s="22">
        <v>0</v>
      </c>
      <c r="S286" s="22">
        <v>47714</v>
      </c>
      <c r="T286" s="22">
        <v>3435682</v>
      </c>
      <c r="U286" s="22">
        <v>452587</v>
      </c>
      <c r="V286" s="22">
        <v>0</v>
      </c>
      <c r="W286" s="22">
        <v>677805</v>
      </c>
      <c r="X286" s="22">
        <v>292169</v>
      </c>
      <c r="Y286" s="22">
        <v>0</v>
      </c>
      <c r="Z286" s="22">
        <v>0</v>
      </c>
      <c r="AA286" s="22">
        <v>0</v>
      </c>
      <c r="AB286" s="22">
        <v>0</v>
      </c>
      <c r="AC286" s="22">
        <v>1422561</v>
      </c>
      <c r="AD286" s="22">
        <v>153687</v>
      </c>
      <c r="AE286" s="22">
        <v>96333</v>
      </c>
      <c r="AF286" s="22">
        <v>0</v>
      </c>
      <c r="AG286" s="22">
        <v>0</v>
      </c>
      <c r="AH286" s="22">
        <v>7157</v>
      </c>
      <c r="AI286" s="22">
        <v>1679738</v>
      </c>
      <c r="AJ286" s="22">
        <v>1755944</v>
      </c>
      <c r="AK286" s="22">
        <v>0</v>
      </c>
      <c r="AL286" s="22">
        <v>1755944</v>
      </c>
    </row>
    <row r="287" spans="1:38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7223315</v>
      </c>
      <c r="F287" s="22">
        <v>0</v>
      </c>
      <c r="G287" s="22">
        <v>6866741</v>
      </c>
      <c r="H287" s="22">
        <v>2498433</v>
      </c>
      <c r="I287" s="22">
        <v>0</v>
      </c>
      <c r="J287" s="22">
        <v>0</v>
      </c>
      <c r="K287" s="22">
        <v>87868</v>
      </c>
      <c r="L287" s="22">
        <v>0</v>
      </c>
      <c r="M287" s="22">
        <v>16676357</v>
      </c>
      <c r="N287" s="22">
        <v>0</v>
      </c>
      <c r="O287" s="22">
        <v>4154456</v>
      </c>
      <c r="P287" s="22">
        <v>1708695</v>
      </c>
      <c r="Q287" s="22">
        <v>231930</v>
      </c>
      <c r="R287" s="22">
        <v>786416</v>
      </c>
      <c r="S287" s="22">
        <v>199786</v>
      </c>
      <c r="T287" s="22">
        <v>23757640</v>
      </c>
      <c r="U287" s="22">
        <v>5375511</v>
      </c>
      <c r="V287" s="22">
        <v>0</v>
      </c>
      <c r="W287" s="22">
        <v>1487044</v>
      </c>
      <c r="X287" s="22">
        <v>1192955</v>
      </c>
      <c r="Y287" s="22">
        <v>0</v>
      </c>
      <c r="Z287" s="22">
        <v>0</v>
      </c>
      <c r="AA287" s="22">
        <v>30690</v>
      </c>
      <c r="AB287" s="22">
        <v>0</v>
      </c>
      <c r="AC287" s="22">
        <v>8086200</v>
      </c>
      <c r="AD287" s="22">
        <v>1727871</v>
      </c>
      <c r="AE287" s="22">
        <v>1143149</v>
      </c>
      <c r="AF287" s="22">
        <v>0</v>
      </c>
      <c r="AG287" s="22">
        <v>574730</v>
      </c>
      <c r="AH287" s="22">
        <v>182136</v>
      </c>
      <c r="AI287" s="22">
        <v>11714086</v>
      </c>
      <c r="AJ287" s="22">
        <v>12043554</v>
      </c>
      <c r="AK287" s="22">
        <v>0</v>
      </c>
      <c r="AL287" s="22">
        <v>12043554</v>
      </c>
    </row>
    <row r="288" spans="1:38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2325969</v>
      </c>
      <c r="F288" s="22">
        <v>0</v>
      </c>
      <c r="G288" s="22">
        <v>1089722</v>
      </c>
      <c r="H288" s="22">
        <v>855976</v>
      </c>
      <c r="I288" s="22">
        <v>0</v>
      </c>
      <c r="J288" s="22">
        <v>0</v>
      </c>
      <c r="K288" s="22">
        <v>0</v>
      </c>
      <c r="L288" s="22">
        <v>0</v>
      </c>
      <c r="M288" s="22">
        <v>4271667</v>
      </c>
      <c r="N288" s="22">
        <v>0</v>
      </c>
      <c r="O288" s="22">
        <v>395742</v>
      </c>
      <c r="P288" s="22">
        <v>180208</v>
      </c>
      <c r="Q288" s="22">
        <v>23606</v>
      </c>
      <c r="R288" s="22">
        <v>0</v>
      </c>
      <c r="S288" s="22">
        <v>170866</v>
      </c>
      <c r="T288" s="22">
        <v>5042089</v>
      </c>
      <c r="U288" s="22">
        <v>1098505</v>
      </c>
      <c r="V288" s="22">
        <v>0</v>
      </c>
      <c r="W288" s="22">
        <v>458845</v>
      </c>
      <c r="X288" s="22">
        <v>581125</v>
      </c>
      <c r="Y288" s="22">
        <v>0</v>
      </c>
      <c r="Z288" s="22">
        <v>0</v>
      </c>
      <c r="AA288" s="22">
        <v>0</v>
      </c>
      <c r="AB288" s="22">
        <v>0</v>
      </c>
      <c r="AC288" s="22">
        <v>2138475</v>
      </c>
      <c r="AD288" s="22">
        <v>267913</v>
      </c>
      <c r="AE288" s="22">
        <v>27581</v>
      </c>
      <c r="AF288" s="22">
        <v>0</v>
      </c>
      <c r="AG288" s="22">
        <v>0</v>
      </c>
      <c r="AH288" s="22">
        <v>26641</v>
      </c>
      <c r="AI288" s="22">
        <v>2460610</v>
      </c>
      <c r="AJ288" s="22">
        <v>2581479</v>
      </c>
      <c r="AK288" s="22">
        <v>0</v>
      </c>
      <c r="AL288" s="22">
        <v>2581479</v>
      </c>
    </row>
    <row r="289" spans="1:38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1294295</v>
      </c>
      <c r="F289" s="22">
        <v>0</v>
      </c>
      <c r="G289" s="22">
        <v>384517</v>
      </c>
      <c r="H289" s="22">
        <v>675841</v>
      </c>
      <c r="I289" s="22">
        <v>0</v>
      </c>
      <c r="J289" s="22">
        <v>0</v>
      </c>
      <c r="K289" s="22">
        <v>0</v>
      </c>
      <c r="L289" s="22">
        <v>0</v>
      </c>
      <c r="M289" s="22">
        <v>2354653</v>
      </c>
      <c r="N289" s="22">
        <v>0</v>
      </c>
      <c r="O289" s="22">
        <v>3116144</v>
      </c>
      <c r="P289" s="22">
        <v>124784</v>
      </c>
      <c r="Q289" s="22">
        <v>105038</v>
      </c>
      <c r="R289" s="22">
        <v>3443</v>
      </c>
      <c r="S289" s="22">
        <v>70327</v>
      </c>
      <c r="T289" s="22">
        <v>5774389</v>
      </c>
      <c r="U289" s="22">
        <v>1198169</v>
      </c>
      <c r="V289" s="22">
        <v>0</v>
      </c>
      <c r="W289" s="22">
        <v>153754</v>
      </c>
      <c r="X289" s="22">
        <v>202849</v>
      </c>
      <c r="Y289" s="22">
        <v>0</v>
      </c>
      <c r="Z289" s="22">
        <v>0</v>
      </c>
      <c r="AA289" s="22">
        <v>0</v>
      </c>
      <c r="AB289" s="22">
        <v>0</v>
      </c>
      <c r="AC289" s="22">
        <v>1554772</v>
      </c>
      <c r="AD289" s="22">
        <v>1536366</v>
      </c>
      <c r="AE289" s="22">
        <v>75007</v>
      </c>
      <c r="AF289" s="22">
        <v>0</v>
      </c>
      <c r="AG289" s="22">
        <v>3443</v>
      </c>
      <c r="AH289" s="22">
        <v>54211</v>
      </c>
      <c r="AI289" s="22">
        <v>3223799</v>
      </c>
      <c r="AJ289" s="22">
        <v>2550590</v>
      </c>
      <c r="AK289" s="22">
        <v>4908</v>
      </c>
      <c r="AL289" s="22">
        <v>2545682</v>
      </c>
    </row>
    <row r="290" spans="1:38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1800749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1800749</v>
      </c>
      <c r="N290" s="22">
        <v>0</v>
      </c>
      <c r="O290" s="22">
        <v>9149</v>
      </c>
      <c r="P290" s="22">
        <v>10463</v>
      </c>
      <c r="Q290" s="22">
        <v>1713410</v>
      </c>
      <c r="R290" s="22">
        <v>0</v>
      </c>
      <c r="S290" s="22">
        <v>0</v>
      </c>
      <c r="T290" s="22">
        <v>3533771</v>
      </c>
      <c r="U290" s="22">
        <v>239506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239506</v>
      </c>
      <c r="AD290" s="22">
        <v>1281</v>
      </c>
      <c r="AE290" s="22">
        <v>8155</v>
      </c>
      <c r="AF290" s="22">
        <v>0</v>
      </c>
      <c r="AG290" s="22">
        <v>0</v>
      </c>
      <c r="AH290" s="22">
        <v>0</v>
      </c>
      <c r="AI290" s="22">
        <v>248942</v>
      </c>
      <c r="AJ290" s="22">
        <v>3284829</v>
      </c>
      <c r="AK290" s="22">
        <v>466284</v>
      </c>
      <c r="AL290" s="22">
        <v>2818545</v>
      </c>
    </row>
    <row r="291" spans="1:38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444622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444622</v>
      </c>
      <c r="N291" s="22">
        <v>0</v>
      </c>
      <c r="O291" s="22">
        <v>6852</v>
      </c>
      <c r="P291" s="22">
        <v>0</v>
      </c>
      <c r="Q291" s="22">
        <v>169942</v>
      </c>
      <c r="R291" s="22">
        <v>126094</v>
      </c>
      <c r="S291" s="22">
        <v>0</v>
      </c>
      <c r="T291" s="22">
        <v>747510</v>
      </c>
      <c r="U291" s="22">
        <v>273825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273825</v>
      </c>
      <c r="AD291" s="22">
        <v>959</v>
      </c>
      <c r="AE291" s="22">
        <v>0</v>
      </c>
      <c r="AF291" s="22">
        <v>0</v>
      </c>
      <c r="AG291" s="22">
        <v>8625</v>
      </c>
      <c r="AH291" s="22">
        <v>0</v>
      </c>
      <c r="AI291" s="22">
        <v>283409</v>
      </c>
      <c r="AJ291" s="22">
        <v>464101</v>
      </c>
      <c r="AK291" s="22">
        <v>0</v>
      </c>
      <c r="AL291" s="22">
        <v>464101</v>
      </c>
    </row>
    <row r="292" spans="1:38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1133888</v>
      </c>
      <c r="F292" s="22">
        <v>0</v>
      </c>
      <c r="G292" s="22">
        <v>6000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1139888</v>
      </c>
      <c r="N292" s="22">
        <v>0</v>
      </c>
      <c r="O292" s="22">
        <v>18954</v>
      </c>
      <c r="P292" s="22">
        <v>2775</v>
      </c>
      <c r="Q292" s="22">
        <v>330721</v>
      </c>
      <c r="R292" s="22">
        <v>56422</v>
      </c>
      <c r="S292" s="22">
        <v>0</v>
      </c>
      <c r="T292" s="22">
        <v>1548760</v>
      </c>
      <c r="U292" s="22">
        <v>686657</v>
      </c>
      <c r="V292" s="22">
        <v>0</v>
      </c>
      <c r="W292" s="22">
        <v>5640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692297</v>
      </c>
      <c r="AD292" s="22">
        <v>10234</v>
      </c>
      <c r="AE292" s="22">
        <v>2498</v>
      </c>
      <c r="AF292" s="22">
        <v>0</v>
      </c>
      <c r="AG292" s="22">
        <v>11645</v>
      </c>
      <c r="AH292" s="22">
        <v>0</v>
      </c>
      <c r="AI292" s="22">
        <v>716674</v>
      </c>
      <c r="AJ292" s="22">
        <v>832086</v>
      </c>
      <c r="AK292" s="22">
        <v>0</v>
      </c>
      <c r="AL292" s="22">
        <v>832086</v>
      </c>
    </row>
    <row r="293" spans="1:38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404310</v>
      </c>
      <c r="F293" s="22">
        <v>0</v>
      </c>
      <c r="G293" s="22">
        <v>0</v>
      </c>
      <c r="H293" s="22">
        <v>87110</v>
      </c>
      <c r="I293" s="22">
        <v>0</v>
      </c>
      <c r="J293" s="22">
        <v>0</v>
      </c>
      <c r="K293" s="22">
        <v>0</v>
      </c>
      <c r="L293" s="22">
        <v>0</v>
      </c>
      <c r="M293" s="22">
        <v>491420</v>
      </c>
      <c r="N293" s="22">
        <v>0</v>
      </c>
      <c r="O293" s="22">
        <v>95812</v>
      </c>
      <c r="P293" s="22">
        <v>12250</v>
      </c>
      <c r="Q293" s="22">
        <v>100</v>
      </c>
      <c r="R293" s="22">
        <v>0</v>
      </c>
      <c r="S293" s="22">
        <v>0</v>
      </c>
      <c r="T293" s="22">
        <v>599582</v>
      </c>
      <c r="U293" s="22">
        <v>324250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324250</v>
      </c>
      <c r="AD293" s="22">
        <v>7470</v>
      </c>
      <c r="AE293" s="22">
        <v>8575</v>
      </c>
      <c r="AF293" s="22">
        <v>0</v>
      </c>
      <c r="AG293" s="22">
        <v>0</v>
      </c>
      <c r="AH293" s="22">
        <v>0</v>
      </c>
      <c r="AI293" s="22">
        <v>340295</v>
      </c>
      <c r="AJ293" s="22">
        <v>259287</v>
      </c>
      <c r="AK293" s="22">
        <v>70812</v>
      </c>
      <c r="AL293" s="22">
        <v>188475</v>
      </c>
    </row>
    <row r="294" spans="1:38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517835</v>
      </c>
      <c r="F294" s="22">
        <v>0</v>
      </c>
      <c r="G294" s="22">
        <v>0</v>
      </c>
      <c r="H294" s="22">
        <v>39089</v>
      </c>
      <c r="I294" s="22">
        <v>0</v>
      </c>
      <c r="J294" s="22">
        <v>0</v>
      </c>
      <c r="K294" s="22">
        <v>0</v>
      </c>
      <c r="L294" s="22">
        <v>0</v>
      </c>
      <c r="M294" s="22">
        <v>556924</v>
      </c>
      <c r="N294" s="22">
        <v>0</v>
      </c>
      <c r="O294" s="22">
        <v>4124</v>
      </c>
      <c r="P294" s="22">
        <v>9888</v>
      </c>
      <c r="Q294" s="22">
        <v>0</v>
      </c>
      <c r="R294" s="22">
        <v>0</v>
      </c>
      <c r="S294" s="22">
        <v>0</v>
      </c>
      <c r="T294" s="22">
        <v>570936</v>
      </c>
      <c r="U294" s="22">
        <v>82979</v>
      </c>
      <c r="V294" s="22">
        <v>0</v>
      </c>
      <c r="W294" s="22">
        <v>0</v>
      </c>
      <c r="X294" s="22">
        <v>33228</v>
      </c>
      <c r="Y294" s="22">
        <v>0</v>
      </c>
      <c r="Z294" s="22">
        <v>0</v>
      </c>
      <c r="AA294" s="22">
        <v>0</v>
      </c>
      <c r="AB294" s="22">
        <v>0</v>
      </c>
      <c r="AC294" s="22">
        <v>116207</v>
      </c>
      <c r="AD294" s="22">
        <v>2557</v>
      </c>
      <c r="AE294" s="22">
        <v>6907</v>
      </c>
      <c r="AF294" s="22">
        <v>0</v>
      </c>
      <c r="AG294" s="22">
        <v>0</v>
      </c>
      <c r="AH294" s="22">
        <v>0</v>
      </c>
      <c r="AI294" s="22">
        <v>125671</v>
      </c>
      <c r="AJ294" s="22">
        <v>445265</v>
      </c>
      <c r="AK294" s="22">
        <v>0</v>
      </c>
      <c r="AL294" s="22">
        <v>445265</v>
      </c>
    </row>
    <row r="295" spans="1:38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94297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94297</v>
      </c>
      <c r="N295" s="22">
        <v>0</v>
      </c>
      <c r="O295" s="22">
        <v>162461</v>
      </c>
      <c r="P295" s="22">
        <v>60232</v>
      </c>
      <c r="Q295" s="22">
        <v>0</v>
      </c>
      <c r="R295" s="22">
        <v>0</v>
      </c>
      <c r="S295" s="22">
        <v>4335</v>
      </c>
      <c r="T295" s="22">
        <v>321325</v>
      </c>
      <c r="U295" s="22">
        <v>65941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65941</v>
      </c>
      <c r="AD295" s="22">
        <v>49167</v>
      </c>
      <c r="AE295" s="22">
        <v>39480</v>
      </c>
      <c r="AF295" s="22">
        <v>0</v>
      </c>
      <c r="AG295" s="22">
        <v>0</v>
      </c>
      <c r="AH295" s="22">
        <v>4335</v>
      </c>
      <c r="AI295" s="22">
        <v>158923</v>
      </c>
      <c r="AJ295" s="22">
        <v>162402</v>
      </c>
      <c r="AK295" s="22">
        <v>0</v>
      </c>
      <c r="AL295" s="22">
        <v>162402</v>
      </c>
    </row>
    <row r="296" spans="1:38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184135</v>
      </c>
      <c r="F296" s="22">
        <v>0</v>
      </c>
      <c r="G296" s="22">
        <v>6222</v>
      </c>
      <c r="H296" s="22">
        <v>5300</v>
      </c>
      <c r="I296" s="22">
        <v>51782</v>
      </c>
      <c r="J296" s="22">
        <v>0</v>
      </c>
      <c r="K296" s="22">
        <v>0</v>
      </c>
      <c r="L296" s="22">
        <v>0</v>
      </c>
      <c r="M296" s="22">
        <v>247439</v>
      </c>
      <c r="N296" s="22">
        <v>0</v>
      </c>
      <c r="O296" s="22">
        <v>55688</v>
      </c>
      <c r="P296" s="22">
        <v>15947</v>
      </c>
      <c r="Q296" s="22">
        <v>1710</v>
      </c>
      <c r="R296" s="22">
        <v>1000</v>
      </c>
      <c r="S296" s="22">
        <v>0</v>
      </c>
      <c r="T296" s="22">
        <v>321784</v>
      </c>
      <c r="U296" s="22">
        <v>27436</v>
      </c>
      <c r="V296" s="22">
        <v>0</v>
      </c>
      <c r="W296" s="22">
        <v>574</v>
      </c>
      <c r="X296" s="22">
        <v>1119</v>
      </c>
      <c r="Y296" s="22">
        <v>2827</v>
      </c>
      <c r="Z296" s="22">
        <v>0</v>
      </c>
      <c r="AA296" s="22">
        <v>0</v>
      </c>
      <c r="AB296" s="22">
        <v>0</v>
      </c>
      <c r="AC296" s="22">
        <v>31956</v>
      </c>
      <c r="AD296" s="22">
        <v>28384</v>
      </c>
      <c r="AE296" s="22">
        <v>13088</v>
      </c>
      <c r="AF296" s="22">
        <v>0</v>
      </c>
      <c r="AG296" s="22">
        <v>1000</v>
      </c>
      <c r="AH296" s="22">
        <v>0</v>
      </c>
      <c r="AI296" s="22">
        <v>74428</v>
      </c>
      <c r="AJ296" s="22">
        <v>247356</v>
      </c>
      <c r="AK296" s="22">
        <v>0</v>
      </c>
      <c r="AL296" s="22">
        <v>247356</v>
      </c>
    </row>
    <row r="297" spans="1:38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77013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77013</v>
      </c>
      <c r="N297" s="22">
        <v>0</v>
      </c>
      <c r="O297" s="22">
        <v>6089</v>
      </c>
      <c r="P297" s="22">
        <v>84729</v>
      </c>
      <c r="Q297" s="22">
        <v>27300</v>
      </c>
      <c r="R297" s="22">
        <v>0</v>
      </c>
      <c r="S297" s="22">
        <v>0</v>
      </c>
      <c r="T297" s="22">
        <v>195131</v>
      </c>
      <c r="U297" s="22">
        <v>51338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51338</v>
      </c>
      <c r="AD297" s="22">
        <v>2436</v>
      </c>
      <c r="AE297" s="22">
        <v>71207</v>
      </c>
      <c r="AF297" s="22">
        <v>0</v>
      </c>
      <c r="AG297" s="22">
        <v>0</v>
      </c>
      <c r="AH297" s="22">
        <v>0</v>
      </c>
      <c r="AI297" s="22">
        <v>124981</v>
      </c>
      <c r="AJ297" s="22">
        <v>70150</v>
      </c>
      <c r="AK297" s="22">
        <v>0</v>
      </c>
      <c r="AL297" s="22">
        <v>70150</v>
      </c>
    </row>
    <row r="298" spans="1:38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366179</v>
      </c>
      <c r="F298" s="22">
        <v>0</v>
      </c>
      <c r="G298" s="22">
        <v>0</v>
      </c>
      <c r="H298" s="22">
        <v>45000</v>
      </c>
      <c r="I298" s="22">
        <v>0</v>
      </c>
      <c r="J298" s="22">
        <v>0</v>
      </c>
      <c r="K298" s="22">
        <v>0</v>
      </c>
      <c r="L298" s="22">
        <v>0</v>
      </c>
      <c r="M298" s="22">
        <v>411179</v>
      </c>
      <c r="N298" s="22">
        <v>0</v>
      </c>
      <c r="O298" s="22">
        <v>0</v>
      </c>
      <c r="P298" s="22">
        <v>13249</v>
      </c>
      <c r="Q298" s="22">
        <v>3774715</v>
      </c>
      <c r="R298" s="22">
        <v>62688</v>
      </c>
      <c r="S298" s="22">
        <v>0</v>
      </c>
      <c r="T298" s="22">
        <v>4261831</v>
      </c>
      <c r="U298" s="22">
        <v>283080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283080</v>
      </c>
      <c r="AD298" s="22">
        <v>0</v>
      </c>
      <c r="AE298" s="22">
        <v>9810</v>
      </c>
      <c r="AF298" s="22">
        <v>0</v>
      </c>
      <c r="AG298" s="22">
        <v>33270</v>
      </c>
      <c r="AH298" s="22">
        <v>0</v>
      </c>
      <c r="AI298" s="22">
        <v>326160</v>
      </c>
      <c r="AJ298" s="22">
        <v>3935671</v>
      </c>
      <c r="AK298" s="22">
        <v>0</v>
      </c>
      <c r="AL298" s="22">
        <v>3935671</v>
      </c>
    </row>
    <row r="299" spans="1:38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337284</v>
      </c>
      <c r="F299" s="22">
        <v>0</v>
      </c>
      <c r="G299" s="22">
        <v>4298</v>
      </c>
      <c r="H299" s="22">
        <v>0</v>
      </c>
      <c r="I299" s="22">
        <v>7284</v>
      </c>
      <c r="J299" s="22">
        <v>0</v>
      </c>
      <c r="K299" s="22">
        <v>0</v>
      </c>
      <c r="L299" s="22">
        <v>0</v>
      </c>
      <c r="M299" s="22">
        <v>348866</v>
      </c>
      <c r="N299" s="22">
        <v>0</v>
      </c>
      <c r="O299" s="22">
        <v>423348</v>
      </c>
      <c r="P299" s="22">
        <v>31286</v>
      </c>
      <c r="Q299" s="22">
        <v>36970</v>
      </c>
      <c r="R299" s="22">
        <v>130766</v>
      </c>
      <c r="S299" s="22">
        <v>17522</v>
      </c>
      <c r="T299" s="22">
        <v>988758</v>
      </c>
      <c r="U299" s="22">
        <v>86551</v>
      </c>
      <c r="V299" s="22">
        <v>0</v>
      </c>
      <c r="W299" s="22">
        <v>1393</v>
      </c>
      <c r="X299" s="22">
        <v>0</v>
      </c>
      <c r="Y299" s="22">
        <v>2865</v>
      </c>
      <c r="Z299" s="22">
        <v>0</v>
      </c>
      <c r="AA299" s="22">
        <v>0</v>
      </c>
      <c r="AB299" s="22">
        <v>0</v>
      </c>
      <c r="AC299" s="22">
        <v>90809</v>
      </c>
      <c r="AD299" s="22">
        <v>47789</v>
      </c>
      <c r="AE299" s="22">
        <v>21157</v>
      </c>
      <c r="AF299" s="22">
        <v>0</v>
      </c>
      <c r="AG299" s="22">
        <v>80099</v>
      </c>
      <c r="AH299" s="22">
        <v>14169</v>
      </c>
      <c r="AI299" s="22">
        <v>254023</v>
      </c>
      <c r="AJ299" s="22">
        <v>734735</v>
      </c>
      <c r="AK299" s="22">
        <v>0</v>
      </c>
      <c r="AL299" s="22">
        <v>734735</v>
      </c>
    </row>
    <row r="300" spans="1:38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896928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896928</v>
      </c>
      <c r="N300" s="22">
        <v>0</v>
      </c>
      <c r="O300" s="22">
        <v>0</v>
      </c>
      <c r="P300" s="22">
        <v>15044</v>
      </c>
      <c r="Q300" s="22">
        <v>4337741</v>
      </c>
      <c r="R300" s="22">
        <v>445631</v>
      </c>
      <c r="S300" s="22">
        <v>0</v>
      </c>
      <c r="T300" s="22">
        <v>5695344</v>
      </c>
      <c r="U300" s="22">
        <v>751266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751266</v>
      </c>
      <c r="AD300" s="22">
        <v>0</v>
      </c>
      <c r="AE300" s="22">
        <v>7086</v>
      </c>
      <c r="AF300" s="22">
        <v>0</v>
      </c>
      <c r="AG300" s="22">
        <v>86701</v>
      </c>
      <c r="AH300" s="22">
        <v>0</v>
      </c>
      <c r="AI300" s="22">
        <v>845053</v>
      </c>
      <c r="AJ300" s="22">
        <v>4850291</v>
      </c>
      <c r="AK300" s="22">
        <v>0</v>
      </c>
      <c r="AL300" s="22">
        <v>4850291</v>
      </c>
    </row>
    <row r="301" spans="1:38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431979</v>
      </c>
      <c r="F301" s="22">
        <v>0</v>
      </c>
      <c r="G301" s="22">
        <v>0</v>
      </c>
      <c r="H301" s="22">
        <v>50000</v>
      </c>
      <c r="I301" s="22">
        <v>0</v>
      </c>
      <c r="J301" s="22">
        <v>0</v>
      </c>
      <c r="K301" s="22">
        <v>0</v>
      </c>
      <c r="L301" s="22">
        <v>0</v>
      </c>
      <c r="M301" s="22">
        <v>481979</v>
      </c>
      <c r="N301" s="22">
        <v>0</v>
      </c>
      <c r="O301" s="22">
        <v>0</v>
      </c>
      <c r="P301" s="22">
        <v>13857</v>
      </c>
      <c r="Q301" s="22">
        <v>3664621</v>
      </c>
      <c r="R301" s="22">
        <v>93995</v>
      </c>
      <c r="S301" s="22">
        <v>0</v>
      </c>
      <c r="T301" s="22">
        <v>4254452</v>
      </c>
      <c r="U301" s="22">
        <v>354019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354019</v>
      </c>
      <c r="AD301" s="22">
        <v>0</v>
      </c>
      <c r="AE301" s="22">
        <v>10790</v>
      </c>
      <c r="AF301" s="22">
        <v>0</v>
      </c>
      <c r="AG301" s="22">
        <v>25308</v>
      </c>
      <c r="AH301" s="22">
        <v>0</v>
      </c>
      <c r="AI301" s="22">
        <v>390117</v>
      </c>
      <c r="AJ301" s="22">
        <v>3864335</v>
      </c>
      <c r="AK301" s="22">
        <v>0</v>
      </c>
      <c r="AL301" s="22">
        <v>3864335</v>
      </c>
    </row>
    <row r="302" spans="1:38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813734</v>
      </c>
      <c r="F302" s="22">
        <v>0</v>
      </c>
      <c r="G302" s="22">
        <v>0</v>
      </c>
      <c r="H302" s="22">
        <v>0</v>
      </c>
      <c r="I302" s="22">
        <v>159470</v>
      </c>
      <c r="J302" s="22">
        <v>0</v>
      </c>
      <c r="K302" s="22">
        <v>0</v>
      </c>
      <c r="L302" s="22">
        <v>0</v>
      </c>
      <c r="M302" s="22">
        <v>973204</v>
      </c>
      <c r="N302" s="22">
        <v>0</v>
      </c>
      <c r="O302" s="22">
        <v>402535</v>
      </c>
      <c r="P302" s="22">
        <v>356736</v>
      </c>
      <c r="Q302" s="22">
        <v>183156</v>
      </c>
      <c r="R302" s="22">
        <v>16356</v>
      </c>
      <c r="S302" s="22">
        <v>0</v>
      </c>
      <c r="T302" s="22">
        <v>1931987</v>
      </c>
      <c r="U302" s="22">
        <v>168322</v>
      </c>
      <c r="V302" s="22">
        <v>0</v>
      </c>
      <c r="W302" s="22">
        <v>0</v>
      </c>
      <c r="X302" s="22">
        <v>0</v>
      </c>
      <c r="Y302" s="22">
        <v>75290</v>
      </c>
      <c r="Z302" s="22">
        <v>0</v>
      </c>
      <c r="AA302" s="22">
        <v>0</v>
      </c>
      <c r="AB302" s="22">
        <v>0</v>
      </c>
      <c r="AC302" s="22">
        <v>243612</v>
      </c>
      <c r="AD302" s="22">
        <v>211721</v>
      </c>
      <c r="AE302" s="22">
        <v>226980</v>
      </c>
      <c r="AF302" s="22">
        <v>0</v>
      </c>
      <c r="AG302" s="22">
        <v>16347</v>
      </c>
      <c r="AH302" s="22">
        <v>0</v>
      </c>
      <c r="AI302" s="22">
        <v>698660</v>
      </c>
      <c r="AJ302" s="22">
        <v>1233327</v>
      </c>
      <c r="AK302" s="22">
        <v>0</v>
      </c>
      <c r="AL302" s="22">
        <v>1233327</v>
      </c>
    </row>
    <row r="303" spans="1:38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159098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159098</v>
      </c>
      <c r="N303" s="22">
        <v>0</v>
      </c>
      <c r="O303" s="22">
        <v>116221</v>
      </c>
      <c r="P303" s="22">
        <v>56977</v>
      </c>
      <c r="Q303" s="22">
        <v>1</v>
      </c>
      <c r="R303" s="22">
        <v>14869</v>
      </c>
      <c r="S303" s="22">
        <v>0</v>
      </c>
      <c r="T303" s="22">
        <v>347166</v>
      </c>
      <c r="U303" s="22">
        <v>81130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81130</v>
      </c>
      <c r="AD303" s="22">
        <v>8983</v>
      </c>
      <c r="AE303" s="22">
        <v>10994</v>
      </c>
      <c r="AF303" s="22">
        <v>0</v>
      </c>
      <c r="AG303" s="22">
        <v>5219</v>
      </c>
      <c r="AH303" s="22">
        <v>0</v>
      </c>
      <c r="AI303" s="22">
        <v>106326</v>
      </c>
      <c r="AJ303" s="22">
        <v>240840</v>
      </c>
      <c r="AK303" s="22">
        <v>70812</v>
      </c>
      <c r="AL303" s="22">
        <v>170028</v>
      </c>
    </row>
    <row r="304" spans="1:38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1168767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1168767</v>
      </c>
      <c r="N304" s="22">
        <v>9823</v>
      </c>
      <c r="O304" s="22">
        <v>93755</v>
      </c>
      <c r="P304" s="22">
        <v>2100</v>
      </c>
      <c r="Q304" s="22">
        <v>156573</v>
      </c>
      <c r="R304" s="22">
        <v>43445</v>
      </c>
      <c r="S304" s="22">
        <v>0</v>
      </c>
      <c r="T304" s="22">
        <v>1474463</v>
      </c>
      <c r="U304" s="22">
        <v>456921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456921</v>
      </c>
      <c r="AD304" s="22">
        <v>20659</v>
      </c>
      <c r="AE304" s="22">
        <v>1200</v>
      </c>
      <c r="AF304" s="22">
        <v>0</v>
      </c>
      <c r="AG304" s="22">
        <v>22739</v>
      </c>
      <c r="AH304" s="22">
        <v>0</v>
      </c>
      <c r="AI304" s="22">
        <v>501519</v>
      </c>
      <c r="AJ304" s="22">
        <v>972944</v>
      </c>
      <c r="AK304" s="22">
        <v>0</v>
      </c>
      <c r="AL304" s="22">
        <v>972944</v>
      </c>
    </row>
    <row r="305" spans="1:38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1351655</v>
      </c>
      <c r="F305" s="22">
        <v>0</v>
      </c>
      <c r="G305" s="22">
        <v>1652</v>
      </c>
      <c r="H305" s="22">
        <v>0</v>
      </c>
      <c r="I305" s="22">
        <v>86983</v>
      </c>
      <c r="J305" s="22">
        <v>0</v>
      </c>
      <c r="K305" s="22">
        <v>0</v>
      </c>
      <c r="L305" s="22">
        <v>0</v>
      </c>
      <c r="M305" s="22">
        <v>1440290</v>
      </c>
      <c r="N305" s="22">
        <v>0</v>
      </c>
      <c r="O305" s="22">
        <v>158566</v>
      </c>
      <c r="P305" s="22">
        <v>20315</v>
      </c>
      <c r="Q305" s="22">
        <v>7251</v>
      </c>
      <c r="R305" s="22">
        <v>127124</v>
      </c>
      <c r="S305" s="22">
        <v>0</v>
      </c>
      <c r="T305" s="22">
        <v>1753546</v>
      </c>
      <c r="U305" s="22">
        <v>346150</v>
      </c>
      <c r="V305" s="22">
        <v>0</v>
      </c>
      <c r="W305" s="22">
        <v>1652</v>
      </c>
      <c r="X305" s="22">
        <v>0</v>
      </c>
      <c r="Y305" s="22">
        <v>63062</v>
      </c>
      <c r="Z305" s="22">
        <v>0</v>
      </c>
      <c r="AA305" s="22">
        <v>0</v>
      </c>
      <c r="AB305" s="22">
        <v>0</v>
      </c>
      <c r="AC305" s="22">
        <v>410864</v>
      </c>
      <c r="AD305" s="22">
        <v>61458</v>
      </c>
      <c r="AE305" s="22">
        <v>20315</v>
      </c>
      <c r="AF305" s="22">
        <v>0</v>
      </c>
      <c r="AG305" s="22">
        <v>7227</v>
      </c>
      <c r="AH305" s="22">
        <v>0</v>
      </c>
      <c r="AI305" s="22">
        <v>499864</v>
      </c>
      <c r="AJ305" s="22">
        <v>1253682</v>
      </c>
      <c r="AK305" s="22">
        <v>0</v>
      </c>
      <c r="AL305" s="22">
        <v>1253682</v>
      </c>
    </row>
    <row r="306" spans="1:38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248490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248490</v>
      </c>
      <c r="N306" s="22">
        <v>0</v>
      </c>
      <c r="O306" s="22">
        <v>101360</v>
      </c>
      <c r="P306" s="22">
        <v>0</v>
      </c>
      <c r="Q306" s="22">
        <v>161170</v>
      </c>
      <c r="R306" s="22">
        <v>21048</v>
      </c>
      <c r="S306" s="22">
        <v>0</v>
      </c>
      <c r="T306" s="22">
        <v>532068</v>
      </c>
      <c r="U306" s="22">
        <v>74547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74547</v>
      </c>
      <c r="AD306" s="22">
        <v>42197</v>
      </c>
      <c r="AE306" s="22">
        <v>0</v>
      </c>
      <c r="AF306" s="22">
        <v>0</v>
      </c>
      <c r="AG306" s="22">
        <v>6085</v>
      </c>
      <c r="AH306" s="22">
        <v>0</v>
      </c>
      <c r="AI306" s="22">
        <v>122829</v>
      </c>
      <c r="AJ306" s="22">
        <v>409239</v>
      </c>
      <c r="AK306" s="22">
        <v>0</v>
      </c>
      <c r="AL306" s="22">
        <v>409239</v>
      </c>
    </row>
    <row r="307" spans="1:38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141286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141286</v>
      </c>
      <c r="N307" s="22">
        <v>0</v>
      </c>
      <c r="O307" s="22">
        <v>6000</v>
      </c>
      <c r="P307" s="22">
        <v>19774</v>
      </c>
      <c r="Q307" s="22">
        <v>280469</v>
      </c>
      <c r="R307" s="22">
        <v>92905</v>
      </c>
      <c r="S307" s="22">
        <v>0</v>
      </c>
      <c r="T307" s="22">
        <v>540434</v>
      </c>
      <c r="U307" s="22">
        <v>55847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55847</v>
      </c>
      <c r="AD307" s="22">
        <v>2160</v>
      </c>
      <c r="AE307" s="22">
        <v>5795</v>
      </c>
      <c r="AF307" s="22">
        <v>0</v>
      </c>
      <c r="AG307" s="22">
        <v>55052</v>
      </c>
      <c r="AH307" s="22">
        <v>0</v>
      </c>
      <c r="AI307" s="22">
        <v>118854</v>
      </c>
      <c r="AJ307" s="22">
        <v>421580</v>
      </c>
      <c r="AK307" s="22">
        <v>0</v>
      </c>
      <c r="AL307" s="22">
        <v>421580</v>
      </c>
    </row>
    <row r="308" spans="1:38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661009</v>
      </c>
      <c r="F308" s="22">
        <v>0</v>
      </c>
      <c r="G308" s="22">
        <v>0</v>
      </c>
      <c r="H308" s="22">
        <v>436384</v>
      </c>
      <c r="I308" s="22">
        <v>0</v>
      </c>
      <c r="J308" s="22">
        <v>0</v>
      </c>
      <c r="K308" s="22">
        <v>0</v>
      </c>
      <c r="L308" s="22">
        <v>0</v>
      </c>
      <c r="M308" s="22">
        <v>1097393</v>
      </c>
      <c r="N308" s="22">
        <v>0</v>
      </c>
      <c r="O308" s="22">
        <v>95812</v>
      </c>
      <c r="P308" s="22">
        <v>11990</v>
      </c>
      <c r="Q308" s="22">
        <v>369312</v>
      </c>
      <c r="R308" s="22">
        <v>96346</v>
      </c>
      <c r="S308" s="22">
        <v>0</v>
      </c>
      <c r="T308" s="22">
        <v>1670853</v>
      </c>
      <c r="U308" s="22">
        <v>373974</v>
      </c>
      <c r="V308" s="22">
        <v>0</v>
      </c>
      <c r="W308" s="22">
        <v>0</v>
      </c>
      <c r="X308" s="22">
        <v>110550</v>
      </c>
      <c r="Y308" s="22">
        <v>0</v>
      </c>
      <c r="Z308" s="22">
        <v>0</v>
      </c>
      <c r="AA308" s="22">
        <v>0</v>
      </c>
      <c r="AB308" s="22">
        <v>0</v>
      </c>
      <c r="AC308" s="22">
        <v>484524</v>
      </c>
      <c r="AD308" s="22">
        <v>7470</v>
      </c>
      <c r="AE308" s="22">
        <v>8393</v>
      </c>
      <c r="AF308" s="22">
        <v>0</v>
      </c>
      <c r="AG308" s="22">
        <v>21377</v>
      </c>
      <c r="AH308" s="22">
        <v>0</v>
      </c>
      <c r="AI308" s="22">
        <v>521764</v>
      </c>
      <c r="AJ308" s="22">
        <v>1149089</v>
      </c>
      <c r="AK308" s="22">
        <v>70812</v>
      </c>
      <c r="AL308" s="22">
        <v>1078277</v>
      </c>
    </row>
    <row r="309" spans="1:38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237112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237112</v>
      </c>
      <c r="N309" s="22">
        <v>0</v>
      </c>
      <c r="O309" s="22">
        <v>100758</v>
      </c>
      <c r="P309" s="22">
        <v>9351</v>
      </c>
      <c r="Q309" s="22">
        <v>354259</v>
      </c>
      <c r="R309" s="22">
        <v>73192</v>
      </c>
      <c r="S309" s="22">
        <v>0</v>
      </c>
      <c r="T309" s="22">
        <v>774672</v>
      </c>
      <c r="U309" s="22">
        <v>189954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189954</v>
      </c>
      <c r="AD309" s="22">
        <v>6279</v>
      </c>
      <c r="AE309" s="22">
        <v>5451</v>
      </c>
      <c r="AF309" s="22">
        <v>0</v>
      </c>
      <c r="AG309" s="22">
        <v>10372</v>
      </c>
      <c r="AH309" s="22">
        <v>0</v>
      </c>
      <c r="AI309" s="22">
        <v>212056</v>
      </c>
      <c r="AJ309" s="22">
        <v>562616</v>
      </c>
      <c r="AK309" s="22">
        <v>0</v>
      </c>
      <c r="AL309" s="22">
        <v>562616</v>
      </c>
    </row>
    <row r="310" spans="1:38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450977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450977</v>
      </c>
      <c r="N310" s="22">
        <v>0</v>
      </c>
      <c r="O310" s="22">
        <v>0</v>
      </c>
      <c r="P310" s="22">
        <v>10062</v>
      </c>
      <c r="Q310" s="22">
        <v>245645</v>
      </c>
      <c r="R310" s="22">
        <v>86736</v>
      </c>
      <c r="S310" s="22">
        <v>0</v>
      </c>
      <c r="T310" s="22">
        <v>793420</v>
      </c>
      <c r="U310" s="22">
        <v>70797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70797</v>
      </c>
      <c r="AD310" s="22">
        <v>0</v>
      </c>
      <c r="AE310" s="22">
        <v>5770</v>
      </c>
      <c r="AF310" s="22">
        <v>0</v>
      </c>
      <c r="AG310" s="22">
        <v>37434</v>
      </c>
      <c r="AH310" s="22">
        <v>0</v>
      </c>
      <c r="AI310" s="22">
        <v>114001</v>
      </c>
      <c r="AJ310" s="22">
        <v>679419</v>
      </c>
      <c r="AK310" s="22">
        <v>0</v>
      </c>
      <c r="AL310" s="22">
        <v>679419</v>
      </c>
    </row>
    <row r="311" spans="1:38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709519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709519</v>
      </c>
      <c r="N311" s="22">
        <v>0</v>
      </c>
      <c r="O311" s="22">
        <v>7380</v>
      </c>
      <c r="P311" s="22">
        <v>12379</v>
      </c>
      <c r="Q311" s="22">
        <v>201596</v>
      </c>
      <c r="R311" s="22">
        <v>0</v>
      </c>
      <c r="S311" s="22">
        <v>0</v>
      </c>
      <c r="T311" s="22">
        <v>930874</v>
      </c>
      <c r="U311" s="22">
        <v>263350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263350</v>
      </c>
      <c r="AD311" s="22">
        <v>3664</v>
      </c>
      <c r="AE311" s="22">
        <v>9565</v>
      </c>
      <c r="AF311" s="22">
        <v>0</v>
      </c>
      <c r="AG311" s="22">
        <v>0</v>
      </c>
      <c r="AH311" s="22">
        <v>0</v>
      </c>
      <c r="AI311" s="22">
        <v>276579</v>
      </c>
      <c r="AJ311" s="22">
        <v>654295</v>
      </c>
      <c r="AK311" s="22">
        <v>0</v>
      </c>
      <c r="AL311" s="22">
        <v>654295</v>
      </c>
    </row>
    <row r="312" spans="1:38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768259</v>
      </c>
      <c r="F312" s="22">
        <v>0</v>
      </c>
      <c r="G312" s="22">
        <v>0</v>
      </c>
      <c r="H312" s="22">
        <v>55000</v>
      </c>
      <c r="I312" s="22">
        <v>0</v>
      </c>
      <c r="J312" s="22">
        <v>0</v>
      </c>
      <c r="K312" s="22">
        <v>0</v>
      </c>
      <c r="L312" s="22">
        <v>0</v>
      </c>
      <c r="M312" s="22">
        <v>823259</v>
      </c>
      <c r="N312" s="22">
        <v>0</v>
      </c>
      <c r="O312" s="22">
        <v>708714</v>
      </c>
      <c r="P312" s="22">
        <v>414090</v>
      </c>
      <c r="Q312" s="22">
        <v>2834811</v>
      </c>
      <c r="R312" s="22">
        <v>65978</v>
      </c>
      <c r="S312" s="22">
        <v>12500</v>
      </c>
      <c r="T312" s="22">
        <v>4859352</v>
      </c>
      <c r="U312" s="22">
        <v>305587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305587</v>
      </c>
      <c r="AD312" s="22">
        <v>478758</v>
      </c>
      <c r="AE312" s="22">
        <v>179263</v>
      </c>
      <c r="AF312" s="22">
        <v>0</v>
      </c>
      <c r="AG312" s="22">
        <v>14022</v>
      </c>
      <c r="AH312" s="22">
        <v>6251</v>
      </c>
      <c r="AI312" s="22">
        <v>983881</v>
      </c>
      <c r="AJ312" s="22">
        <v>3875471</v>
      </c>
      <c r="AK312" s="22">
        <v>0</v>
      </c>
      <c r="AL312" s="22">
        <v>3875471</v>
      </c>
    </row>
    <row r="313" spans="1:38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586697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586697</v>
      </c>
      <c r="N313" s="22">
        <v>0</v>
      </c>
      <c r="O313" s="22">
        <v>9581</v>
      </c>
      <c r="P313" s="22">
        <v>39134</v>
      </c>
      <c r="Q313" s="22">
        <v>1118100</v>
      </c>
      <c r="R313" s="22">
        <v>0</v>
      </c>
      <c r="S313" s="22">
        <v>0</v>
      </c>
      <c r="T313" s="22">
        <v>1753512</v>
      </c>
      <c r="U313" s="22">
        <v>164588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164588</v>
      </c>
      <c r="AD313" s="22">
        <v>5210</v>
      </c>
      <c r="AE313" s="22">
        <v>17205</v>
      </c>
      <c r="AF313" s="22">
        <v>0</v>
      </c>
      <c r="AG313" s="22">
        <v>0</v>
      </c>
      <c r="AH313" s="22">
        <v>0</v>
      </c>
      <c r="AI313" s="22">
        <v>187003</v>
      </c>
      <c r="AJ313" s="22">
        <v>1566509</v>
      </c>
      <c r="AK313" s="22">
        <v>0</v>
      </c>
      <c r="AL313" s="22">
        <v>1566509</v>
      </c>
    </row>
    <row r="314" spans="1:38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201284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201284</v>
      </c>
      <c r="N314" s="22">
        <v>0</v>
      </c>
      <c r="O314" s="22">
        <v>25023</v>
      </c>
      <c r="P314" s="22">
        <v>144095</v>
      </c>
      <c r="Q314" s="22">
        <v>234632</v>
      </c>
      <c r="R314" s="22">
        <v>0</v>
      </c>
      <c r="S314" s="22">
        <v>30077</v>
      </c>
      <c r="T314" s="22">
        <v>635111</v>
      </c>
      <c r="U314" s="22">
        <v>5229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5229</v>
      </c>
      <c r="AD314" s="22">
        <v>9618</v>
      </c>
      <c r="AE314" s="22">
        <v>15980</v>
      </c>
      <c r="AF314" s="22">
        <v>0</v>
      </c>
      <c r="AG314" s="22">
        <v>0</v>
      </c>
      <c r="AH314" s="22">
        <v>9547</v>
      </c>
      <c r="AI314" s="22">
        <v>40374</v>
      </c>
      <c r="AJ314" s="22">
        <v>594737</v>
      </c>
      <c r="AK314" s="22">
        <v>0</v>
      </c>
      <c r="AL314" s="22">
        <v>594737</v>
      </c>
    </row>
    <row r="315" spans="1:38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1202495</v>
      </c>
      <c r="F315" s="22">
        <v>0</v>
      </c>
      <c r="G315" s="22">
        <v>0</v>
      </c>
      <c r="H315" s="22">
        <v>2264563</v>
      </c>
      <c r="I315" s="22">
        <v>0</v>
      </c>
      <c r="J315" s="22">
        <v>0</v>
      </c>
      <c r="K315" s="22">
        <v>0</v>
      </c>
      <c r="L315" s="22">
        <v>0</v>
      </c>
      <c r="M315" s="22">
        <v>3467058</v>
      </c>
      <c r="N315" s="22">
        <v>0</v>
      </c>
      <c r="O315" s="22">
        <v>95912</v>
      </c>
      <c r="P315" s="22">
        <v>51020</v>
      </c>
      <c r="Q315" s="22">
        <v>0</v>
      </c>
      <c r="R315" s="22">
        <v>364522</v>
      </c>
      <c r="S315" s="22">
        <v>16201</v>
      </c>
      <c r="T315" s="22">
        <v>3994713</v>
      </c>
      <c r="U315" s="22">
        <v>682452</v>
      </c>
      <c r="V315" s="22">
        <v>0</v>
      </c>
      <c r="W315" s="22">
        <v>0</v>
      </c>
      <c r="X315" s="22">
        <v>239237</v>
      </c>
      <c r="Y315" s="22">
        <v>0</v>
      </c>
      <c r="Z315" s="22">
        <v>0</v>
      </c>
      <c r="AA315" s="22">
        <v>0</v>
      </c>
      <c r="AB315" s="22">
        <v>0</v>
      </c>
      <c r="AC315" s="22">
        <v>921689</v>
      </c>
      <c r="AD315" s="22">
        <v>7474</v>
      </c>
      <c r="AE315" s="22">
        <v>31722</v>
      </c>
      <c r="AF315" s="22">
        <v>0</v>
      </c>
      <c r="AG315" s="22">
        <v>86828</v>
      </c>
      <c r="AH315" s="22">
        <v>1620</v>
      </c>
      <c r="AI315" s="22">
        <v>1049333</v>
      </c>
      <c r="AJ315" s="22">
        <v>2945380</v>
      </c>
      <c r="AK315" s="22">
        <v>-283248</v>
      </c>
      <c r="AL315" s="22">
        <v>3228628</v>
      </c>
    </row>
    <row r="316" spans="1:38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419270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419270</v>
      </c>
      <c r="N316" s="22">
        <v>0</v>
      </c>
      <c r="O316" s="22">
        <v>0</v>
      </c>
      <c r="P316" s="22">
        <v>10789</v>
      </c>
      <c r="Q316" s="22">
        <v>1984472</v>
      </c>
      <c r="R316" s="22">
        <v>75340</v>
      </c>
      <c r="S316" s="22">
        <v>0</v>
      </c>
      <c r="T316" s="22">
        <v>2489871</v>
      </c>
      <c r="U316" s="22">
        <v>245451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245451</v>
      </c>
      <c r="AD316" s="22">
        <v>0</v>
      </c>
      <c r="AE316" s="22">
        <v>9170</v>
      </c>
      <c r="AF316" s="22">
        <v>0</v>
      </c>
      <c r="AG316" s="22">
        <v>7675</v>
      </c>
      <c r="AH316" s="22">
        <v>0</v>
      </c>
      <c r="AI316" s="22">
        <v>262296</v>
      </c>
      <c r="AJ316" s="22">
        <v>2227575</v>
      </c>
      <c r="AK316" s="22">
        <v>0</v>
      </c>
      <c r="AL316" s="22">
        <v>2227575</v>
      </c>
    </row>
    <row r="317" spans="1:38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818086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818086</v>
      </c>
      <c r="N317" s="22">
        <v>0</v>
      </c>
      <c r="O317" s="22">
        <v>143857</v>
      </c>
      <c r="P317" s="22">
        <v>85823</v>
      </c>
      <c r="Q317" s="22">
        <v>1048499</v>
      </c>
      <c r="R317" s="22">
        <v>169923</v>
      </c>
      <c r="S317" s="22">
        <v>0</v>
      </c>
      <c r="T317" s="22">
        <v>2266188</v>
      </c>
      <c r="U317" s="22">
        <v>417965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417965</v>
      </c>
      <c r="AD317" s="22">
        <v>76899</v>
      </c>
      <c r="AE317" s="22">
        <v>58482</v>
      </c>
      <c r="AF317" s="22">
        <v>0</v>
      </c>
      <c r="AG317" s="22">
        <v>67957</v>
      </c>
      <c r="AH317" s="22">
        <v>0</v>
      </c>
      <c r="AI317" s="22">
        <v>621303</v>
      </c>
      <c r="AJ317" s="22">
        <v>1644885</v>
      </c>
      <c r="AK317" s="22">
        <v>0</v>
      </c>
      <c r="AL317" s="22">
        <v>1644885</v>
      </c>
    </row>
    <row r="318" spans="1:38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763102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763102</v>
      </c>
      <c r="N318" s="22">
        <v>0</v>
      </c>
      <c r="O318" s="22">
        <v>111219</v>
      </c>
      <c r="P318" s="22">
        <v>44848</v>
      </c>
      <c r="Q318" s="22">
        <v>0</v>
      </c>
      <c r="R318" s="22">
        <v>0</v>
      </c>
      <c r="S318" s="22">
        <v>0</v>
      </c>
      <c r="T318" s="22">
        <v>919169</v>
      </c>
      <c r="U318" s="22">
        <v>593226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593226</v>
      </c>
      <c r="AD318" s="22">
        <v>31953</v>
      </c>
      <c r="AE318" s="22">
        <v>24825</v>
      </c>
      <c r="AF318" s="22">
        <v>0</v>
      </c>
      <c r="AG318" s="22">
        <v>0</v>
      </c>
      <c r="AH318" s="22">
        <v>0</v>
      </c>
      <c r="AI318" s="22">
        <v>650004</v>
      </c>
      <c r="AJ318" s="22">
        <v>269165</v>
      </c>
      <c r="AK318" s="22">
        <v>0</v>
      </c>
      <c r="AL318" s="22">
        <v>269165</v>
      </c>
    </row>
    <row r="319" spans="1:38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149158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149158</v>
      </c>
      <c r="N319" s="22">
        <v>0</v>
      </c>
      <c r="O319" s="22">
        <v>0</v>
      </c>
      <c r="P319" s="22">
        <v>10866</v>
      </c>
      <c r="Q319" s="22">
        <v>42586</v>
      </c>
      <c r="R319" s="22">
        <v>0</v>
      </c>
      <c r="S319" s="22">
        <v>0</v>
      </c>
      <c r="T319" s="22">
        <v>202610</v>
      </c>
      <c r="U319" s="22">
        <v>76077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76077</v>
      </c>
      <c r="AD319" s="22">
        <v>0</v>
      </c>
      <c r="AE319" s="22">
        <v>7122</v>
      </c>
      <c r="AF319" s="22">
        <v>0</v>
      </c>
      <c r="AG319" s="22">
        <v>0</v>
      </c>
      <c r="AH319" s="22">
        <v>0</v>
      </c>
      <c r="AI319" s="22">
        <v>83199</v>
      </c>
      <c r="AJ319" s="22">
        <v>119411</v>
      </c>
      <c r="AK319" s="22">
        <v>0</v>
      </c>
      <c r="AL319" s="22">
        <v>119411</v>
      </c>
    </row>
    <row r="320" spans="1:38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896234</v>
      </c>
      <c r="F320" s="22">
        <v>0</v>
      </c>
      <c r="G320" s="22">
        <v>0</v>
      </c>
      <c r="H320" s="22">
        <v>53800</v>
      </c>
      <c r="I320" s="22">
        <v>0</v>
      </c>
      <c r="J320" s="22">
        <v>0</v>
      </c>
      <c r="K320" s="22">
        <v>0</v>
      </c>
      <c r="L320" s="22">
        <v>0</v>
      </c>
      <c r="M320" s="22">
        <v>950034</v>
      </c>
      <c r="N320" s="22">
        <v>0</v>
      </c>
      <c r="O320" s="22">
        <v>7295</v>
      </c>
      <c r="P320" s="22">
        <v>9390</v>
      </c>
      <c r="Q320" s="22">
        <v>6858174</v>
      </c>
      <c r="R320" s="22">
        <v>67728</v>
      </c>
      <c r="S320" s="22">
        <v>0</v>
      </c>
      <c r="T320" s="22">
        <v>7892621</v>
      </c>
      <c r="U320" s="22">
        <v>662151</v>
      </c>
      <c r="V320" s="22">
        <v>0</v>
      </c>
      <c r="W320" s="22">
        <v>0</v>
      </c>
      <c r="X320" s="22">
        <v>5720</v>
      </c>
      <c r="Y320" s="22">
        <v>0</v>
      </c>
      <c r="Z320" s="22">
        <v>0</v>
      </c>
      <c r="AA320" s="22">
        <v>0</v>
      </c>
      <c r="AB320" s="22">
        <v>0</v>
      </c>
      <c r="AC320" s="22">
        <v>667871</v>
      </c>
      <c r="AD320" s="22">
        <v>1936</v>
      </c>
      <c r="AE320" s="22">
        <v>5765</v>
      </c>
      <c r="AF320" s="22">
        <v>0</v>
      </c>
      <c r="AG320" s="22">
        <v>17869</v>
      </c>
      <c r="AH320" s="22">
        <v>0</v>
      </c>
      <c r="AI320" s="22">
        <v>693441</v>
      </c>
      <c r="AJ320" s="22">
        <v>7199180</v>
      </c>
      <c r="AK320" s="22">
        <v>0</v>
      </c>
      <c r="AL320" s="22">
        <v>7199180</v>
      </c>
    </row>
    <row r="321" spans="1:38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108042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108042</v>
      </c>
      <c r="N321" s="22">
        <v>0</v>
      </c>
      <c r="O321" s="22">
        <v>158194</v>
      </c>
      <c r="P321" s="22">
        <v>68298</v>
      </c>
      <c r="Q321" s="22">
        <v>25442</v>
      </c>
      <c r="R321" s="22">
        <v>370601</v>
      </c>
      <c r="S321" s="22">
        <v>39666</v>
      </c>
      <c r="T321" s="22">
        <v>770243</v>
      </c>
      <c r="U321" s="22">
        <v>108042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108042</v>
      </c>
      <c r="AD321" s="22">
        <v>54709</v>
      </c>
      <c r="AE321" s="22">
        <v>25770</v>
      </c>
      <c r="AF321" s="22">
        <v>0</v>
      </c>
      <c r="AG321" s="22">
        <v>95883</v>
      </c>
      <c r="AH321" s="22">
        <v>18487</v>
      </c>
      <c r="AI321" s="22">
        <v>302891</v>
      </c>
      <c r="AJ321" s="22">
        <v>467352</v>
      </c>
      <c r="AK321" s="22">
        <v>0</v>
      </c>
      <c r="AL321" s="22">
        <v>467352</v>
      </c>
    </row>
    <row r="322" spans="1:38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1292335</v>
      </c>
      <c r="F322" s="22">
        <v>0</v>
      </c>
      <c r="G322" s="22">
        <v>34822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1327157</v>
      </c>
      <c r="N322" s="22">
        <v>0</v>
      </c>
      <c r="O322" s="22">
        <v>423452</v>
      </c>
      <c r="P322" s="22">
        <v>96856</v>
      </c>
      <c r="Q322" s="22">
        <v>2094041</v>
      </c>
      <c r="R322" s="22">
        <v>84216</v>
      </c>
      <c r="S322" s="22">
        <v>47062</v>
      </c>
      <c r="T322" s="22">
        <v>4072784</v>
      </c>
      <c r="U322" s="22">
        <v>1188289</v>
      </c>
      <c r="V322" s="22">
        <v>0</v>
      </c>
      <c r="W322" s="22">
        <v>4255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1192544</v>
      </c>
      <c r="AD322" s="22">
        <v>92479</v>
      </c>
      <c r="AE322" s="22">
        <v>65836</v>
      </c>
      <c r="AF322" s="22">
        <v>0</v>
      </c>
      <c r="AG322" s="22">
        <v>37212</v>
      </c>
      <c r="AH322" s="22">
        <v>7059</v>
      </c>
      <c r="AI322" s="22">
        <v>1395130</v>
      </c>
      <c r="AJ322" s="22">
        <v>2677654</v>
      </c>
      <c r="AK322" s="22">
        <v>21924</v>
      </c>
      <c r="AL322" s="22">
        <v>2655730</v>
      </c>
    </row>
    <row r="323" spans="1:38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1124969</v>
      </c>
      <c r="F323" s="22">
        <v>0</v>
      </c>
      <c r="G323" s="22">
        <v>0</v>
      </c>
      <c r="H323" s="22">
        <v>240422</v>
      </c>
      <c r="I323" s="22">
        <v>0</v>
      </c>
      <c r="J323" s="22">
        <v>0</v>
      </c>
      <c r="K323" s="22">
        <v>0</v>
      </c>
      <c r="L323" s="22">
        <v>0</v>
      </c>
      <c r="M323" s="22">
        <v>1365391</v>
      </c>
      <c r="N323" s="22">
        <v>0</v>
      </c>
      <c r="O323" s="22">
        <v>642545</v>
      </c>
      <c r="P323" s="22">
        <v>353353</v>
      </c>
      <c r="Q323" s="22">
        <v>222015</v>
      </c>
      <c r="R323" s="22">
        <v>74448</v>
      </c>
      <c r="S323" s="22">
        <v>16500</v>
      </c>
      <c r="T323" s="22">
        <v>2674252</v>
      </c>
      <c r="U323" s="22">
        <v>730067</v>
      </c>
      <c r="V323" s="22">
        <v>0</v>
      </c>
      <c r="W323" s="22">
        <v>0</v>
      </c>
      <c r="X323" s="22">
        <v>125376</v>
      </c>
      <c r="Y323" s="22">
        <v>0</v>
      </c>
      <c r="Z323" s="22">
        <v>0</v>
      </c>
      <c r="AA323" s="22">
        <v>0</v>
      </c>
      <c r="AB323" s="22">
        <v>0</v>
      </c>
      <c r="AC323" s="22">
        <v>855443</v>
      </c>
      <c r="AD323" s="22">
        <v>199913</v>
      </c>
      <c r="AE323" s="22">
        <v>139592</v>
      </c>
      <c r="AF323" s="22">
        <v>0</v>
      </c>
      <c r="AG323" s="22">
        <v>42315</v>
      </c>
      <c r="AH323" s="22">
        <v>16500</v>
      </c>
      <c r="AI323" s="22">
        <v>1253763</v>
      </c>
      <c r="AJ323" s="22">
        <v>1420489</v>
      </c>
      <c r="AK323" s="22">
        <v>0</v>
      </c>
      <c r="AL323" s="22">
        <v>1420489</v>
      </c>
    </row>
    <row r="324" spans="1:38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1158678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1158678</v>
      </c>
      <c r="N324" s="22">
        <v>0</v>
      </c>
      <c r="O324" s="22">
        <v>878352</v>
      </c>
      <c r="P324" s="22">
        <v>299923</v>
      </c>
      <c r="Q324" s="22">
        <v>453330</v>
      </c>
      <c r="R324" s="22">
        <v>72020</v>
      </c>
      <c r="S324" s="22">
        <v>128586</v>
      </c>
      <c r="T324" s="22">
        <v>2990889</v>
      </c>
      <c r="U324" s="22">
        <v>437776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437776</v>
      </c>
      <c r="AD324" s="22">
        <v>426145</v>
      </c>
      <c r="AE324" s="22">
        <v>175862</v>
      </c>
      <c r="AF324" s="22">
        <v>0</v>
      </c>
      <c r="AG324" s="22">
        <v>53049</v>
      </c>
      <c r="AH324" s="22">
        <v>96765</v>
      </c>
      <c r="AI324" s="22">
        <v>1189597</v>
      </c>
      <c r="AJ324" s="22">
        <v>1801292</v>
      </c>
      <c r="AK324" s="22">
        <v>0</v>
      </c>
      <c r="AL324" s="22">
        <v>1801292</v>
      </c>
    </row>
    <row r="325" spans="1:38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596871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596871</v>
      </c>
      <c r="N325" s="22">
        <v>235734</v>
      </c>
      <c r="O325" s="22">
        <v>8500</v>
      </c>
      <c r="P325" s="22">
        <v>32830</v>
      </c>
      <c r="Q325" s="22">
        <v>1025380</v>
      </c>
      <c r="R325" s="22">
        <v>27150</v>
      </c>
      <c r="S325" s="22">
        <v>52992</v>
      </c>
      <c r="T325" s="22">
        <v>1979457</v>
      </c>
      <c r="U325" s="22">
        <v>557125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557125</v>
      </c>
      <c r="AD325" s="22">
        <v>5270</v>
      </c>
      <c r="AE325" s="22">
        <v>12172</v>
      </c>
      <c r="AF325" s="22">
        <v>0</v>
      </c>
      <c r="AG325" s="22">
        <v>20961</v>
      </c>
      <c r="AH325" s="22">
        <v>36755</v>
      </c>
      <c r="AI325" s="22">
        <v>632283</v>
      </c>
      <c r="AJ325" s="22">
        <v>1347174</v>
      </c>
      <c r="AK325" s="22">
        <v>0</v>
      </c>
      <c r="AL325" s="22">
        <v>1347174</v>
      </c>
    </row>
    <row r="326" spans="1:38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970290</v>
      </c>
      <c r="F326" s="22">
        <v>0</v>
      </c>
      <c r="G326" s="22">
        <v>0</v>
      </c>
      <c r="H326" s="22">
        <v>0</v>
      </c>
      <c r="I326" s="22">
        <v>84920</v>
      </c>
      <c r="J326" s="22">
        <v>0</v>
      </c>
      <c r="K326" s="22">
        <v>0</v>
      </c>
      <c r="L326" s="22">
        <v>0</v>
      </c>
      <c r="M326" s="22">
        <v>1055210</v>
      </c>
      <c r="N326" s="22">
        <v>0</v>
      </c>
      <c r="O326" s="22">
        <v>62403</v>
      </c>
      <c r="P326" s="22">
        <v>97257</v>
      </c>
      <c r="Q326" s="22">
        <v>627323</v>
      </c>
      <c r="R326" s="22">
        <v>98849</v>
      </c>
      <c r="S326" s="22">
        <v>0</v>
      </c>
      <c r="T326" s="22">
        <v>1941042</v>
      </c>
      <c r="U326" s="22">
        <v>318322</v>
      </c>
      <c r="V326" s="22">
        <v>0</v>
      </c>
      <c r="W326" s="22">
        <v>0</v>
      </c>
      <c r="X326" s="22">
        <v>16438</v>
      </c>
      <c r="Y326" s="22">
        <v>0</v>
      </c>
      <c r="Z326" s="22">
        <v>0</v>
      </c>
      <c r="AA326" s="22">
        <v>0</v>
      </c>
      <c r="AB326" s="22">
        <v>0</v>
      </c>
      <c r="AC326" s="22">
        <v>334760</v>
      </c>
      <c r="AD326" s="22">
        <v>42708</v>
      </c>
      <c r="AE326" s="22">
        <v>65661</v>
      </c>
      <c r="AF326" s="22">
        <v>0</v>
      </c>
      <c r="AG326" s="22">
        <v>34824</v>
      </c>
      <c r="AH326" s="22">
        <v>0</v>
      </c>
      <c r="AI326" s="22">
        <v>477953</v>
      </c>
      <c r="AJ326" s="22">
        <v>1463089</v>
      </c>
      <c r="AK326" s="22">
        <v>0</v>
      </c>
      <c r="AL326" s="22">
        <v>1463089</v>
      </c>
    </row>
    <row r="327" spans="1:38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1136500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1136500</v>
      </c>
      <c r="N327" s="22">
        <v>0</v>
      </c>
      <c r="O327" s="22">
        <v>0</v>
      </c>
      <c r="P327" s="22">
        <v>0</v>
      </c>
      <c r="Q327" s="22">
        <v>861810</v>
      </c>
      <c r="R327" s="22">
        <v>0</v>
      </c>
      <c r="S327" s="22">
        <v>0</v>
      </c>
      <c r="T327" s="22">
        <v>1998310</v>
      </c>
      <c r="U327" s="22">
        <v>1136500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1136500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1136500</v>
      </c>
      <c r="AJ327" s="22">
        <v>861810</v>
      </c>
      <c r="AK327" s="22">
        <v>0</v>
      </c>
      <c r="AL327" s="22">
        <v>861810</v>
      </c>
    </row>
    <row r="328" spans="1:38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582719</v>
      </c>
      <c r="F328" s="22">
        <v>0</v>
      </c>
      <c r="G328" s="22">
        <v>0</v>
      </c>
      <c r="H328" s="22">
        <v>0</v>
      </c>
      <c r="I328" s="22">
        <v>40224</v>
      </c>
      <c r="J328" s="22">
        <v>0</v>
      </c>
      <c r="K328" s="22">
        <v>0</v>
      </c>
      <c r="L328" s="22">
        <v>0</v>
      </c>
      <c r="M328" s="22">
        <v>622943</v>
      </c>
      <c r="N328" s="22">
        <v>5058</v>
      </c>
      <c r="O328" s="22">
        <v>10701</v>
      </c>
      <c r="P328" s="22">
        <v>9876</v>
      </c>
      <c r="Q328" s="22">
        <v>173252</v>
      </c>
      <c r="R328" s="22">
        <v>71051</v>
      </c>
      <c r="S328" s="22">
        <v>0</v>
      </c>
      <c r="T328" s="22">
        <v>892881</v>
      </c>
      <c r="U328" s="22">
        <v>148129</v>
      </c>
      <c r="V328" s="22">
        <v>0</v>
      </c>
      <c r="W328" s="22">
        <v>0</v>
      </c>
      <c r="X328" s="22">
        <v>0</v>
      </c>
      <c r="Y328" s="22">
        <v>5079</v>
      </c>
      <c r="Z328" s="22">
        <v>0</v>
      </c>
      <c r="AA328" s="22">
        <v>0</v>
      </c>
      <c r="AB328" s="22">
        <v>0</v>
      </c>
      <c r="AC328" s="22">
        <v>153208</v>
      </c>
      <c r="AD328" s="22">
        <v>3712</v>
      </c>
      <c r="AE328" s="22">
        <v>6987</v>
      </c>
      <c r="AF328" s="22">
        <v>0</v>
      </c>
      <c r="AG328" s="22">
        <v>43789</v>
      </c>
      <c r="AH328" s="22">
        <v>0</v>
      </c>
      <c r="AI328" s="22">
        <v>207696</v>
      </c>
      <c r="AJ328" s="22">
        <v>685185</v>
      </c>
      <c r="AK328" s="22">
        <v>0</v>
      </c>
      <c r="AL328" s="22">
        <v>685185</v>
      </c>
    </row>
    <row r="329" spans="1:38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447366</v>
      </c>
      <c r="F329" s="22">
        <v>0</v>
      </c>
      <c r="G329" s="22">
        <v>0</v>
      </c>
      <c r="H329" s="22">
        <v>27000</v>
      </c>
      <c r="I329" s="22">
        <v>0</v>
      </c>
      <c r="J329" s="22">
        <v>0</v>
      </c>
      <c r="K329" s="22">
        <v>0</v>
      </c>
      <c r="L329" s="22">
        <v>0</v>
      </c>
      <c r="M329" s="22">
        <v>474366</v>
      </c>
      <c r="N329" s="22">
        <v>0</v>
      </c>
      <c r="O329" s="22">
        <v>95812</v>
      </c>
      <c r="P329" s="22">
        <v>3450</v>
      </c>
      <c r="Q329" s="22">
        <v>172100</v>
      </c>
      <c r="R329" s="22">
        <v>176486</v>
      </c>
      <c r="S329" s="22">
        <v>0</v>
      </c>
      <c r="T329" s="22">
        <v>922214</v>
      </c>
      <c r="U329" s="22">
        <v>326084</v>
      </c>
      <c r="V329" s="22">
        <v>0</v>
      </c>
      <c r="W329" s="22">
        <v>0</v>
      </c>
      <c r="X329" s="22">
        <v>720</v>
      </c>
      <c r="Y329" s="22">
        <v>0</v>
      </c>
      <c r="Z329" s="22">
        <v>0</v>
      </c>
      <c r="AA329" s="22">
        <v>0</v>
      </c>
      <c r="AB329" s="22">
        <v>0</v>
      </c>
      <c r="AC329" s="22">
        <v>326804</v>
      </c>
      <c r="AD329" s="22">
        <v>7470</v>
      </c>
      <c r="AE329" s="22">
        <v>1035</v>
      </c>
      <c r="AF329" s="22">
        <v>0</v>
      </c>
      <c r="AG329" s="22">
        <v>30348</v>
      </c>
      <c r="AH329" s="22">
        <v>0</v>
      </c>
      <c r="AI329" s="22">
        <v>365657</v>
      </c>
      <c r="AJ329" s="22">
        <v>556557</v>
      </c>
      <c r="AK329" s="22">
        <v>70812</v>
      </c>
      <c r="AL329" s="22">
        <v>485745</v>
      </c>
    </row>
    <row r="330" spans="1:38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320598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320598</v>
      </c>
      <c r="N330" s="22">
        <v>172217</v>
      </c>
      <c r="O330" s="22">
        <v>640170</v>
      </c>
      <c r="P330" s="22">
        <v>65909</v>
      </c>
      <c r="Q330" s="22">
        <v>904200</v>
      </c>
      <c r="R330" s="22">
        <v>0</v>
      </c>
      <c r="S330" s="22">
        <v>0</v>
      </c>
      <c r="T330" s="22">
        <v>2103094</v>
      </c>
      <c r="U330" s="22">
        <v>169140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169140</v>
      </c>
      <c r="AD330" s="22">
        <v>71196</v>
      </c>
      <c r="AE330" s="22">
        <v>21622</v>
      </c>
      <c r="AF330" s="22">
        <v>0</v>
      </c>
      <c r="AG330" s="22">
        <v>0</v>
      </c>
      <c r="AH330" s="22">
        <v>0</v>
      </c>
      <c r="AI330" s="22">
        <v>261958</v>
      </c>
      <c r="AJ330" s="22">
        <v>1841136</v>
      </c>
      <c r="AK330" s="22">
        <v>0</v>
      </c>
      <c r="AL330" s="22">
        <v>1841136</v>
      </c>
    </row>
    <row r="331" spans="1:38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2540479</v>
      </c>
      <c r="F331" s="22">
        <v>0</v>
      </c>
      <c r="G331" s="22">
        <v>108584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2649063</v>
      </c>
      <c r="N331" s="22">
        <v>0</v>
      </c>
      <c r="O331" s="22">
        <v>53760</v>
      </c>
      <c r="P331" s="22">
        <v>67635</v>
      </c>
      <c r="Q331" s="22">
        <v>396025</v>
      </c>
      <c r="R331" s="22">
        <v>0</v>
      </c>
      <c r="S331" s="22">
        <v>18625</v>
      </c>
      <c r="T331" s="22">
        <v>3185108</v>
      </c>
      <c r="U331" s="22">
        <v>1873957</v>
      </c>
      <c r="V331" s="22">
        <v>0</v>
      </c>
      <c r="W331" s="22">
        <v>10135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1884092</v>
      </c>
      <c r="AD331" s="22">
        <v>25690</v>
      </c>
      <c r="AE331" s="22">
        <v>21324</v>
      </c>
      <c r="AF331" s="22">
        <v>0</v>
      </c>
      <c r="AG331" s="22">
        <v>0</v>
      </c>
      <c r="AH331" s="22">
        <v>7452</v>
      </c>
      <c r="AI331" s="22">
        <v>1938558</v>
      </c>
      <c r="AJ331" s="22">
        <v>1246550</v>
      </c>
      <c r="AK331" s="22">
        <v>0</v>
      </c>
      <c r="AL331" s="22">
        <v>1246550</v>
      </c>
    </row>
    <row r="332" spans="1:38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503106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503106</v>
      </c>
      <c r="N332" s="22">
        <v>0</v>
      </c>
      <c r="O332" s="22">
        <v>33275</v>
      </c>
      <c r="P332" s="22">
        <v>1790</v>
      </c>
      <c r="Q332" s="22">
        <v>334641</v>
      </c>
      <c r="R332" s="22">
        <v>17430</v>
      </c>
      <c r="S332" s="22">
        <v>0</v>
      </c>
      <c r="T332" s="22">
        <v>890242</v>
      </c>
      <c r="U332" s="22">
        <v>300350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300350</v>
      </c>
      <c r="AD332" s="22">
        <v>1079</v>
      </c>
      <c r="AE332" s="22">
        <v>2516</v>
      </c>
      <c r="AF332" s="22">
        <v>0</v>
      </c>
      <c r="AG332" s="22">
        <v>10091</v>
      </c>
      <c r="AH332" s="22">
        <v>0</v>
      </c>
      <c r="AI332" s="22">
        <v>314036</v>
      </c>
      <c r="AJ332" s="22">
        <v>576206</v>
      </c>
      <c r="AK332" s="22">
        <v>0</v>
      </c>
      <c r="AL332" s="22">
        <v>576206</v>
      </c>
    </row>
    <row r="333" spans="1:38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1030750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1030750</v>
      </c>
      <c r="N333" s="22">
        <v>0</v>
      </c>
      <c r="O333" s="22">
        <v>33663</v>
      </c>
      <c r="P333" s="22">
        <v>8127</v>
      </c>
      <c r="Q333" s="22">
        <v>517004</v>
      </c>
      <c r="R333" s="22">
        <v>0</v>
      </c>
      <c r="S333" s="22">
        <v>0</v>
      </c>
      <c r="T333" s="22">
        <v>1589544</v>
      </c>
      <c r="U333" s="22">
        <v>1030750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1030750</v>
      </c>
      <c r="AD333" s="22">
        <v>28950</v>
      </c>
      <c r="AE333" s="22">
        <v>8127</v>
      </c>
      <c r="AF333" s="22">
        <v>0</v>
      </c>
      <c r="AG333" s="22">
        <v>0</v>
      </c>
      <c r="AH333" s="22">
        <v>0</v>
      </c>
      <c r="AI333" s="22">
        <v>1067827</v>
      </c>
      <c r="AJ333" s="22">
        <v>521717</v>
      </c>
      <c r="AK333" s="22">
        <v>14340</v>
      </c>
      <c r="AL333" s="22">
        <v>507377</v>
      </c>
    </row>
    <row r="334" spans="1:38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593799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593799</v>
      </c>
      <c r="N334" s="22">
        <v>28865</v>
      </c>
      <c r="O334" s="22">
        <v>0</v>
      </c>
      <c r="P334" s="22">
        <v>5654</v>
      </c>
      <c r="Q334" s="22">
        <v>625351</v>
      </c>
      <c r="R334" s="22">
        <v>117620</v>
      </c>
      <c r="S334" s="22">
        <v>0</v>
      </c>
      <c r="T334" s="22">
        <v>1371289</v>
      </c>
      <c r="U334" s="22">
        <v>237881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237881</v>
      </c>
      <c r="AD334" s="22">
        <v>0</v>
      </c>
      <c r="AE334" s="22">
        <v>5300</v>
      </c>
      <c r="AF334" s="22">
        <v>0</v>
      </c>
      <c r="AG334" s="22">
        <v>11072</v>
      </c>
      <c r="AH334" s="22">
        <v>0</v>
      </c>
      <c r="AI334" s="22">
        <v>254253</v>
      </c>
      <c r="AJ334" s="22">
        <v>1117036</v>
      </c>
      <c r="AK334" s="22">
        <v>0</v>
      </c>
      <c r="AL334" s="22">
        <v>1117036</v>
      </c>
    </row>
    <row r="335" spans="1:38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329156</v>
      </c>
      <c r="F335" s="22">
        <v>0</v>
      </c>
      <c r="G335" s="22">
        <v>55157</v>
      </c>
      <c r="H335" s="22">
        <v>0</v>
      </c>
      <c r="I335" s="22">
        <v>28326</v>
      </c>
      <c r="J335" s="22">
        <v>0</v>
      </c>
      <c r="K335" s="22">
        <v>0</v>
      </c>
      <c r="L335" s="22">
        <v>0</v>
      </c>
      <c r="M335" s="22">
        <v>412639</v>
      </c>
      <c r="N335" s="22">
        <v>0</v>
      </c>
      <c r="O335" s="22">
        <v>388569</v>
      </c>
      <c r="P335" s="22">
        <v>28929</v>
      </c>
      <c r="Q335" s="22">
        <v>158611</v>
      </c>
      <c r="R335" s="22">
        <v>20199</v>
      </c>
      <c r="S335" s="22">
        <v>0</v>
      </c>
      <c r="T335" s="22">
        <v>1008947</v>
      </c>
      <c r="U335" s="22">
        <v>41007</v>
      </c>
      <c r="V335" s="22">
        <v>0</v>
      </c>
      <c r="W335" s="22">
        <v>38610</v>
      </c>
      <c r="X335" s="22">
        <v>0</v>
      </c>
      <c r="Y335" s="22">
        <v>944</v>
      </c>
      <c r="Z335" s="22">
        <v>0</v>
      </c>
      <c r="AA335" s="22">
        <v>0</v>
      </c>
      <c r="AB335" s="22">
        <v>0</v>
      </c>
      <c r="AC335" s="22">
        <v>80561</v>
      </c>
      <c r="AD335" s="22">
        <v>24724</v>
      </c>
      <c r="AE335" s="22">
        <v>19883</v>
      </c>
      <c r="AF335" s="22">
        <v>0</v>
      </c>
      <c r="AG335" s="22">
        <v>404</v>
      </c>
      <c r="AH335" s="22">
        <v>0</v>
      </c>
      <c r="AI335" s="22">
        <v>125572</v>
      </c>
      <c r="AJ335" s="22">
        <v>883375</v>
      </c>
      <c r="AK335" s="22">
        <v>0</v>
      </c>
      <c r="AL335" s="22">
        <v>883375</v>
      </c>
    </row>
    <row r="336" spans="1:38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311294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311294</v>
      </c>
      <c r="N336" s="22">
        <v>0</v>
      </c>
      <c r="O336" s="22">
        <v>71185</v>
      </c>
      <c r="P336" s="22">
        <v>0</v>
      </c>
      <c r="Q336" s="22">
        <v>0</v>
      </c>
      <c r="R336" s="22">
        <v>0</v>
      </c>
      <c r="S336" s="22">
        <v>0</v>
      </c>
      <c r="T336" s="22">
        <v>382479</v>
      </c>
      <c r="U336" s="22">
        <v>89698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89698</v>
      </c>
      <c r="AD336" s="22">
        <v>27796</v>
      </c>
      <c r="AE336" s="22">
        <v>0</v>
      </c>
      <c r="AF336" s="22">
        <v>0</v>
      </c>
      <c r="AG336" s="22">
        <v>0</v>
      </c>
      <c r="AH336" s="22">
        <v>0</v>
      </c>
      <c r="AI336" s="22">
        <v>117494</v>
      </c>
      <c r="AJ336" s="22">
        <v>264985</v>
      </c>
      <c r="AK336" s="22">
        <v>0</v>
      </c>
      <c r="AL336" s="22">
        <v>264985</v>
      </c>
    </row>
    <row r="337" spans="1:38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2168531</v>
      </c>
      <c r="F337" s="22">
        <v>0</v>
      </c>
      <c r="G337" s="22">
        <v>382198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2550729</v>
      </c>
      <c r="N337" s="22">
        <v>53192</v>
      </c>
      <c r="O337" s="22">
        <v>142670</v>
      </c>
      <c r="P337" s="22">
        <v>55966</v>
      </c>
      <c r="Q337" s="22">
        <v>1030271</v>
      </c>
      <c r="R337" s="22">
        <v>52096</v>
      </c>
      <c r="S337" s="22">
        <v>0</v>
      </c>
      <c r="T337" s="22">
        <v>3884924</v>
      </c>
      <c r="U337" s="22">
        <v>1493180</v>
      </c>
      <c r="V337" s="22">
        <v>0</v>
      </c>
      <c r="W337" s="22">
        <v>163120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1656300</v>
      </c>
      <c r="AD337" s="22">
        <v>32813</v>
      </c>
      <c r="AE337" s="22">
        <v>42862</v>
      </c>
      <c r="AF337" s="22">
        <v>0</v>
      </c>
      <c r="AG337" s="22">
        <v>27896</v>
      </c>
      <c r="AH337" s="22">
        <v>0</v>
      </c>
      <c r="AI337" s="22">
        <v>1759871</v>
      </c>
      <c r="AJ337" s="22">
        <v>2125053</v>
      </c>
      <c r="AK337" s="22">
        <v>0</v>
      </c>
      <c r="AL337" s="22">
        <v>2125053</v>
      </c>
    </row>
    <row r="338" spans="1:38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486710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486710</v>
      </c>
      <c r="N338" s="22">
        <v>0</v>
      </c>
      <c r="O338" s="22">
        <v>99809</v>
      </c>
      <c r="P338" s="22">
        <v>105179</v>
      </c>
      <c r="Q338" s="22">
        <v>162000</v>
      </c>
      <c r="R338" s="22">
        <v>51282</v>
      </c>
      <c r="S338" s="22">
        <v>17244</v>
      </c>
      <c r="T338" s="22">
        <v>922224</v>
      </c>
      <c r="U338" s="22">
        <v>151169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151169</v>
      </c>
      <c r="AD338" s="22">
        <v>4512</v>
      </c>
      <c r="AE338" s="22">
        <v>36383</v>
      </c>
      <c r="AF338" s="22">
        <v>0</v>
      </c>
      <c r="AG338" s="22">
        <v>15385</v>
      </c>
      <c r="AH338" s="22">
        <v>9367</v>
      </c>
      <c r="AI338" s="22">
        <v>216816</v>
      </c>
      <c r="AJ338" s="22">
        <v>705408</v>
      </c>
      <c r="AK338" s="22">
        <v>0</v>
      </c>
      <c r="AL338" s="22">
        <v>705408</v>
      </c>
    </row>
    <row r="339" spans="1:38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168334</v>
      </c>
      <c r="F339" s="22">
        <v>0</v>
      </c>
      <c r="G339" s="22">
        <v>3188</v>
      </c>
      <c r="H339" s="22">
        <v>0</v>
      </c>
      <c r="I339" s="22">
        <v>79440</v>
      </c>
      <c r="J339" s="22">
        <v>0</v>
      </c>
      <c r="K339" s="22">
        <v>0</v>
      </c>
      <c r="L339" s="22">
        <v>0</v>
      </c>
      <c r="M339" s="22">
        <v>250962</v>
      </c>
      <c r="N339" s="22">
        <v>0</v>
      </c>
      <c r="O339" s="22">
        <v>194932</v>
      </c>
      <c r="P339" s="22">
        <v>114228</v>
      </c>
      <c r="Q339" s="22">
        <v>0</v>
      </c>
      <c r="R339" s="22">
        <v>117532</v>
      </c>
      <c r="S339" s="22">
        <v>11900</v>
      </c>
      <c r="T339" s="22">
        <v>689554</v>
      </c>
      <c r="U339" s="22">
        <v>131000</v>
      </c>
      <c r="V339" s="22">
        <v>0</v>
      </c>
      <c r="W339" s="22">
        <v>568</v>
      </c>
      <c r="X339" s="22">
        <v>0</v>
      </c>
      <c r="Y339" s="22">
        <v>2648</v>
      </c>
      <c r="Z339" s="22">
        <v>0</v>
      </c>
      <c r="AA339" s="22">
        <v>0</v>
      </c>
      <c r="AB339" s="22">
        <v>0</v>
      </c>
      <c r="AC339" s="22">
        <v>134216</v>
      </c>
      <c r="AD339" s="22">
        <v>40587</v>
      </c>
      <c r="AE339" s="22">
        <v>45079</v>
      </c>
      <c r="AF339" s="22">
        <v>0</v>
      </c>
      <c r="AG339" s="22">
        <v>54209</v>
      </c>
      <c r="AH339" s="22">
        <v>5950</v>
      </c>
      <c r="AI339" s="22">
        <v>280041</v>
      </c>
      <c r="AJ339" s="22">
        <v>409513</v>
      </c>
      <c r="AK339" s="22">
        <v>0</v>
      </c>
      <c r="AL339" s="22">
        <v>409513</v>
      </c>
    </row>
    <row r="340" spans="1:38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157367</v>
      </c>
      <c r="F340" s="22">
        <v>0</v>
      </c>
      <c r="G340" s="22">
        <v>0</v>
      </c>
      <c r="H340" s="22">
        <v>0</v>
      </c>
      <c r="I340" s="22">
        <v>172185</v>
      </c>
      <c r="J340" s="22">
        <v>0</v>
      </c>
      <c r="K340" s="22">
        <v>0</v>
      </c>
      <c r="L340" s="22">
        <v>0</v>
      </c>
      <c r="M340" s="22">
        <v>329552</v>
      </c>
      <c r="N340" s="22">
        <v>0</v>
      </c>
      <c r="O340" s="22">
        <v>130761</v>
      </c>
      <c r="P340" s="22">
        <v>39604</v>
      </c>
      <c r="Q340" s="22">
        <v>272094</v>
      </c>
      <c r="R340" s="22">
        <v>53283</v>
      </c>
      <c r="S340" s="22">
        <v>11000</v>
      </c>
      <c r="T340" s="22">
        <v>836294</v>
      </c>
      <c r="U340" s="22">
        <v>86230</v>
      </c>
      <c r="V340" s="22">
        <v>0</v>
      </c>
      <c r="W340" s="22">
        <v>0</v>
      </c>
      <c r="X340" s="22">
        <v>0</v>
      </c>
      <c r="Y340" s="22">
        <v>40780</v>
      </c>
      <c r="Z340" s="22">
        <v>0</v>
      </c>
      <c r="AA340" s="22">
        <v>0</v>
      </c>
      <c r="AB340" s="22">
        <v>0</v>
      </c>
      <c r="AC340" s="22">
        <v>127010</v>
      </c>
      <c r="AD340" s="22">
        <v>30283</v>
      </c>
      <c r="AE340" s="22">
        <v>22267</v>
      </c>
      <c r="AF340" s="22">
        <v>0</v>
      </c>
      <c r="AG340" s="22">
        <v>36402</v>
      </c>
      <c r="AH340" s="22">
        <v>1595</v>
      </c>
      <c r="AI340" s="22">
        <v>217557</v>
      </c>
      <c r="AJ340" s="22">
        <v>618737</v>
      </c>
      <c r="AK340" s="22">
        <v>0</v>
      </c>
      <c r="AL340" s="22">
        <v>618737</v>
      </c>
    </row>
    <row r="341" spans="1:38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22000</v>
      </c>
      <c r="O341" s="22">
        <v>0</v>
      </c>
      <c r="P341" s="22">
        <v>75000</v>
      </c>
      <c r="Q341" s="22">
        <v>0</v>
      </c>
      <c r="R341" s="22">
        <v>1032440</v>
      </c>
      <c r="S341" s="22">
        <v>0</v>
      </c>
      <c r="T341" s="22">
        <v>1129440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75000</v>
      </c>
      <c r="AF341" s="22">
        <v>0</v>
      </c>
      <c r="AG341" s="22">
        <v>475384</v>
      </c>
      <c r="AH341" s="22">
        <v>0</v>
      </c>
      <c r="AI341" s="22">
        <v>550384</v>
      </c>
      <c r="AJ341" s="22">
        <v>579056</v>
      </c>
      <c r="AK341" s="22">
        <v>0</v>
      </c>
      <c r="AL341" s="22">
        <v>579056</v>
      </c>
    </row>
    <row r="342" spans="1:38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10140</v>
      </c>
      <c r="O342" s="22">
        <v>4649263</v>
      </c>
      <c r="P342" s="22">
        <v>0</v>
      </c>
      <c r="Q342" s="22">
        <v>0</v>
      </c>
      <c r="R342" s="22">
        <v>298095</v>
      </c>
      <c r="S342" s="22">
        <v>783047</v>
      </c>
      <c r="T342" s="22">
        <v>5740545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991649</v>
      </c>
      <c r="AE342" s="22">
        <v>0</v>
      </c>
      <c r="AF342" s="22">
        <v>0</v>
      </c>
      <c r="AG342" s="22">
        <v>71544</v>
      </c>
      <c r="AH342" s="22">
        <v>636834</v>
      </c>
      <c r="AI342" s="22">
        <v>1700027</v>
      </c>
      <c r="AJ342" s="22">
        <v>4040518</v>
      </c>
      <c r="AK342" s="22">
        <v>0</v>
      </c>
      <c r="AL342" s="22">
        <v>4040518</v>
      </c>
    </row>
    <row r="343" spans="1:38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</row>
    <row r="344" spans="1:38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</row>
    <row r="345" spans="1:38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</row>
    <row r="346" spans="1:38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</row>
    <row r="347" spans="1:38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</row>
    <row r="348" spans="1:38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433671</v>
      </c>
      <c r="H348" s="22">
        <v>222843</v>
      </c>
      <c r="I348" s="22">
        <v>0</v>
      </c>
      <c r="J348" s="22">
        <v>0</v>
      </c>
      <c r="K348" s="22">
        <v>22661</v>
      </c>
      <c r="L348" s="22">
        <v>0</v>
      </c>
      <c r="M348" s="22">
        <v>679175</v>
      </c>
      <c r="N348" s="22">
        <v>0</v>
      </c>
      <c r="O348" s="22">
        <v>48946</v>
      </c>
      <c r="P348" s="22">
        <v>492373</v>
      </c>
      <c r="Q348" s="22">
        <v>0</v>
      </c>
      <c r="R348" s="22">
        <v>72395</v>
      </c>
      <c r="S348" s="22">
        <v>1584369</v>
      </c>
      <c r="T348" s="22">
        <v>2877258</v>
      </c>
      <c r="U348" s="22">
        <v>0</v>
      </c>
      <c r="V348" s="22">
        <v>0</v>
      </c>
      <c r="W348" s="22">
        <v>91305</v>
      </c>
      <c r="X348" s="22">
        <v>117005</v>
      </c>
      <c r="Y348" s="22">
        <v>0</v>
      </c>
      <c r="Z348" s="22">
        <v>0</v>
      </c>
      <c r="AA348" s="22">
        <v>18129</v>
      </c>
      <c r="AB348" s="22">
        <v>0</v>
      </c>
      <c r="AC348" s="22">
        <v>226439</v>
      </c>
      <c r="AD348" s="22">
        <v>23249</v>
      </c>
      <c r="AE348" s="22">
        <v>442726</v>
      </c>
      <c r="AF348" s="22">
        <v>0</v>
      </c>
      <c r="AG348" s="22">
        <v>31156</v>
      </c>
      <c r="AH348" s="22">
        <v>629452</v>
      </c>
      <c r="AI348" s="22">
        <v>1353022</v>
      </c>
      <c r="AJ348" s="22">
        <v>1524236</v>
      </c>
      <c r="AK348" s="22">
        <v>0</v>
      </c>
      <c r="AL348" s="22">
        <v>1524236</v>
      </c>
    </row>
    <row r="349" spans="1:38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194951889</v>
      </c>
      <c r="F349" s="22">
        <v>0</v>
      </c>
      <c r="G349" s="22">
        <v>1040535</v>
      </c>
      <c r="H349" s="22">
        <v>5902</v>
      </c>
      <c r="I349" s="22">
        <v>0</v>
      </c>
      <c r="J349" s="22">
        <v>0</v>
      </c>
      <c r="K349" s="22">
        <v>0</v>
      </c>
      <c r="L349" s="22">
        <v>0</v>
      </c>
      <c r="M349" s="22">
        <v>195998326</v>
      </c>
      <c r="N349" s="22">
        <v>0</v>
      </c>
      <c r="O349" s="22">
        <v>23123024</v>
      </c>
      <c r="P349" s="22">
        <v>45833031</v>
      </c>
      <c r="Q349" s="22">
        <v>1296170</v>
      </c>
      <c r="R349" s="22">
        <v>0</v>
      </c>
      <c r="S349" s="22">
        <v>18872531</v>
      </c>
      <c r="T349" s="22">
        <v>285123082</v>
      </c>
      <c r="U349" s="22">
        <v>40524287</v>
      </c>
      <c r="V349" s="22">
        <v>0</v>
      </c>
      <c r="W349" s="22">
        <v>357449</v>
      </c>
      <c r="X349" s="22">
        <v>5902</v>
      </c>
      <c r="Y349" s="22">
        <v>0</v>
      </c>
      <c r="Z349" s="22">
        <v>0</v>
      </c>
      <c r="AA349" s="22">
        <v>0</v>
      </c>
      <c r="AB349" s="22">
        <v>0</v>
      </c>
      <c r="AC349" s="22">
        <v>40887638</v>
      </c>
      <c r="AD349" s="22">
        <v>6522013</v>
      </c>
      <c r="AE349" s="22">
        <v>14191042</v>
      </c>
      <c r="AF349" s="22">
        <v>141805</v>
      </c>
      <c r="AG349" s="22">
        <v>0</v>
      </c>
      <c r="AH349" s="22">
        <v>12139782</v>
      </c>
      <c r="AI349" s="22">
        <v>73882280</v>
      </c>
      <c r="AJ349" s="22">
        <v>211240802</v>
      </c>
      <c r="AK349" s="22">
        <v>0</v>
      </c>
      <c r="AL349" s="22">
        <v>211240802</v>
      </c>
    </row>
    <row r="350" spans="1:38" x14ac:dyDescent="0.25">
      <c r="A350" s="22" t="s">
        <v>122</v>
      </c>
      <c r="B350" s="22" t="s">
        <v>823</v>
      </c>
      <c r="C350" s="22" t="s">
        <v>824</v>
      </c>
      <c r="D350" s="22" t="s">
        <v>825</v>
      </c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</row>
    <row r="351" spans="1:38" x14ac:dyDescent="0.25">
      <c r="A351" s="22"/>
      <c r="B351" s="22"/>
      <c r="C351" s="22"/>
      <c r="D351" s="22" t="s">
        <v>826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0478A-E468-46BC-90D1-5E242DF0E31A}">
  <dimension ref="A1:AL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8" width="15.7109375" customWidth="1"/>
  </cols>
  <sheetData>
    <row r="1" spans="1:38" ht="24" customHeight="1" x14ac:dyDescent="0.3">
      <c r="A1" s="4" t="str">
        <f>HYPERLINK("#'Index'!A1", "&lt;&lt; Index")</f>
        <v>&lt;&lt; Index</v>
      </c>
      <c r="B1" s="20" t="s">
        <v>1183</v>
      </c>
      <c r="D1" s="20" t="s">
        <v>1239</v>
      </c>
    </row>
    <row r="2" spans="1:3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1185</v>
      </c>
      <c r="F2" s="21" t="s">
        <v>1186</v>
      </c>
      <c r="G2" s="21" t="s">
        <v>1187</v>
      </c>
      <c r="H2" s="21" t="s">
        <v>1188</v>
      </c>
      <c r="I2" s="21" t="s">
        <v>1189</v>
      </c>
      <c r="J2" s="21" t="s">
        <v>1190</v>
      </c>
      <c r="K2" s="21" t="s">
        <v>1191</v>
      </c>
      <c r="L2" s="21" t="s">
        <v>1192</v>
      </c>
      <c r="M2" s="21" t="s">
        <v>1193</v>
      </c>
      <c r="N2" s="21" t="s">
        <v>1194</v>
      </c>
      <c r="O2" s="21" t="s">
        <v>1195</v>
      </c>
      <c r="P2" s="21" t="s">
        <v>1196</v>
      </c>
      <c r="Q2" s="21" t="s">
        <v>64</v>
      </c>
      <c r="R2" s="21" t="s">
        <v>1197</v>
      </c>
      <c r="S2" s="21" t="s">
        <v>1198</v>
      </c>
      <c r="T2" s="21" t="s">
        <v>1199</v>
      </c>
      <c r="U2" s="21" t="s">
        <v>1185</v>
      </c>
      <c r="V2" s="21" t="s">
        <v>1186</v>
      </c>
      <c r="W2" s="21" t="s">
        <v>1187</v>
      </c>
      <c r="X2" s="21" t="s">
        <v>1188</v>
      </c>
      <c r="Y2" s="21" t="s">
        <v>1189</v>
      </c>
      <c r="Z2" s="21" t="s">
        <v>1190</v>
      </c>
      <c r="AA2" s="21" t="s">
        <v>1191</v>
      </c>
      <c r="AB2" s="21" t="s">
        <v>1192</v>
      </c>
      <c r="AC2" s="21" t="s">
        <v>1200</v>
      </c>
      <c r="AD2" s="21" t="s">
        <v>1195</v>
      </c>
      <c r="AE2" s="21" t="s">
        <v>1196</v>
      </c>
      <c r="AF2" s="21" t="s">
        <v>64</v>
      </c>
      <c r="AG2" s="21" t="s">
        <v>1197</v>
      </c>
      <c r="AH2" s="21" t="s">
        <v>1198</v>
      </c>
      <c r="AI2" s="21" t="s">
        <v>1201</v>
      </c>
      <c r="AJ2" s="21" t="s">
        <v>1202</v>
      </c>
      <c r="AK2" s="21" t="s">
        <v>1203</v>
      </c>
      <c r="AL2" s="21" t="s">
        <v>1204</v>
      </c>
    </row>
    <row r="3" spans="1:38" x14ac:dyDescent="0.25">
      <c r="A3" s="21"/>
      <c r="B3" s="21"/>
      <c r="C3" s="21"/>
      <c r="D3" s="21" t="s">
        <v>88</v>
      </c>
      <c r="E3" s="21" t="s">
        <v>1205</v>
      </c>
      <c r="F3" s="21" t="s">
        <v>1206</v>
      </c>
      <c r="G3" s="21" t="s">
        <v>1207</v>
      </c>
      <c r="H3" s="21" t="s">
        <v>1208</v>
      </c>
      <c r="I3" s="21" t="s">
        <v>1209</v>
      </c>
      <c r="J3" s="21" t="s">
        <v>1210</v>
      </c>
      <c r="K3" s="21" t="s">
        <v>1211</v>
      </c>
      <c r="L3" s="21" t="s">
        <v>1212</v>
      </c>
      <c r="M3" s="21" t="s">
        <v>1213</v>
      </c>
      <c r="N3" s="21" t="s">
        <v>1214</v>
      </c>
      <c r="O3" s="21" t="s">
        <v>1215</v>
      </c>
      <c r="P3" s="21" t="s">
        <v>1216</v>
      </c>
      <c r="Q3" s="21" t="s">
        <v>1217</v>
      </c>
      <c r="R3" s="21" t="s">
        <v>1218</v>
      </c>
      <c r="S3" s="21" t="s">
        <v>1219</v>
      </c>
      <c r="T3" s="21" t="s">
        <v>1220</v>
      </c>
      <c r="U3" s="21" t="s">
        <v>1221</v>
      </c>
      <c r="V3" s="21" t="s">
        <v>1222</v>
      </c>
      <c r="W3" s="21" t="s">
        <v>1223</v>
      </c>
      <c r="X3" s="21" t="s">
        <v>1224</v>
      </c>
      <c r="Y3" s="21" t="s">
        <v>1225</v>
      </c>
      <c r="Z3" s="21" t="s">
        <v>1226</v>
      </c>
      <c r="AA3" s="21" t="s">
        <v>1227</v>
      </c>
      <c r="AB3" s="21" t="s">
        <v>1228</v>
      </c>
      <c r="AC3" s="21" t="s">
        <v>1229</v>
      </c>
      <c r="AD3" s="21" t="s">
        <v>1230</v>
      </c>
      <c r="AE3" s="21" t="s">
        <v>1231</v>
      </c>
      <c r="AF3" s="21" t="s">
        <v>1232</v>
      </c>
      <c r="AG3" s="21" t="s">
        <v>1233</v>
      </c>
      <c r="AH3" s="21" t="s">
        <v>1234</v>
      </c>
      <c r="AI3" s="21" t="s">
        <v>1235</v>
      </c>
      <c r="AJ3" s="21" t="s">
        <v>1236</v>
      </c>
      <c r="AK3" s="21" t="s">
        <v>1237</v>
      </c>
      <c r="AL3" s="21" t="s">
        <v>1238</v>
      </c>
    </row>
    <row r="4" spans="1:3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27920759</v>
      </c>
      <c r="F4" s="22">
        <v>0</v>
      </c>
      <c r="G4" s="22">
        <v>5643669</v>
      </c>
      <c r="H4" s="22">
        <v>4703538</v>
      </c>
      <c r="I4" s="22">
        <v>3986940</v>
      </c>
      <c r="J4" s="22">
        <v>5820</v>
      </c>
      <c r="K4" s="22">
        <v>0</v>
      </c>
      <c r="L4" s="22">
        <v>0</v>
      </c>
      <c r="M4" s="22">
        <v>42260726</v>
      </c>
      <c r="N4" s="22">
        <v>3040190</v>
      </c>
      <c r="O4" s="22">
        <v>4883209</v>
      </c>
      <c r="P4" s="22">
        <v>3099630</v>
      </c>
      <c r="Q4" s="22">
        <v>4398253</v>
      </c>
      <c r="R4" s="22">
        <v>3045955</v>
      </c>
      <c r="S4" s="22">
        <v>3665106</v>
      </c>
      <c r="T4" s="22">
        <v>64393069</v>
      </c>
      <c r="U4" s="22">
        <v>7926998</v>
      </c>
      <c r="V4" s="22">
        <v>1568429</v>
      </c>
      <c r="W4" s="22">
        <v>1502687</v>
      </c>
      <c r="X4" s="22">
        <v>1412962</v>
      </c>
      <c r="Y4" s="22">
        <v>0</v>
      </c>
      <c r="Z4" s="22">
        <v>0</v>
      </c>
      <c r="AA4" s="22">
        <v>0</v>
      </c>
      <c r="AB4" s="22">
        <v>0</v>
      </c>
      <c r="AC4" s="22">
        <v>12411076</v>
      </c>
      <c r="AD4" s="22">
        <v>2832191</v>
      </c>
      <c r="AE4" s="22">
        <v>1812631</v>
      </c>
      <c r="AF4" s="22">
        <v>0</v>
      </c>
      <c r="AG4" s="22">
        <v>1933132</v>
      </c>
      <c r="AH4" s="22">
        <v>1041849</v>
      </c>
      <c r="AI4" s="22">
        <v>20030879</v>
      </c>
      <c r="AJ4" s="22">
        <v>0</v>
      </c>
      <c r="AK4" s="22">
        <v>0</v>
      </c>
      <c r="AL4" s="22">
        <v>0</v>
      </c>
    </row>
    <row r="5" spans="1:3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4075694</v>
      </c>
      <c r="F5" s="22">
        <v>0</v>
      </c>
      <c r="G5" s="22">
        <v>0</v>
      </c>
      <c r="H5" s="22">
        <v>3452412</v>
      </c>
      <c r="I5" s="22">
        <v>446402</v>
      </c>
      <c r="J5" s="22">
        <v>0</v>
      </c>
      <c r="K5" s="22">
        <v>0</v>
      </c>
      <c r="L5" s="22">
        <v>0</v>
      </c>
      <c r="M5" s="22">
        <v>7974508</v>
      </c>
      <c r="N5" s="22">
        <v>246370</v>
      </c>
      <c r="O5" s="22">
        <v>49308</v>
      </c>
      <c r="P5" s="22">
        <v>375688</v>
      </c>
      <c r="Q5" s="22">
        <v>0</v>
      </c>
      <c r="R5" s="22">
        <v>1016642</v>
      </c>
      <c r="S5" s="22">
        <v>725712</v>
      </c>
      <c r="T5" s="22">
        <v>10388228</v>
      </c>
      <c r="U5" s="22">
        <v>2799165</v>
      </c>
      <c r="V5" s="22">
        <v>0</v>
      </c>
      <c r="W5" s="22">
        <v>361676</v>
      </c>
      <c r="X5" s="22">
        <v>269004</v>
      </c>
      <c r="Y5" s="22">
        <v>98737</v>
      </c>
      <c r="Z5" s="22">
        <v>0</v>
      </c>
      <c r="AA5" s="22">
        <v>0</v>
      </c>
      <c r="AB5" s="22">
        <v>0</v>
      </c>
      <c r="AC5" s="22">
        <v>3528582</v>
      </c>
      <c r="AD5" s="22">
        <v>877257</v>
      </c>
      <c r="AE5" s="22">
        <v>392665</v>
      </c>
      <c r="AF5" s="22">
        <v>0</v>
      </c>
      <c r="AG5" s="22">
        <v>640160</v>
      </c>
      <c r="AH5" s="22">
        <v>307696</v>
      </c>
      <c r="AI5" s="22">
        <v>5746360</v>
      </c>
      <c r="AJ5" s="22">
        <v>0</v>
      </c>
      <c r="AK5" s="22">
        <v>0</v>
      </c>
      <c r="AL5" s="22">
        <v>0</v>
      </c>
    </row>
    <row r="6" spans="1:3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202627000</v>
      </c>
      <c r="F6" s="22">
        <v>18104000</v>
      </c>
      <c r="G6" s="22">
        <v>113489000</v>
      </c>
      <c r="H6" s="22">
        <v>139962000</v>
      </c>
      <c r="I6" s="22">
        <v>51907000</v>
      </c>
      <c r="J6" s="22">
        <v>4922000</v>
      </c>
      <c r="K6" s="22">
        <v>0</v>
      </c>
      <c r="L6" s="22">
        <v>0</v>
      </c>
      <c r="M6" s="22">
        <v>531011000</v>
      </c>
      <c r="N6" s="22">
        <v>372485000</v>
      </c>
      <c r="O6" s="22">
        <v>105896000</v>
      </c>
      <c r="P6" s="22">
        <v>67737000</v>
      </c>
      <c r="Q6" s="22">
        <v>53413000</v>
      </c>
      <c r="R6" s="22">
        <v>101301000</v>
      </c>
      <c r="S6" s="22">
        <v>60792000</v>
      </c>
      <c r="T6" s="22">
        <v>1292635000</v>
      </c>
      <c r="U6" s="22">
        <v>141034000</v>
      </c>
      <c r="V6" s="22">
        <v>55490000</v>
      </c>
      <c r="W6" s="22">
        <v>38210000</v>
      </c>
      <c r="X6" s="22">
        <v>41613000</v>
      </c>
      <c r="Y6" s="22">
        <v>26763000</v>
      </c>
      <c r="Z6" s="22">
        <v>1684000</v>
      </c>
      <c r="AA6" s="22">
        <v>0</v>
      </c>
      <c r="AB6" s="22">
        <v>0</v>
      </c>
      <c r="AC6" s="22">
        <v>304794000</v>
      </c>
      <c r="AD6" s="22">
        <v>70026000</v>
      </c>
      <c r="AE6" s="22">
        <v>87627000</v>
      </c>
      <c r="AF6" s="22">
        <v>0</v>
      </c>
      <c r="AG6" s="22">
        <v>45936000</v>
      </c>
      <c r="AH6" s="22">
        <v>68448000</v>
      </c>
      <c r="AI6" s="22">
        <v>576831000</v>
      </c>
      <c r="AJ6" s="22">
        <v>0</v>
      </c>
      <c r="AK6" s="22">
        <v>0</v>
      </c>
      <c r="AL6" s="22">
        <v>0</v>
      </c>
    </row>
    <row r="7" spans="1:3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1432894</v>
      </c>
      <c r="F7" s="22">
        <v>0</v>
      </c>
      <c r="G7" s="22">
        <v>6457364</v>
      </c>
      <c r="H7" s="22">
        <v>3901907</v>
      </c>
      <c r="I7" s="22">
        <v>333662</v>
      </c>
      <c r="J7" s="22">
        <v>37821</v>
      </c>
      <c r="K7" s="22">
        <v>0</v>
      </c>
      <c r="L7" s="22">
        <v>0</v>
      </c>
      <c r="M7" s="22">
        <v>12163648</v>
      </c>
      <c r="N7" s="22">
        <v>-17645682</v>
      </c>
      <c r="O7" s="22">
        <v>18037592</v>
      </c>
      <c r="P7" s="22">
        <v>1111339</v>
      </c>
      <c r="Q7" s="22">
        <v>69237</v>
      </c>
      <c r="R7" s="22">
        <v>426404</v>
      </c>
      <c r="S7" s="22">
        <v>480091</v>
      </c>
      <c r="T7" s="22">
        <v>14642629</v>
      </c>
      <c r="U7" s="22">
        <v>2903504</v>
      </c>
      <c r="V7" s="22">
        <v>0</v>
      </c>
      <c r="W7" s="22">
        <v>854480</v>
      </c>
      <c r="X7" s="22">
        <v>520772</v>
      </c>
      <c r="Y7" s="22">
        <v>427315</v>
      </c>
      <c r="Z7" s="22">
        <v>25363</v>
      </c>
      <c r="AA7" s="22">
        <v>0</v>
      </c>
      <c r="AB7" s="22">
        <v>0</v>
      </c>
      <c r="AC7" s="22">
        <v>4731434</v>
      </c>
      <c r="AD7" s="22">
        <v>1408711</v>
      </c>
      <c r="AE7" s="22">
        <v>709760</v>
      </c>
      <c r="AF7" s="22">
        <v>0</v>
      </c>
      <c r="AG7" s="22">
        <v>257046</v>
      </c>
      <c r="AH7" s="22">
        <v>437875</v>
      </c>
      <c r="AI7" s="22">
        <v>7544826</v>
      </c>
      <c r="AJ7" s="22">
        <v>0</v>
      </c>
      <c r="AK7" s="22">
        <v>0</v>
      </c>
      <c r="AL7" s="22">
        <v>0</v>
      </c>
    </row>
    <row r="8" spans="1:3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2738134</v>
      </c>
      <c r="F8" s="22">
        <v>0</v>
      </c>
      <c r="G8" s="22">
        <v>1341383</v>
      </c>
      <c r="H8" s="22">
        <v>1095207</v>
      </c>
      <c r="I8" s="22">
        <v>2876651</v>
      </c>
      <c r="J8" s="22">
        <v>0</v>
      </c>
      <c r="K8" s="22">
        <v>0</v>
      </c>
      <c r="L8" s="22">
        <v>0</v>
      </c>
      <c r="M8" s="22">
        <v>8051375</v>
      </c>
      <c r="N8" s="22">
        <v>-6814326</v>
      </c>
      <c r="O8" s="22">
        <v>7078154</v>
      </c>
      <c r="P8" s="22">
        <v>1671555</v>
      </c>
      <c r="Q8" s="22">
        <v>88720</v>
      </c>
      <c r="R8" s="22">
        <v>1152864</v>
      </c>
      <c r="S8" s="22">
        <v>676452</v>
      </c>
      <c r="T8" s="22">
        <v>11904794</v>
      </c>
      <c r="U8" s="22">
        <v>3949451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3949451</v>
      </c>
      <c r="AD8" s="22">
        <v>483195</v>
      </c>
      <c r="AE8" s="22">
        <v>572960</v>
      </c>
      <c r="AF8" s="22">
        <v>0</v>
      </c>
      <c r="AG8" s="22">
        <v>262069</v>
      </c>
      <c r="AH8" s="22">
        <v>432428</v>
      </c>
      <c r="AI8" s="22">
        <v>5700103</v>
      </c>
      <c r="AJ8" s="22">
        <v>0</v>
      </c>
      <c r="AK8" s="22">
        <v>0</v>
      </c>
      <c r="AL8" s="22">
        <v>0</v>
      </c>
    </row>
    <row r="9" spans="1:3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9905256</v>
      </c>
      <c r="F9" s="22">
        <v>0</v>
      </c>
      <c r="G9" s="22">
        <v>2222386</v>
      </c>
      <c r="H9" s="22">
        <v>8024484</v>
      </c>
      <c r="I9" s="22">
        <v>0</v>
      </c>
      <c r="J9" s="22">
        <v>7000</v>
      </c>
      <c r="K9" s="22">
        <v>0</v>
      </c>
      <c r="L9" s="22">
        <v>0</v>
      </c>
      <c r="M9" s="22">
        <v>20159126</v>
      </c>
      <c r="N9" s="22">
        <v>19577010</v>
      </c>
      <c r="O9" s="22">
        <v>5527112</v>
      </c>
      <c r="P9" s="22">
        <v>1408526</v>
      </c>
      <c r="Q9" s="22">
        <v>499744</v>
      </c>
      <c r="R9" s="22">
        <v>5313556</v>
      </c>
      <c r="S9" s="22">
        <v>445586</v>
      </c>
      <c r="T9" s="22">
        <v>52930660</v>
      </c>
      <c r="U9" s="22">
        <v>3247379</v>
      </c>
      <c r="V9" s="22">
        <v>0</v>
      </c>
      <c r="W9" s="22">
        <v>496085</v>
      </c>
      <c r="X9" s="22">
        <v>733682</v>
      </c>
      <c r="Y9" s="22">
        <v>0</v>
      </c>
      <c r="Z9" s="22">
        <v>48820</v>
      </c>
      <c r="AA9" s="22">
        <v>0</v>
      </c>
      <c r="AB9" s="22">
        <v>0</v>
      </c>
      <c r="AC9" s="22">
        <v>4525966</v>
      </c>
      <c r="AD9" s="22">
        <v>714135</v>
      </c>
      <c r="AE9" s="22">
        <v>504717</v>
      </c>
      <c r="AF9" s="22">
        <v>0</v>
      </c>
      <c r="AG9" s="22">
        <v>273390</v>
      </c>
      <c r="AH9" s="22">
        <v>352680</v>
      </c>
      <c r="AI9" s="22">
        <v>6370888</v>
      </c>
      <c r="AJ9" s="22">
        <v>0</v>
      </c>
      <c r="AK9" s="22">
        <v>0</v>
      </c>
      <c r="AL9" s="22">
        <v>0</v>
      </c>
    </row>
    <row r="10" spans="1:3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328717000</v>
      </c>
      <c r="F10" s="22">
        <v>451227000</v>
      </c>
      <c r="G10" s="22">
        <v>0</v>
      </c>
      <c r="H10" s="22">
        <v>145681000</v>
      </c>
      <c r="I10" s="22">
        <v>211353000</v>
      </c>
      <c r="J10" s="22">
        <v>682000</v>
      </c>
      <c r="K10" s="22">
        <v>0</v>
      </c>
      <c r="L10" s="22">
        <v>0</v>
      </c>
      <c r="M10" s="22">
        <v>1137660000</v>
      </c>
      <c r="N10" s="22">
        <v>-336171000</v>
      </c>
      <c r="O10" s="22">
        <v>130479000</v>
      </c>
      <c r="P10" s="22">
        <v>83666000</v>
      </c>
      <c r="Q10" s="22">
        <v>174411000</v>
      </c>
      <c r="R10" s="22">
        <v>113558000</v>
      </c>
      <c r="S10" s="22">
        <v>27598000</v>
      </c>
      <c r="T10" s="22">
        <v>1331201000</v>
      </c>
      <c r="U10" s="22">
        <v>181077000</v>
      </c>
      <c r="V10" s="22">
        <v>25988000</v>
      </c>
      <c r="W10" s="22">
        <v>0</v>
      </c>
      <c r="X10" s="22">
        <v>19393000</v>
      </c>
      <c r="Y10" s="22">
        <v>23218000</v>
      </c>
      <c r="Z10" s="22">
        <v>362000</v>
      </c>
      <c r="AA10" s="22">
        <v>0</v>
      </c>
      <c r="AB10" s="22">
        <v>0</v>
      </c>
      <c r="AC10" s="22">
        <v>250038000</v>
      </c>
      <c r="AD10" s="22">
        <v>72310000</v>
      </c>
      <c r="AE10" s="22">
        <v>59716000</v>
      </c>
      <c r="AF10" s="22">
        <v>0</v>
      </c>
      <c r="AG10" s="22">
        <v>32207000</v>
      </c>
      <c r="AH10" s="22">
        <v>76833000</v>
      </c>
      <c r="AI10" s="22">
        <v>491104000</v>
      </c>
      <c r="AJ10" s="22">
        <v>0</v>
      </c>
      <c r="AK10" s="22">
        <v>0</v>
      </c>
      <c r="AL10" s="22">
        <v>0</v>
      </c>
    </row>
    <row r="11" spans="1:3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20210371</v>
      </c>
      <c r="F11" s="22">
        <v>0</v>
      </c>
      <c r="G11" s="22">
        <v>10125995</v>
      </c>
      <c r="H11" s="22">
        <v>6657494</v>
      </c>
      <c r="I11" s="22">
        <v>11303187</v>
      </c>
      <c r="J11" s="22">
        <v>0</v>
      </c>
      <c r="K11" s="22">
        <v>0</v>
      </c>
      <c r="L11" s="22">
        <v>0</v>
      </c>
      <c r="M11" s="22">
        <v>48297047</v>
      </c>
      <c r="N11" s="22">
        <v>-11793981</v>
      </c>
      <c r="O11" s="22">
        <v>11819232</v>
      </c>
      <c r="P11" s="22">
        <v>2664252</v>
      </c>
      <c r="Q11" s="22">
        <v>3223300</v>
      </c>
      <c r="R11" s="22">
        <v>625809</v>
      </c>
      <c r="S11" s="22">
        <v>200115</v>
      </c>
      <c r="T11" s="22">
        <v>55035774</v>
      </c>
      <c r="U11" s="22">
        <v>5342210</v>
      </c>
      <c r="V11" s="22">
        <v>0</v>
      </c>
      <c r="W11" s="22">
        <v>814930</v>
      </c>
      <c r="X11" s="22">
        <v>817696</v>
      </c>
      <c r="Y11" s="22">
        <v>685638</v>
      </c>
      <c r="Z11" s="22">
        <v>0</v>
      </c>
      <c r="AA11" s="22">
        <v>0</v>
      </c>
      <c r="AB11" s="22">
        <v>0</v>
      </c>
      <c r="AC11" s="22">
        <v>7660474</v>
      </c>
      <c r="AD11" s="22">
        <v>1590238</v>
      </c>
      <c r="AE11" s="22">
        <v>1261639</v>
      </c>
      <c r="AF11" s="22">
        <v>0</v>
      </c>
      <c r="AG11" s="22">
        <v>727319</v>
      </c>
      <c r="AH11" s="22">
        <v>338472</v>
      </c>
      <c r="AI11" s="22">
        <v>11578142</v>
      </c>
      <c r="AJ11" s="22">
        <v>0</v>
      </c>
      <c r="AK11" s="22">
        <v>0</v>
      </c>
      <c r="AL11" s="22">
        <v>0</v>
      </c>
    </row>
    <row r="12" spans="1:3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23578160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23578160</v>
      </c>
      <c r="N12" s="22">
        <v>21787308</v>
      </c>
      <c r="O12" s="22">
        <v>4292837</v>
      </c>
      <c r="P12" s="22">
        <v>1652946</v>
      </c>
      <c r="Q12" s="22">
        <v>637721</v>
      </c>
      <c r="R12" s="22">
        <v>2554524</v>
      </c>
      <c r="S12" s="22">
        <v>3042941</v>
      </c>
      <c r="T12" s="22">
        <v>57546437</v>
      </c>
      <c r="U12" s="22">
        <v>10685864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10685864</v>
      </c>
      <c r="AD12" s="22">
        <v>5968519</v>
      </c>
      <c r="AE12" s="22">
        <v>1641855</v>
      </c>
      <c r="AF12" s="22">
        <v>0</v>
      </c>
      <c r="AG12" s="22">
        <v>2847878</v>
      </c>
      <c r="AH12" s="22">
        <v>995684</v>
      </c>
      <c r="AI12" s="22">
        <v>22139800</v>
      </c>
      <c r="AJ12" s="22">
        <v>0</v>
      </c>
      <c r="AK12" s="22">
        <v>0</v>
      </c>
      <c r="AL12" s="22">
        <v>0</v>
      </c>
    </row>
    <row r="13" spans="1:3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5991618</v>
      </c>
      <c r="F13" s="22">
        <v>0</v>
      </c>
      <c r="G13" s="22">
        <v>1497155</v>
      </c>
      <c r="H13" s="22">
        <v>2937565</v>
      </c>
      <c r="I13" s="22">
        <v>2348850</v>
      </c>
      <c r="J13" s="22">
        <v>0</v>
      </c>
      <c r="K13" s="22">
        <v>0</v>
      </c>
      <c r="L13" s="22">
        <v>0</v>
      </c>
      <c r="M13" s="22">
        <v>12775188</v>
      </c>
      <c r="N13" s="22">
        <v>8139919</v>
      </c>
      <c r="O13" s="22">
        <v>0</v>
      </c>
      <c r="P13" s="22">
        <v>298426</v>
      </c>
      <c r="Q13" s="22">
        <v>731697</v>
      </c>
      <c r="R13" s="22">
        <v>228369</v>
      </c>
      <c r="S13" s="22">
        <v>453669</v>
      </c>
      <c r="T13" s="22">
        <v>22627268</v>
      </c>
      <c r="U13" s="22">
        <v>2469223</v>
      </c>
      <c r="V13" s="22">
        <v>0</v>
      </c>
      <c r="W13" s="22">
        <v>283195</v>
      </c>
      <c r="X13" s="22">
        <v>318173</v>
      </c>
      <c r="Y13" s="22">
        <v>250331</v>
      </c>
      <c r="Z13" s="22">
        <v>0</v>
      </c>
      <c r="AA13" s="22">
        <v>0</v>
      </c>
      <c r="AB13" s="22">
        <v>0</v>
      </c>
      <c r="AC13" s="22">
        <v>3320922</v>
      </c>
      <c r="AD13" s="22">
        <v>633253</v>
      </c>
      <c r="AE13" s="22">
        <v>362319</v>
      </c>
      <c r="AF13" s="22">
        <v>0</v>
      </c>
      <c r="AG13" s="22">
        <v>242775</v>
      </c>
      <c r="AH13" s="22">
        <v>369517</v>
      </c>
      <c r="AI13" s="22">
        <v>4928786</v>
      </c>
      <c r="AJ13" s="22">
        <v>0</v>
      </c>
      <c r="AK13" s="22">
        <v>0</v>
      </c>
      <c r="AL13" s="22">
        <v>0</v>
      </c>
    </row>
    <row r="14" spans="1:3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18325035</v>
      </c>
      <c r="F14" s="22">
        <v>0</v>
      </c>
      <c r="G14" s="22">
        <v>10867901</v>
      </c>
      <c r="H14" s="22">
        <v>10523889</v>
      </c>
      <c r="I14" s="22">
        <v>11189444</v>
      </c>
      <c r="J14" s="22">
        <v>0</v>
      </c>
      <c r="K14" s="22">
        <v>0</v>
      </c>
      <c r="L14" s="22">
        <v>0</v>
      </c>
      <c r="M14" s="22">
        <v>50906269</v>
      </c>
      <c r="N14" s="22">
        <v>-8220261</v>
      </c>
      <c r="O14" s="22">
        <v>21885155</v>
      </c>
      <c r="P14" s="22">
        <v>3063186</v>
      </c>
      <c r="Q14" s="22">
        <v>9273000</v>
      </c>
      <c r="R14" s="22">
        <v>4449628</v>
      </c>
      <c r="S14" s="22">
        <v>2542740</v>
      </c>
      <c r="T14" s="22">
        <v>83899717</v>
      </c>
      <c r="U14" s="22">
        <v>7611686</v>
      </c>
      <c r="V14" s="22">
        <v>0</v>
      </c>
      <c r="W14" s="22">
        <v>1657678</v>
      </c>
      <c r="X14" s="22">
        <v>1386010</v>
      </c>
      <c r="Y14" s="22">
        <v>2136394</v>
      </c>
      <c r="Z14" s="22">
        <v>0</v>
      </c>
      <c r="AA14" s="22">
        <v>0</v>
      </c>
      <c r="AB14" s="22">
        <v>0</v>
      </c>
      <c r="AC14" s="22">
        <v>12791768</v>
      </c>
      <c r="AD14" s="22">
        <v>2480844</v>
      </c>
      <c r="AE14" s="22">
        <v>1524271</v>
      </c>
      <c r="AF14" s="22">
        <v>0</v>
      </c>
      <c r="AG14" s="22">
        <v>940822</v>
      </c>
      <c r="AH14" s="22">
        <v>658942</v>
      </c>
      <c r="AI14" s="22">
        <v>18396647</v>
      </c>
      <c r="AJ14" s="22">
        <v>0</v>
      </c>
      <c r="AK14" s="22">
        <v>0</v>
      </c>
      <c r="AL14" s="22">
        <v>0</v>
      </c>
    </row>
    <row r="15" spans="1:3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45315000</v>
      </c>
      <c r="F15" s="22">
        <v>0</v>
      </c>
      <c r="G15" s="22">
        <v>9297000</v>
      </c>
      <c r="H15" s="22">
        <v>9462000</v>
      </c>
      <c r="I15" s="22">
        <v>8309000</v>
      </c>
      <c r="J15" s="22">
        <v>108000</v>
      </c>
      <c r="K15" s="22">
        <v>13233000</v>
      </c>
      <c r="L15" s="22">
        <v>0</v>
      </c>
      <c r="M15" s="22">
        <v>85724000</v>
      </c>
      <c r="N15" s="22">
        <v>55318000</v>
      </c>
      <c r="O15" s="22">
        <v>2514000</v>
      </c>
      <c r="P15" s="22">
        <v>5455000</v>
      </c>
      <c r="Q15" s="22">
        <v>1361000</v>
      </c>
      <c r="R15" s="22">
        <v>4303000</v>
      </c>
      <c r="S15" s="22">
        <v>5262000</v>
      </c>
      <c r="T15" s="22">
        <v>159937000</v>
      </c>
      <c r="U15" s="22">
        <v>9356000</v>
      </c>
      <c r="V15" s="22">
        <v>0</v>
      </c>
      <c r="W15" s="22">
        <v>3170000</v>
      </c>
      <c r="X15" s="22">
        <v>2394000</v>
      </c>
      <c r="Y15" s="22">
        <v>2311000</v>
      </c>
      <c r="Z15" s="22">
        <v>38000</v>
      </c>
      <c r="AA15" s="22">
        <v>6319000</v>
      </c>
      <c r="AB15" s="22">
        <v>0</v>
      </c>
      <c r="AC15" s="22">
        <v>23588000</v>
      </c>
      <c r="AD15" s="22">
        <v>6258000</v>
      </c>
      <c r="AE15" s="22">
        <v>4904000</v>
      </c>
      <c r="AF15" s="22">
        <v>0</v>
      </c>
      <c r="AG15" s="22">
        <v>3318000</v>
      </c>
      <c r="AH15" s="22">
        <v>4407000</v>
      </c>
      <c r="AI15" s="22">
        <v>42475000</v>
      </c>
      <c r="AJ15" s="22">
        <v>0</v>
      </c>
      <c r="AK15" s="22">
        <v>0</v>
      </c>
      <c r="AL15" s="22">
        <v>0</v>
      </c>
    </row>
    <row r="16" spans="1:3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9693516</v>
      </c>
      <c r="F16" s="22">
        <v>0</v>
      </c>
      <c r="G16" s="22">
        <v>3347363</v>
      </c>
      <c r="H16" s="22">
        <v>10211056</v>
      </c>
      <c r="I16" s="22">
        <v>8979597</v>
      </c>
      <c r="J16" s="22">
        <v>0</v>
      </c>
      <c r="K16" s="22">
        <v>0</v>
      </c>
      <c r="L16" s="22">
        <v>0</v>
      </c>
      <c r="M16" s="22">
        <v>32231532</v>
      </c>
      <c r="N16" s="22">
        <v>-4983490</v>
      </c>
      <c r="O16" s="22">
        <v>4069179</v>
      </c>
      <c r="P16" s="22">
        <v>7422815</v>
      </c>
      <c r="Q16" s="22">
        <v>227034</v>
      </c>
      <c r="R16" s="22">
        <v>1941576</v>
      </c>
      <c r="S16" s="22">
        <v>2676071</v>
      </c>
      <c r="T16" s="22">
        <v>43584717</v>
      </c>
      <c r="U16" s="22">
        <v>5231301</v>
      </c>
      <c r="V16" s="22">
        <v>0</v>
      </c>
      <c r="W16" s="22">
        <v>2913163</v>
      </c>
      <c r="X16" s="22">
        <v>908410</v>
      </c>
      <c r="Y16" s="22">
        <v>1243257</v>
      </c>
      <c r="Z16" s="22">
        <v>0</v>
      </c>
      <c r="AA16" s="22">
        <v>0</v>
      </c>
      <c r="AB16" s="22">
        <v>0</v>
      </c>
      <c r="AC16" s="22">
        <v>10296131</v>
      </c>
      <c r="AD16" s="22">
        <v>3808329</v>
      </c>
      <c r="AE16" s="22">
        <v>3945848</v>
      </c>
      <c r="AF16" s="22">
        <v>0</v>
      </c>
      <c r="AG16" s="22">
        <v>0</v>
      </c>
      <c r="AH16" s="22">
        <v>738671</v>
      </c>
      <c r="AI16" s="22">
        <v>18788979</v>
      </c>
      <c r="AJ16" s="22">
        <v>0</v>
      </c>
      <c r="AK16" s="22">
        <v>0</v>
      </c>
      <c r="AL16" s="22">
        <v>0</v>
      </c>
    </row>
    <row r="17" spans="1:3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269000</v>
      </c>
      <c r="F17" s="22">
        <v>0</v>
      </c>
      <c r="G17" s="22">
        <v>8962000</v>
      </c>
      <c r="H17" s="22">
        <v>6938000</v>
      </c>
      <c r="I17" s="22">
        <v>13417000</v>
      </c>
      <c r="J17" s="22">
        <v>0</v>
      </c>
      <c r="K17" s="22">
        <v>11084000</v>
      </c>
      <c r="L17" s="22">
        <v>35767000</v>
      </c>
      <c r="M17" s="22">
        <v>76437000</v>
      </c>
      <c r="N17" s="22">
        <v>-27166000</v>
      </c>
      <c r="O17" s="22">
        <v>70480000</v>
      </c>
      <c r="P17" s="22">
        <v>27314000</v>
      </c>
      <c r="Q17" s="22">
        <v>1252000</v>
      </c>
      <c r="R17" s="22">
        <v>34929000</v>
      </c>
      <c r="S17" s="22">
        <v>6039000</v>
      </c>
      <c r="T17" s="22">
        <v>189285000</v>
      </c>
      <c r="U17" s="22">
        <v>15000</v>
      </c>
      <c r="V17" s="22">
        <v>0</v>
      </c>
      <c r="W17" s="22">
        <v>2614000</v>
      </c>
      <c r="X17" s="22">
        <v>2435000</v>
      </c>
      <c r="Y17" s="22">
        <v>11313000</v>
      </c>
      <c r="Z17" s="22">
        <v>0</v>
      </c>
      <c r="AA17" s="22">
        <v>13855000</v>
      </c>
      <c r="AB17" s="22">
        <v>18953000</v>
      </c>
      <c r="AC17" s="22">
        <v>49185000</v>
      </c>
      <c r="AD17" s="22">
        <v>5357000</v>
      </c>
      <c r="AE17" s="22">
        <v>4940000</v>
      </c>
      <c r="AF17" s="22">
        <v>0</v>
      </c>
      <c r="AG17" s="22">
        <v>3141000</v>
      </c>
      <c r="AH17" s="22">
        <v>3907000</v>
      </c>
      <c r="AI17" s="22">
        <v>66530000</v>
      </c>
      <c r="AJ17" s="22">
        <v>0</v>
      </c>
      <c r="AK17" s="22">
        <v>0</v>
      </c>
      <c r="AL17" s="22">
        <v>0</v>
      </c>
    </row>
    <row r="18" spans="1:3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25171610</v>
      </c>
      <c r="F18" s="22">
        <v>0</v>
      </c>
      <c r="G18" s="22">
        <v>18712609</v>
      </c>
      <c r="H18" s="22">
        <v>69957956</v>
      </c>
      <c r="I18" s="22">
        <v>11474113</v>
      </c>
      <c r="J18" s="22">
        <v>0</v>
      </c>
      <c r="K18" s="22">
        <v>14418765</v>
      </c>
      <c r="L18" s="22">
        <v>0</v>
      </c>
      <c r="M18" s="22">
        <v>139735053</v>
      </c>
      <c r="N18" s="22">
        <v>-35364563</v>
      </c>
      <c r="O18" s="22">
        <v>8496457</v>
      </c>
      <c r="P18" s="22">
        <v>10593155</v>
      </c>
      <c r="Q18" s="22">
        <v>8185217</v>
      </c>
      <c r="R18" s="22">
        <v>4661644</v>
      </c>
      <c r="S18" s="22">
        <v>5078016</v>
      </c>
      <c r="T18" s="22">
        <v>141384979</v>
      </c>
      <c r="U18" s="22">
        <v>20542491</v>
      </c>
      <c r="V18" s="22">
        <v>0</v>
      </c>
      <c r="W18" s="22">
        <v>4935967</v>
      </c>
      <c r="X18" s="22">
        <v>6199947</v>
      </c>
      <c r="Y18" s="22">
        <v>3434875</v>
      </c>
      <c r="Z18" s="22">
        <v>65286</v>
      </c>
      <c r="AA18" s="22">
        <v>2016910</v>
      </c>
      <c r="AB18" s="22">
        <v>0</v>
      </c>
      <c r="AC18" s="22">
        <v>37195476</v>
      </c>
      <c r="AD18" s="22">
        <v>8986375</v>
      </c>
      <c r="AE18" s="22">
        <v>5004292</v>
      </c>
      <c r="AF18" s="22">
        <v>0</v>
      </c>
      <c r="AG18" s="22">
        <v>3681720</v>
      </c>
      <c r="AH18" s="22">
        <v>3708776</v>
      </c>
      <c r="AI18" s="22">
        <v>58576639</v>
      </c>
      <c r="AJ18" s="22">
        <v>0</v>
      </c>
      <c r="AK18" s="22">
        <v>0</v>
      </c>
      <c r="AL18" s="22">
        <v>0</v>
      </c>
    </row>
    <row r="19" spans="1:3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12255706</v>
      </c>
      <c r="F19" s="22">
        <v>0</v>
      </c>
      <c r="G19" s="22">
        <v>4078865</v>
      </c>
      <c r="H19" s="22">
        <v>1320474</v>
      </c>
      <c r="I19" s="22">
        <v>2822482</v>
      </c>
      <c r="J19" s="22">
        <v>0</v>
      </c>
      <c r="K19" s="22">
        <v>0</v>
      </c>
      <c r="L19" s="22">
        <v>0</v>
      </c>
      <c r="M19" s="22">
        <v>20477527</v>
      </c>
      <c r="N19" s="22">
        <v>-7479189</v>
      </c>
      <c r="O19" s="22">
        <v>20631132</v>
      </c>
      <c r="P19" s="22">
        <v>2874096</v>
      </c>
      <c r="Q19" s="22">
        <v>12052490</v>
      </c>
      <c r="R19" s="22">
        <v>2567367</v>
      </c>
      <c r="S19" s="22">
        <v>88450</v>
      </c>
      <c r="T19" s="22">
        <v>51211873</v>
      </c>
      <c r="U19" s="22">
        <v>4448889</v>
      </c>
      <c r="V19" s="22">
        <v>0</v>
      </c>
      <c r="W19" s="22">
        <v>1691627</v>
      </c>
      <c r="X19" s="22">
        <v>699276</v>
      </c>
      <c r="Y19" s="22">
        <v>1115859</v>
      </c>
      <c r="Z19" s="22">
        <v>0</v>
      </c>
      <c r="AA19" s="22">
        <v>0</v>
      </c>
      <c r="AB19" s="22">
        <v>0</v>
      </c>
      <c r="AC19" s="22">
        <v>7955651</v>
      </c>
      <c r="AD19" s="22">
        <v>1293733</v>
      </c>
      <c r="AE19" s="22">
        <v>1509665</v>
      </c>
      <c r="AF19" s="22">
        <v>0</v>
      </c>
      <c r="AG19" s="22">
        <v>938071</v>
      </c>
      <c r="AH19" s="22">
        <v>328440</v>
      </c>
      <c r="AI19" s="22">
        <v>12025560</v>
      </c>
      <c r="AJ19" s="22">
        <v>0</v>
      </c>
      <c r="AK19" s="22">
        <v>0</v>
      </c>
      <c r="AL19" s="22">
        <v>0</v>
      </c>
    </row>
    <row r="20" spans="1:3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7957378</v>
      </c>
      <c r="F20" s="22">
        <v>0</v>
      </c>
      <c r="G20" s="22">
        <v>3139473</v>
      </c>
      <c r="H20" s="22">
        <v>6812459</v>
      </c>
      <c r="I20" s="22">
        <v>8437772</v>
      </c>
      <c r="J20" s="22">
        <v>0</v>
      </c>
      <c r="K20" s="22">
        <v>0</v>
      </c>
      <c r="L20" s="22">
        <v>0</v>
      </c>
      <c r="M20" s="22">
        <v>26347082</v>
      </c>
      <c r="N20" s="22">
        <v>10401300</v>
      </c>
      <c r="O20" s="22">
        <v>189768</v>
      </c>
      <c r="P20" s="22">
        <v>2848275</v>
      </c>
      <c r="Q20" s="22">
        <v>0</v>
      </c>
      <c r="R20" s="22">
        <v>1095217</v>
      </c>
      <c r="S20" s="22">
        <v>3051007</v>
      </c>
      <c r="T20" s="22">
        <v>43932649</v>
      </c>
      <c r="U20" s="22">
        <v>8247424</v>
      </c>
      <c r="V20" s="22">
        <v>2914</v>
      </c>
      <c r="W20" s="22">
        <v>1536749</v>
      </c>
      <c r="X20" s="22">
        <v>983190</v>
      </c>
      <c r="Y20" s="22">
        <v>1236640</v>
      </c>
      <c r="Z20" s="22">
        <v>0</v>
      </c>
      <c r="AA20" s="22">
        <v>0</v>
      </c>
      <c r="AB20" s="22">
        <v>0</v>
      </c>
      <c r="AC20" s="22">
        <v>12006917</v>
      </c>
      <c r="AD20" s="22">
        <v>2864793</v>
      </c>
      <c r="AE20" s="22">
        <v>2561396</v>
      </c>
      <c r="AF20" s="22">
        <v>0</v>
      </c>
      <c r="AG20" s="22">
        <v>1956889</v>
      </c>
      <c r="AH20" s="22">
        <v>2254368</v>
      </c>
      <c r="AI20" s="22">
        <v>21644363</v>
      </c>
      <c r="AJ20" s="22">
        <v>0</v>
      </c>
      <c r="AK20" s="22">
        <v>0</v>
      </c>
      <c r="AL20" s="22">
        <v>0</v>
      </c>
    </row>
    <row r="21" spans="1:3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1046631</v>
      </c>
      <c r="F21" s="22">
        <v>0</v>
      </c>
      <c r="G21" s="22">
        <v>333180</v>
      </c>
      <c r="H21" s="22">
        <v>0</v>
      </c>
      <c r="I21" s="22">
        <v>17160</v>
      </c>
      <c r="J21" s="22">
        <v>0</v>
      </c>
      <c r="K21" s="22">
        <v>0</v>
      </c>
      <c r="L21" s="22">
        <v>0</v>
      </c>
      <c r="M21" s="22">
        <v>1396971</v>
      </c>
      <c r="N21" s="22">
        <v>2323834</v>
      </c>
      <c r="O21" s="22">
        <v>135084</v>
      </c>
      <c r="P21" s="22">
        <v>1177313</v>
      </c>
      <c r="Q21" s="22">
        <v>0</v>
      </c>
      <c r="R21" s="22">
        <v>0</v>
      </c>
      <c r="S21" s="22">
        <v>157993</v>
      </c>
      <c r="T21" s="22">
        <v>5191195</v>
      </c>
      <c r="U21" s="22">
        <v>1153824</v>
      </c>
      <c r="V21" s="22">
        <v>0</v>
      </c>
      <c r="W21" s="22">
        <v>990235</v>
      </c>
      <c r="X21" s="22">
        <v>370634</v>
      </c>
      <c r="Y21" s="22">
        <v>153005</v>
      </c>
      <c r="Z21" s="22">
        <v>5377</v>
      </c>
      <c r="AA21" s="22">
        <v>0</v>
      </c>
      <c r="AB21" s="22">
        <v>0</v>
      </c>
      <c r="AC21" s="22">
        <v>2673075</v>
      </c>
      <c r="AD21" s="22">
        <v>838383</v>
      </c>
      <c r="AE21" s="22">
        <v>592996</v>
      </c>
      <c r="AF21" s="22">
        <v>0</v>
      </c>
      <c r="AG21" s="22">
        <v>657041</v>
      </c>
      <c r="AH21" s="22">
        <v>348060</v>
      </c>
      <c r="AI21" s="22">
        <v>5109555</v>
      </c>
      <c r="AJ21" s="22">
        <v>0</v>
      </c>
      <c r="AK21" s="22">
        <v>0</v>
      </c>
      <c r="AL21" s="22">
        <v>0</v>
      </c>
    </row>
    <row r="22" spans="1:38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1700230</v>
      </c>
      <c r="F22" s="22">
        <v>0</v>
      </c>
      <c r="G22" s="22">
        <v>150972</v>
      </c>
      <c r="H22" s="22">
        <v>183921</v>
      </c>
      <c r="I22" s="22">
        <v>0</v>
      </c>
      <c r="J22" s="22">
        <v>0</v>
      </c>
      <c r="K22" s="22">
        <v>0</v>
      </c>
      <c r="L22" s="22">
        <v>0</v>
      </c>
      <c r="M22" s="22">
        <v>2035123</v>
      </c>
      <c r="N22" s="22">
        <v>725899</v>
      </c>
      <c r="O22" s="22">
        <v>69693</v>
      </c>
      <c r="P22" s="22">
        <v>686017</v>
      </c>
      <c r="Q22" s="22">
        <v>1084210</v>
      </c>
      <c r="R22" s="22">
        <v>11457</v>
      </c>
      <c r="S22" s="22">
        <v>144684</v>
      </c>
      <c r="T22" s="22">
        <v>4757083</v>
      </c>
      <c r="U22" s="22">
        <v>1634960</v>
      </c>
      <c r="V22" s="22">
        <v>0</v>
      </c>
      <c r="W22" s="22">
        <v>663036</v>
      </c>
      <c r="X22" s="22">
        <v>488249</v>
      </c>
      <c r="Y22" s="22">
        <v>63599</v>
      </c>
      <c r="Z22" s="22">
        <v>0</v>
      </c>
      <c r="AA22" s="22">
        <v>66628</v>
      </c>
      <c r="AB22" s="22">
        <v>0</v>
      </c>
      <c r="AC22" s="22">
        <v>2916472</v>
      </c>
      <c r="AD22" s="22">
        <v>172259</v>
      </c>
      <c r="AE22" s="22">
        <v>376445</v>
      </c>
      <c r="AF22" s="22">
        <v>0</v>
      </c>
      <c r="AG22" s="22">
        <v>179705</v>
      </c>
      <c r="AH22" s="22">
        <v>132154</v>
      </c>
      <c r="AI22" s="22">
        <v>3777035</v>
      </c>
      <c r="AJ22" s="22">
        <v>0</v>
      </c>
      <c r="AK22" s="22">
        <v>0</v>
      </c>
      <c r="AL22" s="22">
        <v>0</v>
      </c>
    </row>
    <row r="23" spans="1:38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92275</v>
      </c>
      <c r="F23" s="22">
        <v>0</v>
      </c>
      <c r="G23" s="22">
        <v>57176</v>
      </c>
      <c r="H23" s="22">
        <v>82361</v>
      </c>
      <c r="I23" s="22">
        <v>0</v>
      </c>
      <c r="J23" s="22">
        <v>0</v>
      </c>
      <c r="K23" s="22">
        <v>0</v>
      </c>
      <c r="L23" s="22">
        <v>0</v>
      </c>
      <c r="M23" s="22">
        <v>231812</v>
      </c>
      <c r="N23" s="22">
        <v>1028203</v>
      </c>
      <c r="O23" s="22">
        <v>0</v>
      </c>
      <c r="P23" s="22">
        <v>592755</v>
      </c>
      <c r="Q23" s="22">
        <v>0</v>
      </c>
      <c r="R23" s="22">
        <v>0</v>
      </c>
      <c r="S23" s="22">
        <v>197588</v>
      </c>
      <c r="T23" s="22">
        <v>2050358</v>
      </c>
      <c r="U23" s="22">
        <v>474252</v>
      </c>
      <c r="V23" s="22">
        <v>0</v>
      </c>
      <c r="W23" s="22">
        <v>181043</v>
      </c>
      <c r="X23" s="22">
        <v>333053</v>
      </c>
      <c r="Y23" s="22">
        <v>21676</v>
      </c>
      <c r="Z23" s="22">
        <v>0</v>
      </c>
      <c r="AA23" s="22">
        <v>0</v>
      </c>
      <c r="AB23" s="22">
        <v>0</v>
      </c>
      <c r="AC23" s="22">
        <v>1010024</v>
      </c>
      <c r="AD23" s="22">
        <v>488292</v>
      </c>
      <c r="AE23" s="22">
        <v>325521</v>
      </c>
      <c r="AF23" s="22">
        <v>0</v>
      </c>
      <c r="AG23" s="22">
        <v>181224</v>
      </c>
      <c r="AH23" s="22">
        <v>145112</v>
      </c>
      <c r="AI23" s="22">
        <v>2150173</v>
      </c>
      <c r="AJ23" s="22">
        <v>0</v>
      </c>
      <c r="AK23" s="22">
        <v>0</v>
      </c>
      <c r="AL23" s="22">
        <v>0</v>
      </c>
    </row>
    <row r="24" spans="1:38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3461781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3461781</v>
      </c>
      <c r="N24" s="22">
        <v>2243237</v>
      </c>
      <c r="O24" s="22">
        <v>622277</v>
      </c>
      <c r="P24" s="22">
        <v>3061489</v>
      </c>
      <c r="Q24" s="22">
        <v>55151</v>
      </c>
      <c r="R24" s="22">
        <v>119820</v>
      </c>
      <c r="S24" s="22">
        <v>426618</v>
      </c>
      <c r="T24" s="22">
        <v>9990373</v>
      </c>
      <c r="U24" s="22">
        <v>5355415</v>
      </c>
      <c r="V24" s="22">
        <v>0</v>
      </c>
      <c r="W24" s="22">
        <v>1178690</v>
      </c>
      <c r="X24" s="22">
        <v>515405</v>
      </c>
      <c r="Y24" s="22">
        <v>0</v>
      </c>
      <c r="Z24" s="22">
        <v>0</v>
      </c>
      <c r="AA24" s="22">
        <v>0</v>
      </c>
      <c r="AB24" s="22">
        <v>0</v>
      </c>
      <c r="AC24" s="22">
        <v>7049510</v>
      </c>
      <c r="AD24" s="22">
        <v>423647</v>
      </c>
      <c r="AE24" s="22">
        <v>946353</v>
      </c>
      <c r="AF24" s="22">
        <v>0</v>
      </c>
      <c r="AG24" s="22">
        <v>286460</v>
      </c>
      <c r="AH24" s="22">
        <v>216991</v>
      </c>
      <c r="AI24" s="22">
        <v>8922961</v>
      </c>
      <c r="AJ24" s="22">
        <v>0</v>
      </c>
      <c r="AK24" s="22">
        <v>0</v>
      </c>
      <c r="AL24" s="22">
        <v>0</v>
      </c>
    </row>
    <row r="25" spans="1:38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36898245</v>
      </c>
      <c r="F25" s="22">
        <v>0</v>
      </c>
      <c r="G25" s="22">
        <v>7579909</v>
      </c>
      <c r="H25" s="22">
        <v>11754522</v>
      </c>
      <c r="I25" s="22">
        <v>9752982</v>
      </c>
      <c r="J25" s="22">
        <v>0</v>
      </c>
      <c r="K25" s="22">
        <v>0</v>
      </c>
      <c r="L25" s="22">
        <v>-3298688</v>
      </c>
      <c r="M25" s="22">
        <v>62686970</v>
      </c>
      <c r="N25" s="22">
        <v>21893073</v>
      </c>
      <c r="O25" s="22">
        <v>5211666</v>
      </c>
      <c r="P25" s="22">
        <v>9131162</v>
      </c>
      <c r="Q25" s="22">
        <v>27848265</v>
      </c>
      <c r="R25" s="22">
        <v>20390539</v>
      </c>
      <c r="S25" s="22">
        <v>2026165</v>
      </c>
      <c r="T25" s="22">
        <v>149187840</v>
      </c>
      <c r="U25" s="22">
        <v>21249057</v>
      </c>
      <c r="V25" s="22">
        <v>0</v>
      </c>
      <c r="W25" s="22">
        <v>2422483</v>
      </c>
      <c r="X25" s="22">
        <v>1283187</v>
      </c>
      <c r="Y25" s="22">
        <v>1706372</v>
      </c>
      <c r="Z25" s="22">
        <v>54910</v>
      </c>
      <c r="AA25" s="22">
        <v>0</v>
      </c>
      <c r="AB25" s="22">
        <v>192570</v>
      </c>
      <c r="AC25" s="22">
        <v>26908579</v>
      </c>
      <c r="AD25" s="22">
        <v>8628318</v>
      </c>
      <c r="AE25" s="22">
        <v>6413668</v>
      </c>
      <c r="AF25" s="22">
        <v>0</v>
      </c>
      <c r="AG25" s="22">
        <v>4039176</v>
      </c>
      <c r="AH25" s="22">
        <v>5163258</v>
      </c>
      <c r="AI25" s="22">
        <v>51152999</v>
      </c>
      <c r="AJ25" s="22">
        <v>0</v>
      </c>
      <c r="AK25" s="22">
        <v>0</v>
      </c>
      <c r="AL25" s="22">
        <v>0</v>
      </c>
    </row>
    <row r="26" spans="1:38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40771734</v>
      </c>
      <c r="F26" s="22">
        <v>0</v>
      </c>
      <c r="G26" s="22">
        <v>125792007</v>
      </c>
      <c r="H26" s="22">
        <v>36426379</v>
      </c>
      <c r="I26" s="22">
        <v>5759466</v>
      </c>
      <c r="J26" s="22">
        <v>0</v>
      </c>
      <c r="K26" s="22">
        <v>0</v>
      </c>
      <c r="L26" s="22">
        <v>0</v>
      </c>
      <c r="M26" s="22">
        <v>208749586</v>
      </c>
      <c r="N26" s="22">
        <v>-112795493</v>
      </c>
      <c r="O26" s="22">
        <v>215884217</v>
      </c>
      <c r="P26" s="22">
        <v>24319664</v>
      </c>
      <c r="Q26" s="22">
        <v>16022345</v>
      </c>
      <c r="R26" s="22">
        <v>68517601</v>
      </c>
      <c r="S26" s="22">
        <v>5761237</v>
      </c>
      <c r="T26" s="22">
        <v>426459157</v>
      </c>
      <c r="U26" s="22">
        <v>16287082</v>
      </c>
      <c r="V26" s="22">
        <v>0</v>
      </c>
      <c r="W26" s="22">
        <v>13009020</v>
      </c>
      <c r="X26" s="22">
        <v>10493372</v>
      </c>
      <c r="Y26" s="22">
        <v>1848978</v>
      </c>
      <c r="Z26" s="22">
        <v>0</v>
      </c>
      <c r="AA26" s="22">
        <v>0</v>
      </c>
      <c r="AB26" s="22">
        <v>0</v>
      </c>
      <c r="AC26" s="22">
        <v>41638452</v>
      </c>
      <c r="AD26" s="22">
        <v>18835785</v>
      </c>
      <c r="AE26" s="22">
        <v>11261350</v>
      </c>
      <c r="AF26" s="22">
        <v>0</v>
      </c>
      <c r="AG26" s="22">
        <v>9843919</v>
      </c>
      <c r="AH26" s="22">
        <v>6769106</v>
      </c>
      <c r="AI26" s="22">
        <v>88348612</v>
      </c>
      <c r="AJ26" s="22">
        <v>0</v>
      </c>
      <c r="AK26" s="22">
        <v>0</v>
      </c>
      <c r="AL26" s="22">
        <v>0</v>
      </c>
    </row>
    <row r="27" spans="1:38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252098</v>
      </c>
      <c r="P27" s="22">
        <v>6067</v>
      </c>
      <c r="Q27" s="22">
        <v>8500</v>
      </c>
      <c r="R27" s="22">
        <v>0</v>
      </c>
      <c r="S27" s="22">
        <v>70000</v>
      </c>
      <c r="T27" s="22">
        <v>336665</v>
      </c>
      <c r="U27" s="22">
        <v>131619</v>
      </c>
      <c r="V27" s="22">
        <v>0</v>
      </c>
      <c r="W27" s="22">
        <v>24497</v>
      </c>
      <c r="X27" s="22">
        <v>16067</v>
      </c>
      <c r="Y27" s="22">
        <v>0</v>
      </c>
      <c r="Z27" s="22">
        <v>0</v>
      </c>
      <c r="AA27" s="22">
        <v>0</v>
      </c>
      <c r="AB27" s="22">
        <v>0</v>
      </c>
      <c r="AC27" s="22">
        <v>172183</v>
      </c>
      <c r="AD27" s="22">
        <v>16713</v>
      </c>
      <c r="AE27" s="22">
        <v>60550</v>
      </c>
      <c r="AF27" s="22">
        <v>0</v>
      </c>
      <c r="AG27" s="22">
        <v>619</v>
      </c>
      <c r="AH27" s="22">
        <v>16185</v>
      </c>
      <c r="AI27" s="22">
        <v>266250</v>
      </c>
      <c r="AJ27" s="22">
        <v>0</v>
      </c>
      <c r="AK27" s="22">
        <v>0</v>
      </c>
      <c r="AL27" s="22">
        <v>0</v>
      </c>
    </row>
    <row r="28" spans="1:38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2317985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2317985</v>
      </c>
      <c r="N28" s="22">
        <v>0</v>
      </c>
      <c r="O28" s="22">
        <v>148492</v>
      </c>
      <c r="P28" s="22">
        <v>1271306</v>
      </c>
      <c r="Q28" s="22">
        <v>500</v>
      </c>
      <c r="R28" s="22">
        <v>0</v>
      </c>
      <c r="S28" s="22">
        <v>892672</v>
      </c>
      <c r="T28" s="22">
        <v>4630955</v>
      </c>
      <c r="U28" s="22">
        <v>4567700</v>
      </c>
      <c r="V28" s="22">
        <v>0</v>
      </c>
      <c r="W28" s="22">
        <v>67425</v>
      </c>
      <c r="X28" s="22">
        <v>47674</v>
      </c>
      <c r="Y28" s="22">
        <v>0</v>
      </c>
      <c r="Z28" s="22">
        <v>0</v>
      </c>
      <c r="AA28" s="22">
        <v>0</v>
      </c>
      <c r="AB28" s="22">
        <v>0</v>
      </c>
      <c r="AC28" s="22">
        <v>4682799</v>
      </c>
      <c r="AD28" s="22">
        <v>309319</v>
      </c>
      <c r="AE28" s="22">
        <v>1007798</v>
      </c>
      <c r="AF28" s="22">
        <v>0</v>
      </c>
      <c r="AG28" s="22">
        <v>0</v>
      </c>
      <c r="AH28" s="22">
        <v>306004</v>
      </c>
      <c r="AI28" s="22">
        <v>6305920</v>
      </c>
      <c r="AJ28" s="22">
        <v>0</v>
      </c>
      <c r="AK28" s="22">
        <v>0</v>
      </c>
      <c r="AL28" s="22">
        <v>0</v>
      </c>
    </row>
    <row r="29" spans="1:38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6998381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6998381</v>
      </c>
      <c r="N29" s="22">
        <v>279192</v>
      </c>
      <c r="O29" s="22">
        <v>4359</v>
      </c>
      <c r="P29" s="22">
        <v>1115615</v>
      </c>
      <c r="Q29" s="22">
        <v>53617</v>
      </c>
      <c r="R29" s="22">
        <v>15861</v>
      </c>
      <c r="S29" s="22">
        <v>324386</v>
      </c>
      <c r="T29" s="22">
        <v>8791411</v>
      </c>
      <c r="U29" s="22">
        <v>1746970</v>
      </c>
      <c r="V29" s="22">
        <v>0</v>
      </c>
      <c r="W29" s="22">
        <v>70795</v>
      </c>
      <c r="X29" s="22">
        <v>14912</v>
      </c>
      <c r="Y29" s="22">
        <v>0</v>
      </c>
      <c r="Z29" s="22">
        <v>0</v>
      </c>
      <c r="AA29" s="22">
        <v>0</v>
      </c>
      <c r="AB29" s="22">
        <v>0</v>
      </c>
      <c r="AC29" s="22">
        <v>1832677</v>
      </c>
      <c r="AD29" s="22">
        <v>43781</v>
      </c>
      <c r="AE29" s="22">
        <v>693049</v>
      </c>
      <c r="AF29" s="22">
        <v>0</v>
      </c>
      <c r="AG29" s="22">
        <v>35260</v>
      </c>
      <c r="AH29" s="22">
        <v>190970</v>
      </c>
      <c r="AI29" s="22">
        <v>2795737</v>
      </c>
      <c r="AJ29" s="22">
        <v>0</v>
      </c>
      <c r="AK29" s="22">
        <v>0</v>
      </c>
      <c r="AL29" s="22">
        <v>0</v>
      </c>
    </row>
    <row r="30" spans="1:38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2480684</v>
      </c>
      <c r="F30" s="22">
        <v>0</v>
      </c>
      <c r="G30" s="22">
        <v>172145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2652829</v>
      </c>
      <c r="N30" s="22">
        <v>0</v>
      </c>
      <c r="O30" s="22">
        <v>193341</v>
      </c>
      <c r="P30" s="22">
        <v>1770075</v>
      </c>
      <c r="Q30" s="22">
        <v>0</v>
      </c>
      <c r="R30" s="22">
        <v>49780</v>
      </c>
      <c r="S30" s="22">
        <v>342974</v>
      </c>
      <c r="T30" s="22">
        <v>5008999</v>
      </c>
      <c r="U30" s="22">
        <v>1579966</v>
      </c>
      <c r="V30" s="22">
        <v>0</v>
      </c>
      <c r="W30" s="22">
        <v>39776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1619742</v>
      </c>
      <c r="AD30" s="22">
        <v>123378</v>
      </c>
      <c r="AE30" s="22">
        <v>780910</v>
      </c>
      <c r="AF30" s="22">
        <v>0</v>
      </c>
      <c r="AG30" s="22">
        <v>20101</v>
      </c>
      <c r="AH30" s="22">
        <v>169831</v>
      </c>
      <c r="AI30" s="22">
        <v>2713962</v>
      </c>
      <c r="AJ30" s="22">
        <v>0</v>
      </c>
      <c r="AK30" s="22">
        <v>0</v>
      </c>
      <c r="AL30" s="22">
        <v>0</v>
      </c>
    </row>
    <row r="31" spans="1:38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7553724</v>
      </c>
      <c r="F31" s="22">
        <v>0</v>
      </c>
      <c r="G31" s="22">
        <v>606419</v>
      </c>
      <c r="H31" s="22">
        <v>1445953</v>
      </c>
      <c r="I31" s="22">
        <v>447585</v>
      </c>
      <c r="J31" s="22">
        <v>0</v>
      </c>
      <c r="K31" s="22">
        <v>0</v>
      </c>
      <c r="L31" s="22">
        <v>0</v>
      </c>
      <c r="M31" s="22">
        <v>10053681</v>
      </c>
      <c r="N31" s="22">
        <v>-2633729</v>
      </c>
      <c r="O31" s="22">
        <v>0</v>
      </c>
      <c r="P31" s="22">
        <v>1120586</v>
      </c>
      <c r="Q31" s="22">
        <v>6756</v>
      </c>
      <c r="R31" s="22">
        <v>1051337</v>
      </c>
      <c r="S31" s="22">
        <v>497915</v>
      </c>
      <c r="T31" s="22">
        <v>10096546</v>
      </c>
      <c r="U31" s="22">
        <v>4862707</v>
      </c>
      <c r="V31" s="22">
        <v>0</v>
      </c>
      <c r="W31" s="22">
        <v>493417</v>
      </c>
      <c r="X31" s="22">
        <v>509446</v>
      </c>
      <c r="Y31" s="22">
        <v>161020</v>
      </c>
      <c r="Z31" s="22">
        <v>0</v>
      </c>
      <c r="AA31" s="22">
        <v>0</v>
      </c>
      <c r="AB31" s="22">
        <v>0</v>
      </c>
      <c r="AC31" s="22">
        <v>6026590</v>
      </c>
      <c r="AD31" s="22">
        <v>350796</v>
      </c>
      <c r="AE31" s="22">
        <v>813881</v>
      </c>
      <c r="AF31" s="22">
        <v>0</v>
      </c>
      <c r="AG31" s="22">
        <v>50612</v>
      </c>
      <c r="AH31" s="22">
        <v>317766</v>
      </c>
      <c r="AI31" s="22">
        <v>7559645</v>
      </c>
      <c r="AJ31" s="22">
        <v>0</v>
      </c>
      <c r="AK31" s="22">
        <v>0</v>
      </c>
      <c r="AL31" s="22">
        <v>0</v>
      </c>
    </row>
    <row r="32" spans="1:38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385285</v>
      </c>
      <c r="F32" s="22">
        <v>0</v>
      </c>
      <c r="G32" s="22">
        <v>1224944</v>
      </c>
      <c r="H32" s="22">
        <v>11809</v>
      </c>
      <c r="I32" s="22">
        <v>214950</v>
      </c>
      <c r="J32" s="22">
        <v>0</v>
      </c>
      <c r="K32" s="22">
        <v>0</v>
      </c>
      <c r="L32" s="22">
        <v>0</v>
      </c>
      <c r="M32" s="22">
        <v>1836988</v>
      </c>
      <c r="N32" s="22">
        <v>653499</v>
      </c>
      <c r="O32" s="22">
        <v>8661</v>
      </c>
      <c r="P32" s="22">
        <v>140934</v>
      </c>
      <c r="Q32" s="22">
        <v>0</v>
      </c>
      <c r="R32" s="22">
        <v>0</v>
      </c>
      <c r="S32" s="22">
        <v>94195</v>
      </c>
      <c r="T32" s="22">
        <v>2734277</v>
      </c>
      <c r="U32" s="22">
        <v>1114202</v>
      </c>
      <c r="V32" s="22">
        <v>0</v>
      </c>
      <c r="W32" s="22">
        <v>241781</v>
      </c>
      <c r="X32" s="22">
        <v>64569</v>
      </c>
      <c r="Y32" s="22">
        <v>58909</v>
      </c>
      <c r="Z32" s="22">
        <v>0</v>
      </c>
      <c r="AA32" s="22">
        <v>0</v>
      </c>
      <c r="AB32" s="22">
        <v>0</v>
      </c>
      <c r="AC32" s="22">
        <v>1479461</v>
      </c>
      <c r="AD32" s="22">
        <v>60910</v>
      </c>
      <c r="AE32" s="22">
        <v>93888</v>
      </c>
      <c r="AF32" s="22">
        <v>0</v>
      </c>
      <c r="AG32" s="22">
        <v>87464</v>
      </c>
      <c r="AH32" s="22">
        <v>128112</v>
      </c>
      <c r="AI32" s="22">
        <v>1849835</v>
      </c>
      <c r="AJ32" s="22">
        <v>0</v>
      </c>
      <c r="AK32" s="22">
        <v>0</v>
      </c>
      <c r="AL32" s="22">
        <v>0</v>
      </c>
    </row>
    <row r="33" spans="1:38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58752</v>
      </c>
      <c r="F33" s="22">
        <v>0</v>
      </c>
      <c r="G33" s="22">
        <v>143774</v>
      </c>
      <c r="H33" s="22">
        <v>1609146</v>
      </c>
      <c r="I33" s="22">
        <v>0</v>
      </c>
      <c r="J33" s="22">
        <v>0</v>
      </c>
      <c r="K33" s="22">
        <v>0</v>
      </c>
      <c r="L33" s="22">
        <v>0</v>
      </c>
      <c r="M33" s="22">
        <v>1811672</v>
      </c>
      <c r="N33" s="22">
        <v>-130792</v>
      </c>
      <c r="O33" s="22">
        <v>171719</v>
      </c>
      <c r="P33" s="22">
        <v>435686</v>
      </c>
      <c r="Q33" s="22">
        <v>89442</v>
      </c>
      <c r="R33" s="22">
        <v>0</v>
      </c>
      <c r="S33" s="22">
        <v>182127</v>
      </c>
      <c r="T33" s="22">
        <v>2559854</v>
      </c>
      <c r="U33" s="22">
        <v>1974272</v>
      </c>
      <c r="V33" s="22">
        <v>0</v>
      </c>
      <c r="W33" s="22">
        <v>81210</v>
      </c>
      <c r="X33" s="22">
        <v>47175</v>
      </c>
      <c r="Y33" s="22">
        <v>0</v>
      </c>
      <c r="Z33" s="22">
        <v>0</v>
      </c>
      <c r="AA33" s="22">
        <v>0</v>
      </c>
      <c r="AB33" s="22">
        <v>0</v>
      </c>
      <c r="AC33" s="22">
        <v>2102657</v>
      </c>
      <c r="AD33" s="22">
        <v>136325</v>
      </c>
      <c r="AE33" s="22">
        <v>248908</v>
      </c>
      <c r="AF33" s="22">
        <v>0</v>
      </c>
      <c r="AG33" s="22">
        <v>0</v>
      </c>
      <c r="AH33" s="22">
        <v>133777</v>
      </c>
      <c r="AI33" s="22">
        <v>2621667</v>
      </c>
      <c r="AJ33" s="22">
        <v>0</v>
      </c>
      <c r="AK33" s="22">
        <v>0</v>
      </c>
      <c r="AL33" s="22">
        <v>0</v>
      </c>
    </row>
    <row r="34" spans="1:38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24949052</v>
      </c>
      <c r="F34" s="22">
        <v>0</v>
      </c>
      <c r="G34" s="22">
        <v>3279333</v>
      </c>
      <c r="H34" s="22">
        <v>2187203</v>
      </c>
      <c r="I34" s="22">
        <v>0</v>
      </c>
      <c r="J34" s="22">
        <v>0</v>
      </c>
      <c r="K34" s="22">
        <v>0</v>
      </c>
      <c r="L34" s="22">
        <v>0</v>
      </c>
      <c r="M34" s="22">
        <v>30415588</v>
      </c>
      <c r="N34" s="22">
        <v>1968363</v>
      </c>
      <c r="O34" s="22">
        <v>241328</v>
      </c>
      <c r="P34" s="22">
        <v>4437580</v>
      </c>
      <c r="Q34" s="22">
        <v>404903</v>
      </c>
      <c r="R34" s="22">
        <v>0</v>
      </c>
      <c r="S34" s="22">
        <v>1124083</v>
      </c>
      <c r="T34" s="22">
        <v>38591845</v>
      </c>
      <c r="U34" s="22">
        <v>9503817</v>
      </c>
      <c r="V34" s="22">
        <v>0</v>
      </c>
      <c r="W34" s="22">
        <v>181044</v>
      </c>
      <c r="X34" s="22">
        <v>165714</v>
      </c>
      <c r="Y34" s="22">
        <v>0</v>
      </c>
      <c r="Z34" s="22">
        <v>0</v>
      </c>
      <c r="AA34" s="22">
        <v>0</v>
      </c>
      <c r="AB34" s="22">
        <v>0</v>
      </c>
      <c r="AC34" s="22">
        <v>9850575</v>
      </c>
      <c r="AD34" s="22">
        <v>796354</v>
      </c>
      <c r="AE34" s="22">
        <v>2108032</v>
      </c>
      <c r="AF34" s="22">
        <v>0</v>
      </c>
      <c r="AG34" s="22">
        <v>0</v>
      </c>
      <c r="AH34" s="22">
        <v>1061993</v>
      </c>
      <c r="AI34" s="22">
        <v>13816954</v>
      </c>
      <c r="AJ34" s="22">
        <v>0</v>
      </c>
      <c r="AK34" s="22">
        <v>0</v>
      </c>
      <c r="AL34" s="22">
        <v>0</v>
      </c>
    </row>
    <row r="35" spans="1:38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6189382</v>
      </c>
      <c r="F35" s="22">
        <v>0</v>
      </c>
      <c r="G35" s="22">
        <v>7371121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13560503</v>
      </c>
      <c r="N35" s="22">
        <v>-6995619</v>
      </c>
      <c r="O35" s="22">
        <v>876130</v>
      </c>
      <c r="P35" s="22">
        <v>2268815</v>
      </c>
      <c r="Q35" s="22">
        <v>29015</v>
      </c>
      <c r="R35" s="22">
        <v>135815</v>
      </c>
      <c r="S35" s="22">
        <v>618766</v>
      </c>
      <c r="T35" s="22">
        <v>10493425</v>
      </c>
      <c r="U35" s="22">
        <v>4227585</v>
      </c>
      <c r="V35" s="22">
        <v>0</v>
      </c>
      <c r="W35" s="22">
        <v>135413</v>
      </c>
      <c r="X35" s="22">
        <v>146362</v>
      </c>
      <c r="Y35" s="22">
        <v>16788</v>
      </c>
      <c r="Z35" s="22">
        <v>0</v>
      </c>
      <c r="AA35" s="22">
        <v>0</v>
      </c>
      <c r="AB35" s="22">
        <v>0</v>
      </c>
      <c r="AC35" s="22">
        <v>4526148</v>
      </c>
      <c r="AD35" s="22">
        <v>896602</v>
      </c>
      <c r="AE35" s="22">
        <v>782537</v>
      </c>
      <c r="AF35" s="22">
        <v>0</v>
      </c>
      <c r="AG35" s="22">
        <v>238521</v>
      </c>
      <c r="AH35" s="22">
        <v>367325</v>
      </c>
      <c r="AI35" s="22">
        <v>6811133</v>
      </c>
      <c r="AJ35" s="22">
        <v>0</v>
      </c>
      <c r="AK35" s="22">
        <v>0</v>
      </c>
      <c r="AL35" s="22">
        <v>0</v>
      </c>
    </row>
    <row r="36" spans="1:38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1926114</v>
      </c>
      <c r="F36" s="22">
        <v>0</v>
      </c>
      <c r="G36" s="22">
        <v>3377899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5304013</v>
      </c>
      <c r="N36" s="22">
        <v>-380863</v>
      </c>
      <c r="O36" s="22">
        <v>1046644</v>
      </c>
      <c r="P36" s="22">
        <v>1624251</v>
      </c>
      <c r="Q36" s="22">
        <v>28726</v>
      </c>
      <c r="R36" s="22">
        <v>184287</v>
      </c>
      <c r="S36" s="22">
        <v>373613</v>
      </c>
      <c r="T36" s="22">
        <v>8180671</v>
      </c>
      <c r="U36" s="22">
        <v>1606545</v>
      </c>
      <c r="V36" s="22">
        <v>0</v>
      </c>
      <c r="W36" s="22">
        <v>84450</v>
      </c>
      <c r="X36" s="22">
        <v>73438</v>
      </c>
      <c r="Y36" s="22">
        <v>0</v>
      </c>
      <c r="Z36" s="22">
        <v>0</v>
      </c>
      <c r="AA36" s="22">
        <v>0</v>
      </c>
      <c r="AB36" s="22">
        <v>0</v>
      </c>
      <c r="AC36" s="22">
        <v>1764433</v>
      </c>
      <c r="AD36" s="22">
        <v>149454</v>
      </c>
      <c r="AE36" s="22">
        <v>1279184</v>
      </c>
      <c r="AF36" s="22">
        <v>0</v>
      </c>
      <c r="AG36" s="22">
        <v>858890</v>
      </c>
      <c r="AH36" s="22">
        <v>546017</v>
      </c>
      <c r="AI36" s="22">
        <v>4597978</v>
      </c>
      <c r="AJ36" s="22">
        <v>0</v>
      </c>
      <c r="AK36" s="22">
        <v>0</v>
      </c>
      <c r="AL36" s="22">
        <v>0</v>
      </c>
    </row>
    <row r="37" spans="1:38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1008401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1008401</v>
      </c>
      <c r="N37" s="22">
        <v>75745</v>
      </c>
      <c r="O37" s="22">
        <v>13572</v>
      </c>
      <c r="P37" s="22">
        <v>1103126</v>
      </c>
      <c r="Q37" s="22">
        <v>0</v>
      </c>
      <c r="R37" s="22">
        <v>0</v>
      </c>
      <c r="S37" s="22">
        <v>68327</v>
      </c>
      <c r="T37" s="22">
        <v>2269171</v>
      </c>
      <c r="U37" s="22">
        <v>1518854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1518854</v>
      </c>
      <c r="AD37" s="22">
        <v>45588</v>
      </c>
      <c r="AE37" s="22">
        <v>676889</v>
      </c>
      <c r="AF37" s="22">
        <v>0</v>
      </c>
      <c r="AG37" s="22">
        <v>0</v>
      </c>
      <c r="AH37" s="22">
        <v>154271</v>
      </c>
      <c r="AI37" s="22">
        <v>2395602</v>
      </c>
      <c r="AJ37" s="22">
        <v>0</v>
      </c>
      <c r="AK37" s="22">
        <v>0</v>
      </c>
      <c r="AL37" s="22">
        <v>0</v>
      </c>
    </row>
    <row r="38" spans="1:38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1215168</v>
      </c>
      <c r="F38" s="22">
        <v>0</v>
      </c>
      <c r="G38" s="22">
        <v>2227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1217395</v>
      </c>
      <c r="N38" s="22">
        <v>266585</v>
      </c>
      <c r="O38" s="22">
        <v>0</v>
      </c>
      <c r="P38" s="22">
        <v>365407</v>
      </c>
      <c r="Q38" s="22">
        <v>13032</v>
      </c>
      <c r="R38" s="22">
        <v>0</v>
      </c>
      <c r="S38" s="22">
        <v>40526</v>
      </c>
      <c r="T38" s="22">
        <v>1902945</v>
      </c>
      <c r="U38" s="22">
        <v>2480768</v>
      </c>
      <c r="V38" s="22">
        <v>0</v>
      </c>
      <c r="W38" s="22">
        <v>397777</v>
      </c>
      <c r="X38" s="22">
        <v>13166</v>
      </c>
      <c r="Y38" s="22">
        <v>0</v>
      </c>
      <c r="Z38" s="22">
        <v>0</v>
      </c>
      <c r="AA38" s="22">
        <v>0</v>
      </c>
      <c r="AB38" s="22">
        <v>0</v>
      </c>
      <c r="AC38" s="22">
        <v>2891711</v>
      </c>
      <c r="AD38" s="22">
        <v>94500</v>
      </c>
      <c r="AE38" s="22">
        <v>206241</v>
      </c>
      <c r="AF38" s="22">
        <v>0</v>
      </c>
      <c r="AG38" s="22">
        <v>0</v>
      </c>
      <c r="AH38" s="22">
        <v>44127</v>
      </c>
      <c r="AI38" s="22">
        <v>3236579</v>
      </c>
      <c r="AJ38" s="22">
        <v>0</v>
      </c>
      <c r="AK38" s="22">
        <v>0</v>
      </c>
      <c r="AL38" s="22">
        <v>0</v>
      </c>
    </row>
    <row r="39" spans="1:38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3926453</v>
      </c>
      <c r="F39" s="22">
        <v>0</v>
      </c>
      <c r="G39" s="22">
        <v>3467439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7393892</v>
      </c>
      <c r="N39" s="22">
        <v>8645110</v>
      </c>
      <c r="O39" s="22">
        <v>604634</v>
      </c>
      <c r="P39" s="22">
        <v>2248354</v>
      </c>
      <c r="Q39" s="22">
        <v>2212561</v>
      </c>
      <c r="R39" s="22">
        <v>0</v>
      </c>
      <c r="S39" s="22">
        <v>297247</v>
      </c>
      <c r="T39" s="22">
        <v>21401798</v>
      </c>
      <c r="U39" s="22">
        <v>16816155</v>
      </c>
      <c r="V39" s="22">
        <v>0</v>
      </c>
      <c r="W39" s="22">
        <v>104537</v>
      </c>
      <c r="X39" s="22">
        <v>477372</v>
      </c>
      <c r="Y39" s="22">
        <v>0</v>
      </c>
      <c r="Z39" s="22">
        <v>0</v>
      </c>
      <c r="AA39" s="22">
        <v>0</v>
      </c>
      <c r="AB39" s="22">
        <v>0</v>
      </c>
      <c r="AC39" s="22">
        <v>17398064</v>
      </c>
      <c r="AD39" s="22">
        <v>207184</v>
      </c>
      <c r="AE39" s="22">
        <v>803050</v>
      </c>
      <c r="AF39" s="22">
        <v>0</v>
      </c>
      <c r="AG39" s="22">
        <v>0</v>
      </c>
      <c r="AH39" s="22">
        <v>251352</v>
      </c>
      <c r="AI39" s="22">
        <v>18659650</v>
      </c>
      <c r="AJ39" s="22">
        <v>0</v>
      </c>
      <c r="AK39" s="22">
        <v>0</v>
      </c>
      <c r="AL39" s="22">
        <v>0</v>
      </c>
    </row>
    <row r="40" spans="1:38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1286412</v>
      </c>
      <c r="F40" s="22">
        <v>0</v>
      </c>
      <c r="G40" s="22">
        <v>6250558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7536970</v>
      </c>
      <c r="N40" s="22">
        <v>0</v>
      </c>
      <c r="O40" s="22">
        <v>84960</v>
      </c>
      <c r="P40" s="22">
        <v>3850400</v>
      </c>
      <c r="Q40" s="22">
        <v>25420</v>
      </c>
      <c r="R40" s="22">
        <v>0</v>
      </c>
      <c r="S40" s="22">
        <v>1581974</v>
      </c>
      <c r="T40" s="22">
        <v>13079724</v>
      </c>
      <c r="U40" s="22">
        <v>3051689</v>
      </c>
      <c r="V40" s="22">
        <v>0</v>
      </c>
      <c r="W40" s="22">
        <v>826616</v>
      </c>
      <c r="X40" s="22">
        <v>217221</v>
      </c>
      <c r="Y40" s="22">
        <v>53446</v>
      </c>
      <c r="Z40" s="22">
        <v>0</v>
      </c>
      <c r="AA40" s="22">
        <v>0</v>
      </c>
      <c r="AB40" s="22">
        <v>0</v>
      </c>
      <c r="AC40" s="22">
        <v>4148972</v>
      </c>
      <c r="AD40" s="22">
        <v>219129</v>
      </c>
      <c r="AE40" s="22">
        <v>524959</v>
      </c>
      <c r="AF40" s="22">
        <v>0</v>
      </c>
      <c r="AG40" s="22">
        <v>21951</v>
      </c>
      <c r="AH40" s="22">
        <v>373170</v>
      </c>
      <c r="AI40" s="22">
        <v>5288181</v>
      </c>
      <c r="AJ40" s="22">
        <v>0</v>
      </c>
      <c r="AK40" s="22">
        <v>0</v>
      </c>
      <c r="AL40" s="22">
        <v>0</v>
      </c>
    </row>
    <row r="41" spans="1:38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871242</v>
      </c>
      <c r="F41" s="22">
        <v>0</v>
      </c>
      <c r="G41" s="22">
        <v>13641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884883</v>
      </c>
      <c r="N41" s="22">
        <v>67387</v>
      </c>
      <c r="O41" s="22">
        <v>578073</v>
      </c>
      <c r="P41" s="22">
        <v>599583</v>
      </c>
      <c r="Q41" s="22">
        <v>0</v>
      </c>
      <c r="R41" s="22">
        <v>95768</v>
      </c>
      <c r="S41" s="22">
        <v>0</v>
      </c>
      <c r="T41" s="22">
        <v>2225694</v>
      </c>
      <c r="U41" s="22">
        <v>347932</v>
      </c>
      <c r="V41" s="22">
        <v>0</v>
      </c>
      <c r="W41" s="22">
        <v>37753</v>
      </c>
      <c r="X41" s="22">
        <v>13582</v>
      </c>
      <c r="Y41" s="22">
        <v>0</v>
      </c>
      <c r="Z41" s="22">
        <v>0</v>
      </c>
      <c r="AA41" s="22">
        <v>0</v>
      </c>
      <c r="AB41" s="22">
        <v>0</v>
      </c>
      <c r="AC41" s="22">
        <v>399267</v>
      </c>
      <c r="AD41" s="22">
        <v>74759</v>
      </c>
      <c r="AE41" s="22">
        <v>423859</v>
      </c>
      <c r="AF41" s="22">
        <v>0</v>
      </c>
      <c r="AG41" s="22">
        <v>66427</v>
      </c>
      <c r="AH41" s="22">
        <v>36498</v>
      </c>
      <c r="AI41" s="22">
        <v>1000810</v>
      </c>
      <c r="AJ41" s="22">
        <v>0</v>
      </c>
      <c r="AK41" s="22">
        <v>0</v>
      </c>
      <c r="AL41" s="22">
        <v>0</v>
      </c>
    </row>
    <row r="42" spans="1:38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431560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431560</v>
      </c>
      <c r="N42" s="22">
        <v>0</v>
      </c>
      <c r="O42" s="22">
        <v>148775</v>
      </c>
      <c r="P42" s="22">
        <v>2316147</v>
      </c>
      <c r="Q42" s="22">
        <v>0</v>
      </c>
      <c r="R42" s="22">
        <v>20739</v>
      </c>
      <c r="S42" s="22">
        <v>347184</v>
      </c>
      <c r="T42" s="22">
        <v>3264405</v>
      </c>
      <c r="U42" s="22">
        <v>2281604</v>
      </c>
      <c r="V42" s="22">
        <v>0</v>
      </c>
      <c r="W42" s="22">
        <v>42456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2324060</v>
      </c>
      <c r="AD42" s="22">
        <v>200403</v>
      </c>
      <c r="AE42" s="22">
        <v>1159920</v>
      </c>
      <c r="AF42" s="22">
        <v>0</v>
      </c>
      <c r="AG42" s="22">
        <v>9596</v>
      </c>
      <c r="AH42" s="22">
        <v>245618</v>
      </c>
      <c r="AI42" s="22">
        <v>3939597</v>
      </c>
      <c r="AJ42" s="22">
        <v>0</v>
      </c>
      <c r="AK42" s="22">
        <v>0</v>
      </c>
      <c r="AL42" s="22">
        <v>0</v>
      </c>
    </row>
    <row r="43" spans="1:38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11608267</v>
      </c>
      <c r="F43" s="22">
        <v>0</v>
      </c>
      <c r="G43" s="22">
        <v>86360</v>
      </c>
      <c r="H43" s="22">
        <v>5325</v>
      </c>
      <c r="I43" s="22">
        <v>0</v>
      </c>
      <c r="J43" s="22">
        <v>0</v>
      </c>
      <c r="K43" s="22">
        <v>0</v>
      </c>
      <c r="L43" s="22">
        <v>0</v>
      </c>
      <c r="M43" s="22">
        <v>11699952</v>
      </c>
      <c r="N43" s="22">
        <v>-1709620</v>
      </c>
      <c r="O43" s="22">
        <v>1115945</v>
      </c>
      <c r="P43" s="22">
        <v>2449203</v>
      </c>
      <c r="Q43" s="22">
        <v>260581</v>
      </c>
      <c r="R43" s="22">
        <v>83290</v>
      </c>
      <c r="S43" s="22">
        <v>1253285</v>
      </c>
      <c r="T43" s="22">
        <v>15152636</v>
      </c>
      <c r="U43" s="22">
        <v>10622345</v>
      </c>
      <c r="V43" s="22">
        <v>0</v>
      </c>
      <c r="W43" s="22">
        <v>223335</v>
      </c>
      <c r="X43" s="22">
        <v>1279</v>
      </c>
      <c r="Y43" s="22">
        <v>0</v>
      </c>
      <c r="Z43" s="22">
        <v>0</v>
      </c>
      <c r="AA43" s="22">
        <v>0</v>
      </c>
      <c r="AB43" s="22">
        <v>0</v>
      </c>
      <c r="AC43" s="22">
        <v>10846959</v>
      </c>
      <c r="AD43" s="22">
        <v>1068569</v>
      </c>
      <c r="AE43" s="22">
        <v>1226784</v>
      </c>
      <c r="AF43" s="22">
        <v>0</v>
      </c>
      <c r="AG43" s="22">
        <v>50709</v>
      </c>
      <c r="AH43" s="22">
        <v>778542</v>
      </c>
      <c r="AI43" s="22">
        <v>13971563</v>
      </c>
      <c r="AJ43" s="22">
        <v>0</v>
      </c>
      <c r="AK43" s="22">
        <v>0</v>
      </c>
      <c r="AL43" s="22">
        <v>0</v>
      </c>
    </row>
    <row r="44" spans="1:38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1401212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1401212</v>
      </c>
      <c r="N44" s="22">
        <v>0</v>
      </c>
      <c r="O44" s="22">
        <v>528081</v>
      </c>
      <c r="P44" s="22">
        <v>408046</v>
      </c>
      <c r="Q44" s="22">
        <v>5933</v>
      </c>
      <c r="R44" s="22">
        <v>0</v>
      </c>
      <c r="S44" s="22">
        <v>811016</v>
      </c>
      <c r="T44" s="22">
        <v>3154288</v>
      </c>
      <c r="U44" s="22">
        <v>909710</v>
      </c>
      <c r="V44" s="22">
        <v>0</v>
      </c>
      <c r="W44" s="22">
        <v>11459</v>
      </c>
      <c r="X44" s="22">
        <v>17013</v>
      </c>
      <c r="Y44" s="22">
        <v>0</v>
      </c>
      <c r="Z44" s="22">
        <v>201</v>
      </c>
      <c r="AA44" s="22">
        <v>0</v>
      </c>
      <c r="AB44" s="22">
        <v>0</v>
      </c>
      <c r="AC44" s="22">
        <v>938383</v>
      </c>
      <c r="AD44" s="22">
        <v>158060</v>
      </c>
      <c r="AE44" s="22">
        <v>633245</v>
      </c>
      <c r="AF44" s="22">
        <v>0</v>
      </c>
      <c r="AG44" s="22">
        <v>0</v>
      </c>
      <c r="AH44" s="22">
        <v>270870</v>
      </c>
      <c r="AI44" s="22">
        <v>2000558</v>
      </c>
      <c r="AJ44" s="22">
        <v>0</v>
      </c>
      <c r="AK44" s="22">
        <v>0</v>
      </c>
      <c r="AL44" s="22">
        <v>0</v>
      </c>
    </row>
    <row r="45" spans="1:38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23057863</v>
      </c>
      <c r="F45" s="22">
        <v>0</v>
      </c>
      <c r="G45" s="22">
        <v>601</v>
      </c>
      <c r="H45" s="22">
        <v>0</v>
      </c>
      <c r="I45" s="22">
        <v>1121259</v>
      </c>
      <c r="J45" s="22">
        <v>0</v>
      </c>
      <c r="K45" s="22">
        <v>0</v>
      </c>
      <c r="L45" s="22">
        <v>0</v>
      </c>
      <c r="M45" s="22">
        <v>24179723</v>
      </c>
      <c r="N45" s="22">
        <v>2727736</v>
      </c>
      <c r="O45" s="22">
        <v>1947907</v>
      </c>
      <c r="P45" s="22">
        <v>12254040</v>
      </c>
      <c r="Q45" s="22">
        <v>5885158</v>
      </c>
      <c r="R45" s="22">
        <v>2072638</v>
      </c>
      <c r="S45" s="22">
        <v>1139417</v>
      </c>
      <c r="T45" s="22">
        <v>50206619</v>
      </c>
      <c r="U45" s="22">
        <v>12207329</v>
      </c>
      <c r="V45" s="22">
        <v>0</v>
      </c>
      <c r="W45" s="22">
        <v>58512</v>
      </c>
      <c r="X45" s="22">
        <v>45401</v>
      </c>
      <c r="Y45" s="22">
        <v>46157</v>
      </c>
      <c r="Z45" s="22">
        <v>0</v>
      </c>
      <c r="AA45" s="22">
        <v>0</v>
      </c>
      <c r="AB45" s="22">
        <v>0</v>
      </c>
      <c r="AC45" s="22">
        <v>12357399</v>
      </c>
      <c r="AD45" s="22">
        <v>2073314</v>
      </c>
      <c r="AE45" s="22">
        <v>3219450</v>
      </c>
      <c r="AF45" s="22">
        <v>0</v>
      </c>
      <c r="AG45" s="22">
        <v>953203</v>
      </c>
      <c r="AH45" s="22">
        <v>1146079</v>
      </c>
      <c r="AI45" s="22">
        <v>19749445</v>
      </c>
      <c r="AJ45" s="22">
        <v>0</v>
      </c>
      <c r="AK45" s="22">
        <v>0</v>
      </c>
      <c r="AL45" s="22">
        <v>0</v>
      </c>
    </row>
    <row r="46" spans="1:38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17443010</v>
      </c>
      <c r="F46" s="22">
        <v>0</v>
      </c>
      <c r="G46" s="22">
        <v>4310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17447320</v>
      </c>
      <c r="N46" s="22">
        <v>5316033</v>
      </c>
      <c r="O46" s="22">
        <v>2340551</v>
      </c>
      <c r="P46" s="22">
        <v>3111099</v>
      </c>
      <c r="Q46" s="22">
        <v>387336</v>
      </c>
      <c r="R46" s="22">
        <v>0</v>
      </c>
      <c r="S46" s="22">
        <v>1052969</v>
      </c>
      <c r="T46" s="22">
        <v>29655308</v>
      </c>
      <c r="U46" s="22">
        <v>15201276</v>
      </c>
      <c r="V46" s="22">
        <v>0</v>
      </c>
      <c r="W46" s="22">
        <v>233807</v>
      </c>
      <c r="X46" s="22">
        <v>237945</v>
      </c>
      <c r="Y46" s="22">
        <v>0</v>
      </c>
      <c r="Z46" s="22">
        <v>0</v>
      </c>
      <c r="AA46" s="22">
        <v>0</v>
      </c>
      <c r="AB46" s="22">
        <v>0</v>
      </c>
      <c r="AC46" s="22">
        <v>15673028</v>
      </c>
      <c r="AD46" s="22">
        <v>586161</v>
      </c>
      <c r="AE46" s="22">
        <v>779044</v>
      </c>
      <c r="AF46" s="22">
        <v>0</v>
      </c>
      <c r="AG46" s="22">
        <v>0</v>
      </c>
      <c r="AH46" s="22">
        <v>1105659</v>
      </c>
      <c r="AI46" s="22">
        <v>18143892</v>
      </c>
      <c r="AJ46" s="22">
        <v>0</v>
      </c>
      <c r="AK46" s="22">
        <v>0</v>
      </c>
      <c r="AL46" s="22">
        <v>0</v>
      </c>
    </row>
    <row r="47" spans="1:38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1391556</v>
      </c>
      <c r="F47" s="22">
        <v>0</v>
      </c>
      <c r="G47" s="22">
        <v>28127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1419683</v>
      </c>
      <c r="N47" s="22">
        <v>7484470</v>
      </c>
      <c r="O47" s="22">
        <v>25759</v>
      </c>
      <c r="P47" s="22">
        <v>2336960</v>
      </c>
      <c r="Q47" s="22">
        <v>0</v>
      </c>
      <c r="R47" s="22">
        <v>0</v>
      </c>
      <c r="S47" s="22">
        <v>1117758</v>
      </c>
      <c r="T47" s="22">
        <v>12384630</v>
      </c>
      <c r="U47" s="22">
        <v>2421810</v>
      </c>
      <c r="V47" s="22">
        <v>0</v>
      </c>
      <c r="W47" s="22">
        <v>799433</v>
      </c>
      <c r="X47" s="22">
        <v>51961</v>
      </c>
      <c r="Y47" s="22">
        <v>0</v>
      </c>
      <c r="Z47" s="22">
        <v>0</v>
      </c>
      <c r="AA47" s="22">
        <v>0</v>
      </c>
      <c r="AB47" s="22">
        <v>0</v>
      </c>
      <c r="AC47" s="22">
        <v>3273204</v>
      </c>
      <c r="AD47" s="22">
        <v>198338</v>
      </c>
      <c r="AE47" s="22">
        <v>545811</v>
      </c>
      <c r="AF47" s="22">
        <v>0</v>
      </c>
      <c r="AG47" s="22">
        <v>46101</v>
      </c>
      <c r="AH47" s="22">
        <v>688970</v>
      </c>
      <c r="AI47" s="22">
        <v>4752424</v>
      </c>
      <c r="AJ47" s="22">
        <v>0</v>
      </c>
      <c r="AK47" s="22">
        <v>0</v>
      </c>
      <c r="AL47" s="22">
        <v>0</v>
      </c>
    </row>
    <row r="48" spans="1:38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5439221</v>
      </c>
      <c r="F48" s="22">
        <v>0</v>
      </c>
      <c r="G48" s="22">
        <v>162485</v>
      </c>
      <c r="H48" s="22">
        <v>5501787</v>
      </c>
      <c r="I48" s="22">
        <v>819663</v>
      </c>
      <c r="J48" s="22">
        <v>0</v>
      </c>
      <c r="K48" s="22">
        <v>0</v>
      </c>
      <c r="L48" s="22">
        <v>80024</v>
      </c>
      <c r="M48" s="22">
        <v>12003180</v>
      </c>
      <c r="N48" s="22">
        <v>-2998280</v>
      </c>
      <c r="O48" s="22">
        <v>985927</v>
      </c>
      <c r="P48" s="22">
        <v>1527415</v>
      </c>
      <c r="Q48" s="22">
        <v>0</v>
      </c>
      <c r="R48" s="22">
        <v>1347833</v>
      </c>
      <c r="S48" s="22">
        <v>575576</v>
      </c>
      <c r="T48" s="22">
        <v>13441651</v>
      </c>
      <c r="U48" s="22">
        <v>5516701</v>
      </c>
      <c r="V48" s="22">
        <v>0</v>
      </c>
      <c r="W48" s="22">
        <v>677987</v>
      </c>
      <c r="X48" s="22">
        <v>1156530</v>
      </c>
      <c r="Y48" s="22">
        <v>188075</v>
      </c>
      <c r="Z48" s="22">
        <v>0</v>
      </c>
      <c r="AA48" s="22">
        <v>0</v>
      </c>
      <c r="AB48" s="22">
        <v>1108</v>
      </c>
      <c r="AC48" s="22">
        <v>7540401</v>
      </c>
      <c r="AD48" s="22">
        <v>1374924</v>
      </c>
      <c r="AE48" s="22">
        <v>1385241</v>
      </c>
      <c r="AF48" s="22">
        <v>0</v>
      </c>
      <c r="AG48" s="22">
        <v>737766</v>
      </c>
      <c r="AH48" s="22">
        <v>561806</v>
      </c>
      <c r="AI48" s="22">
        <v>11600138</v>
      </c>
      <c r="AJ48" s="22">
        <v>0</v>
      </c>
      <c r="AK48" s="22">
        <v>0</v>
      </c>
      <c r="AL48" s="22">
        <v>0</v>
      </c>
    </row>
    <row r="49" spans="1:38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41990</v>
      </c>
      <c r="K49" s="22">
        <v>0</v>
      </c>
      <c r="L49" s="22">
        <v>0</v>
      </c>
      <c r="M49" s="22">
        <v>41990</v>
      </c>
      <c r="N49" s="22">
        <v>0</v>
      </c>
      <c r="O49" s="22">
        <v>1118806</v>
      </c>
      <c r="P49" s="22">
        <v>1648537</v>
      </c>
      <c r="Q49" s="22">
        <v>475697</v>
      </c>
      <c r="R49" s="22">
        <v>121143</v>
      </c>
      <c r="S49" s="22">
        <v>797579</v>
      </c>
      <c r="T49" s="22">
        <v>4203752</v>
      </c>
      <c r="U49" s="22">
        <v>3010325</v>
      </c>
      <c r="V49" s="22">
        <v>0</v>
      </c>
      <c r="W49" s="22">
        <v>20417</v>
      </c>
      <c r="X49" s="22">
        <v>88936</v>
      </c>
      <c r="Y49" s="22">
        <v>0</v>
      </c>
      <c r="Z49" s="22">
        <v>44155</v>
      </c>
      <c r="AA49" s="22">
        <v>0</v>
      </c>
      <c r="AB49" s="22">
        <v>0</v>
      </c>
      <c r="AC49" s="22">
        <v>3163833</v>
      </c>
      <c r="AD49" s="22">
        <v>149350</v>
      </c>
      <c r="AE49" s="22">
        <v>1334831</v>
      </c>
      <c r="AF49" s="22">
        <v>0</v>
      </c>
      <c r="AG49" s="22">
        <v>51599</v>
      </c>
      <c r="AH49" s="22">
        <v>364090</v>
      </c>
      <c r="AI49" s="22">
        <v>5063703</v>
      </c>
      <c r="AJ49" s="22">
        <v>0</v>
      </c>
      <c r="AK49" s="22">
        <v>0</v>
      </c>
      <c r="AL49" s="22">
        <v>0</v>
      </c>
    </row>
    <row r="50" spans="1:38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9750083</v>
      </c>
      <c r="F50" s="22">
        <v>0</v>
      </c>
      <c r="G50" s="22">
        <v>0</v>
      </c>
      <c r="H50" s="22">
        <v>2049570</v>
      </c>
      <c r="I50" s="22">
        <v>0</v>
      </c>
      <c r="J50" s="22">
        <v>0</v>
      </c>
      <c r="K50" s="22">
        <v>0</v>
      </c>
      <c r="L50" s="22">
        <v>0</v>
      </c>
      <c r="M50" s="22">
        <v>11799653</v>
      </c>
      <c r="N50" s="22">
        <v>0</v>
      </c>
      <c r="O50" s="22">
        <v>2473907</v>
      </c>
      <c r="P50" s="22">
        <v>1805432</v>
      </c>
      <c r="Q50" s="22">
        <v>2641657</v>
      </c>
      <c r="R50" s="22">
        <v>225466</v>
      </c>
      <c r="S50" s="22">
        <v>755444</v>
      </c>
      <c r="T50" s="22">
        <v>19701559</v>
      </c>
      <c r="U50" s="22">
        <v>18208341</v>
      </c>
      <c r="V50" s="22">
        <v>0</v>
      </c>
      <c r="W50" s="22">
        <v>0</v>
      </c>
      <c r="X50" s="22">
        <v>309945</v>
      </c>
      <c r="Y50" s="22">
        <v>0</v>
      </c>
      <c r="Z50" s="22">
        <v>0</v>
      </c>
      <c r="AA50" s="22">
        <v>0</v>
      </c>
      <c r="AB50" s="22">
        <v>0</v>
      </c>
      <c r="AC50" s="22">
        <v>18518286</v>
      </c>
      <c r="AD50" s="22">
        <v>339145</v>
      </c>
      <c r="AE50" s="22">
        <v>2571265</v>
      </c>
      <c r="AF50" s="22">
        <v>0</v>
      </c>
      <c r="AG50" s="22">
        <v>179479</v>
      </c>
      <c r="AH50" s="22">
        <v>435596</v>
      </c>
      <c r="AI50" s="22">
        <v>22043771</v>
      </c>
      <c r="AJ50" s="22">
        <v>0</v>
      </c>
      <c r="AK50" s="22">
        <v>0</v>
      </c>
      <c r="AL50" s="22">
        <v>0</v>
      </c>
    </row>
    <row r="51" spans="1:38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3134365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3134365</v>
      </c>
      <c r="N51" s="22">
        <v>0</v>
      </c>
      <c r="O51" s="22">
        <v>2375700</v>
      </c>
      <c r="P51" s="22">
        <v>1784425</v>
      </c>
      <c r="Q51" s="22">
        <v>0</v>
      </c>
      <c r="R51" s="22">
        <v>0</v>
      </c>
      <c r="S51" s="22">
        <v>29460</v>
      </c>
      <c r="T51" s="22">
        <v>7323950</v>
      </c>
      <c r="U51" s="22">
        <v>1333735</v>
      </c>
      <c r="V51" s="22">
        <v>0</v>
      </c>
      <c r="W51" s="22">
        <v>105084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1438819</v>
      </c>
      <c r="AD51" s="22">
        <v>45525</v>
      </c>
      <c r="AE51" s="22">
        <v>768486</v>
      </c>
      <c r="AF51" s="22">
        <v>0</v>
      </c>
      <c r="AG51" s="22">
        <v>0</v>
      </c>
      <c r="AH51" s="22">
        <v>112904</v>
      </c>
      <c r="AI51" s="22">
        <v>2365734</v>
      </c>
      <c r="AJ51" s="22">
        <v>0</v>
      </c>
      <c r="AK51" s="22">
        <v>0</v>
      </c>
      <c r="AL51" s="22">
        <v>0</v>
      </c>
    </row>
    <row r="52" spans="1:38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16008552</v>
      </c>
      <c r="F52" s="22">
        <v>0</v>
      </c>
      <c r="G52" s="22">
        <v>1918667</v>
      </c>
      <c r="H52" s="22">
        <v>3610324</v>
      </c>
      <c r="I52" s="22">
        <v>0</v>
      </c>
      <c r="J52" s="22">
        <v>0</v>
      </c>
      <c r="K52" s="22">
        <v>0</v>
      </c>
      <c r="L52" s="22">
        <v>0</v>
      </c>
      <c r="M52" s="22">
        <v>21537543</v>
      </c>
      <c r="N52" s="22">
        <v>27402692</v>
      </c>
      <c r="O52" s="22">
        <v>19092</v>
      </c>
      <c r="P52" s="22">
        <v>1326865</v>
      </c>
      <c r="Q52" s="22">
        <v>6636280</v>
      </c>
      <c r="R52" s="22">
        <v>323783</v>
      </c>
      <c r="S52" s="22">
        <v>1472401</v>
      </c>
      <c r="T52" s="22">
        <v>58718656</v>
      </c>
      <c r="U52" s="22">
        <v>9863196</v>
      </c>
      <c r="V52" s="22">
        <v>0</v>
      </c>
      <c r="W52" s="22">
        <v>451340</v>
      </c>
      <c r="X52" s="22">
        <v>301213</v>
      </c>
      <c r="Y52" s="22">
        <v>14849</v>
      </c>
      <c r="Z52" s="22">
        <v>0</v>
      </c>
      <c r="AA52" s="22">
        <v>0</v>
      </c>
      <c r="AB52" s="22">
        <v>0</v>
      </c>
      <c r="AC52" s="22">
        <v>10630598</v>
      </c>
      <c r="AD52" s="22">
        <v>409254</v>
      </c>
      <c r="AE52" s="22">
        <v>1073454</v>
      </c>
      <c r="AF52" s="22">
        <v>0</v>
      </c>
      <c r="AG52" s="22">
        <v>202210</v>
      </c>
      <c r="AH52" s="22">
        <v>730745</v>
      </c>
      <c r="AI52" s="22">
        <v>13046261</v>
      </c>
      <c r="AJ52" s="22">
        <v>0</v>
      </c>
      <c r="AK52" s="22">
        <v>0</v>
      </c>
      <c r="AL52" s="22">
        <v>0</v>
      </c>
    </row>
    <row r="53" spans="1:38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217218</v>
      </c>
      <c r="F53" s="22">
        <v>0</v>
      </c>
      <c r="G53" s="22">
        <v>7293295</v>
      </c>
      <c r="H53" s="22">
        <v>31779</v>
      </c>
      <c r="I53" s="22">
        <v>0</v>
      </c>
      <c r="J53" s="22">
        <v>0</v>
      </c>
      <c r="K53" s="22">
        <v>0</v>
      </c>
      <c r="L53" s="22">
        <v>0</v>
      </c>
      <c r="M53" s="22">
        <v>7542292</v>
      </c>
      <c r="N53" s="22">
        <v>-2522607</v>
      </c>
      <c r="O53" s="22">
        <v>3972258</v>
      </c>
      <c r="P53" s="22">
        <v>1091467</v>
      </c>
      <c r="Q53" s="22">
        <v>0</v>
      </c>
      <c r="R53" s="22">
        <v>0</v>
      </c>
      <c r="S53" s="22">
        <v>125700</v>
      </c>
      <c r="T53" s="22">
        <v>10209110</v>
      </c>
      <c r="U53" s="22">
        <v>3972848</v>
      </c>
      <c r="V53" s="22">
        <v>0</v>
      </c>
      <c r="W53" s="22">
        <v>235293</v>
      </c>
      <c r="X53" s="22">
        <v>165626</v>
      </c>
      <c r="Y53" s="22">
        <v>0</v>
      </c>
      <c r="Z53" s="22">
        <v>0</v>
      </c>
      <c r="AA53" s="22">
        <v>0</v>
      </c>
      <c r="AB53" s="22">
        <v>0</v>
      </c>
      <c r="AC53" s="22">
        <v>4373767</v>
      </c>
      <c r="AD53" s="22">
        <v>1024128</v>
      </c>
      <c r="AE53" s="22">
        <v>937026</v>
      </c>
      <c r="AF53" s="22">
        <v>0</v>
      </c>
      <c r="AG53" s="22">
        <v>73380</v>
      </c>
      <c r="AH53" s="22">
        <v>169651</v>
      </c>
      <c r="AI53" s="22">
        <v>6577952</v>
      </c>
      <c r="AJ53" s="22">
        <v>0</v>
      </c>
      <c r="AK53" s="22">
        <v>0</v>
      </c>
      <c r="AL53" s="22">
        <v>0</v>
      </c>
    </row>
    <row r="54" spans="1:38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3635958</v>
      </c>
      <c r="F54" s="22">
        <v>0</v>
      </c>
      <c r="G54" s="22">
        <v>116818</v>
      </c>
      <c r="H54" s="22">
        <v>0</v>
      </c>
      <c r="I54" s="22">
        <v>1786445</v>
      </c>
      <c r="J54" s="22">
        <v>0</v>
      </c>
      <c r="K54" s="22">
        <v>0</v>
      </c>
      <c r="L54" s="22">
        <v>0</v>
      </c>
      <c r="M54" s="22">
        <v>5539221</v>
      </c>
      <c r="N54" s="22">
        <v>0</v>
      </c>
      <c r="O54" s="22">
        <v>449382</v>
      </c>
      <c r="P54" s="22">
        <v>957631</v>
      </c>
      <c r="Q54" s="22">
        <v>7241</v>
      </c>
      <c r="R54" s="22">
        <v>188679</v>
      </c>
      <c r="S54" s="22">
        <v>579619</v>
      </c>
      <c r="T54" s="22">
        <v>7721773</v>
      </c>
      <c r="U54" s="22">
        <v>3942139</v>
      </c>
      <c r="V54" s="22">
        <v>0</v>
      </c>
      <c r="W54" s="22">
        <v>333707</v>
      </c>
      <c r="X54" s="22">
        <v>520907</v>
      </c>
      <c r="Y54" s="22">
        <v>105818</v>
      </c>
      <c r="Z54" s="22">
        <v>0</v>
      </c>
      <c r="AA54" s="22">
        <v>0</v>
      </c>
      <c r="AB54" s="22">
        <v>0</v>
      </c>
      <c r="AC54" s="22">
        <v>4902571</v>
      </c>
      <c r="AD54" s="22">
        <v>177209</v>
      </c>
      <c r="AE54" s="22">
        <v>1097956</v>
      </c>
      <c r="AF54" s="22">
        <v>0</v>
      </c>
      <c r="AG54" s="22">
        <v>470405</v>
      </c>
      <c r="AH54" s="22">
        <v>429138</v>
      </c>
      <c r="AI54" s="22">
        <v>7077279</v>
      </c>
      <c r="AJ54" s="22">
        <v>0</v>
      </c>
      <c r="AK54" s="22">
        <v>0</v>
      </c>
      <c r="AL54" s="22">
        <v>0</v>
      </c>
    </row>
    <row r="55" spans="1:38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3934684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3934684</v>
      </c>
      <c r="N55" s="22">
        <v>2400</v>
      </c>
      <c r="O55" s="22">
        <v>474243</v>
      </c>
      <c r="P55" s="22">
        <v>1334128</v>
      </c>
      <c r="Q55" s="22">
        <v>167703</v>
      </c>
      <c r="R55" s="22">
        <v>48985</v>
      </c>
      <c r="S55" s="22">
        <v>486150</v>
      </c>
      <c r="T55" s="22">
        <v>6448293</v>
      </c>
      <c r="U55" s="22">
        <v>644827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644827</v>
      </c>
      <c r="AD55" s="22">
        <v>128405</v>
      </c>
      <c r="AE55" s="22">
        <v>762911</v>
      </c>
      <c r="AF55" s="22">
        <v>0</v>
      </c>
      <c r="AG55" s="22">
        <v>42606</v>
      </c>
      <c r="AH55" s="22">
        <v>256649</v>
      </c>
      <c r="AI55" s="22">
        <v>1835398</v>
      </c>
      <c r="AJ55" s="22">
        <v>0</v>
      </c>
      <c r="AK55" s="22">
        <v>0</v>
      </c>
      <c r="AL55" s="22">
        <v>0</v>
      </c>
    </row>
    <row r="56" spans="1:38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8633521</v>
      </c>
      <c r="F56" s="22">
        <v>0</v>
      </c>
      <c r="G56" s="22">
        <v>3308421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11941942</v>
      </c>
      <c r="N56" s="22">
        <v>3707598</v>
      </c>
      <c r="O56" s="22">
        <v>116521</v>
      </c>
      <c r="P56" s="22">
        <v>901461</v>
      </c>
      <c r="Q56" s="22">
        <v>0</v>
      </c>
      <c r="R56" s="22">
        <v>210038</v>
      </c>
      <c r="S56" s="22">
        <v>2218858</v>
      </c>
      <c r="T56" s="22">
        <v>19096418</v>
      </c>
      <c r="U56" s="22">
        <v>11195441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11195441</v>
      </c>
      <c r="AD56" s="22">
        <v>269857</v>
      </c>
      <c r="AE56" s="22">
        <v>935359</v>
      </c>
      <c r="AF56" s="22">
        <v>0</v>
      </c>
      <c r="AG56" s="22">
        <v>146520</v>
      </c>
      <c r="AH56" s="22">
        <v>470303</v>
      </c>
      <c r="AI56" s="22">
        <v>13017480</v>
      </c>
      <c r="AJ56" s="22">
        <v>0</v>
      </c>
      <c r="AK56" s="22">
        <v>0</v>
      </c>
      <c r="AL56" s="22">
        <v>0</v>
      </c>
    </row>
    <row r="57" spans="1:38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3409513</v>
      </c>
      <c r="F57" s="22">
        <v>0</v>
      </c>
      <c r="G57" s="22">
        <v>18611026</v>
      </c>
      <c r="H57" s="22">
        <v>19210</v>
      </c>
      <c r="I57" s="22">
        <v>2104145</v>
      </c>
      <c r="J57" s="22">
        <v>0</v>
      </c>
      <c r="K57" s="22">
        <v>10792</v>
      </c>
      <c r="L57" s="22">
        <v>0</v>
      </c>
      <c r="M57" s="22">
        <v>24154686</v>
      </c>
      <c r="N57" s="22">
        <v>0</v>
      </c>
      <c r="O57" s="22">
        <v>0</v>
      </c>
      <c r="P57" s="22">
        <v>1625875</v>
      </c>
      <c r="Q57" s="22">
        <v>0</v>
      </c>
      <c r="R57" s="22">
        <v>33118</v>
      </c>
      <c r="S57" s="22">
        <v>1325489</v>
      </c>
      <c r="T57" s="22">
        <v>27139168</v>
      </c>
      <c r="U57" s="22">
        <v>3190115</v>
      </c>
      <c r="V57" s="22">
        <v>0</v>
      </c>
      <c r="W57" s="22">
        <v>542987</v>
      </c>
      <c r="X57" s="22">
        <v>136862</v>
      </c>
      <c r="Y57" s="22">
        <v>154101</v>
      </c>
      <c r="Z57" s="22">
        <v>246</v>
      </c>
      <c r="AA57" s="22">
        <v>4172</v>
      </c>
      <c r="AB57" s="22">
        <v>0</v>
      </c>
      <c r="AC57" s="22">
        <v>4028483</v>
      </c>
      <c r="AD57" s="22">
        <v>318893</v>
      </c>
      <c r="AE57" s="22">
        <v>928213</v>
      </c>
      <c r="AF57" s="22">
        <v>0</v>
      </c>
      <c r="AG57" s="22">
        <v>120423</v>
      </c>
      <c r="AH57" s="22">
        <v>348749</v>
      </c>
      <c r="AI57" s="22">
        <v>5744761</v>
      </c>
      <c r="AJ57" s="22">
        <v>0</v>
      </c>
      <c r="AK57" s="22">
        <v>0</v>
      </c>
      <c r="AL57" s="22">
        <v>0</v>
      </c>
    </row>
    <row r="58" spans="1:38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5405091</v>
      </c>
      <c r="F58" s="22">
        <v>0</v>
      </c>
      <c r="G58" s="22">
        <v>0</v>
      </c>
      <c r="H58" s="22">
        <v>2710778</v>
      </c>
      <c r="I58" s="22">
        <v>0</v>
      </c>
      <c r="J58" s="22">
        <v>0</v>
      </c>
      <c r="K58" s="22">
        <v>0</v>
      </c>
      <c r="L58" s="22">
        <v>0</v>
      </c>
      <c r="M58" s="22">
        <v>8115869</v>
      </c>
      <c r="N58" s="22">
        <v>-136550</v>
      </c>
      <c r="O58" s="22">
        <v>0</v>
      </c>
      <c r="P58" s="22">
        <v>1044805</v>
      </c>
      <c r="Q58" s="22">
        <v>0</v>
      </c>
      <c r="R58" s="22">
        <v>0</v>
      </c>
      <c r="S58" s="22">
        <v>211209</v>
      </c>
      <c r="T58" s="22">
        <v>9235333</v>
      </c>
      <c r="U58" s="22">
        <v>1551651</v>
      </c>
      <c r="V58" s="22">
        <v>0</v>
      </c>
      <c r="W58" s="22">
        <v>446225</v>
      </c>
      <c r="X58" s="22">
        <v>37482</v>
      </c>
      <c r="Y58" s="22">
        <v>0</v>
      </c>
      <c r="Z58" s="22">
        <v>0</v>
      </c>
      <c r="AA58" s="22">
        <v>0</v>
      </c>
      <c r="AB58" s="22">
        <v>0</v>
      </c>
      <c r="AC58" s="22">
        <v>2035358</v>
      </c>
      <c r="AD58" s="22">
        <v>112728</v>
      </c>
      <c r="AE58" s="22">
        <v>478413</v>
      </c>
      <c r="AF58" s="22">
        <v>0</v>
      </c>
      <c r="AG58" s="22">
        <v>0</v>
      </c>
      <c r="AH58" s="22">
        <v>215345</v>
      </c>
      <c r="AI58" s="22">
        <v>2841844</v>
      </c>
      <c r="AJ58" s="22">
        <v>0</v>
      </c>
      <c r="AK58" s="22">
        <v>0</v>
      </c>
      <c r="AL58" s="22">
        <v>0</v>
      </c>
    </row>
    <row r="59" spans="1:38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8665723</v>
      </c>
      <c r="F59" s="22">
        <v>0</v>
      </c>
      <c r="G59" s="22">
        <v>491089</v>
      </c>
      <c r="H59" s="22">
        <v>1543880</v>
      </c>
      <c r="I59" s="22">
        <v>745598</v>
      </c>
      <c r="J59" s="22">
        <v>0</v>
      </c>
      <c r="K59" s="22">
        <v>0</v>
      </c>
      <c r="L59" s="22">
        <v>0</v>
      </c>
      <c r="M59" s="22">
        <v>11446290</v>
      </c>
      <c r="N59" s="22">
        <v>595413</v>
      </c>
      <c r="O59" s="22">
        <v>588516</v>
      </c>
      <c r="P59" s="22">
        <v>512252</v>
      </c>
      <c r="Q59" s="22">
        <v>0</v>
      </c>
      <c r="R59" s="22">
        <v>3172710</v>
      </c>
      <c r="S59" s="22">
        <v>1007749</v>
      </c>
      <c r="T59" s="22">
        <v>17322930</v>
      </c>
      <c r="U59" s="22">
        <v>3817008</v>
      </c>
      <c r="V59" s="22">
        <v>0</v>
      </c>
      <c r="W59" s="22">
        <v>474504</v>
      </c>
      <c r="X59" s="22">
        <v>103641</v>
      </c>
      <c r="Y59" s="22">
        <v>30762</v>
      </c>
      <c r="Z59" s="22">
        <v>0</v>
      </c>
      <c r="AA59" s="22">
        <v>0</v>
      </c>
      <c r="AB59" s="22">
        <v>0</v>
      </c>
      <c r="AC59" s="22">
        <v>4425915</v>
      </c>
      <c r="AD59" s="22">
        <v>389896</v>
      </c>
      <c r="AE59" s="22">
        <v>691546</v>
      </c>
      <c r="AF59" s="22">
        <v>0</v>
      </c>
      <c r="AG59" s="22">
        <v>1126409</v>
      </c>
      <c r="AH59" s="22">
        <v>436199</v>
      </c>
      <c r="AI59" s="22">
        <v>7069965</v>
      </c>
      <c r="AJ59" s="22">
        <v>0</v>
      </c>
      <c r="AK59" s="22">
        <v>0</v>
      </c>
      <c r="AL59" s="22">
        <v>0</v>
      </c>
    </row>
    <row r="60" spans="1:38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4417642</v>
      </c>
      <c r="F60" s="22">
        <v>0</v>
      </c>
      <c r="G60" s="22">
        <v>8857757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13275399</v>
      </c>
      <c r="N60" s="22">
        <v>4461806</v>
      </c>
      <c r="O60" s="22">
        <v>1209496</v>
      </c>
      <c r="P60" s="22">
        <v>2224821</v>
      </c>
      <c r="Q60" s="22">
        <v>0</v>
      </c>
      <c r="R60" s="22">
        <v>0</v>
      </c>
      <c r="S60" s="22">
        <v>2012076</v>
      </c>
      <c r="T60" s="22">
        <v>23183598</v>
      </c>
      <c r="U60" s="22">
        <v>7786098</v>
      </c>
      <c r="V60" s="22">
        <v>0</v>
      </c>
      <c r="W60" s="22">
        <v>2161047</v>
      </c>
      <c r="X60" s="22">
        <v>0</v>
      </c>
      <c r="Y60" s="22">
        <v>7901</v>
      </c>
      <c r="Z60" s="22">
        <v>0</v>
      </c>
      <c r="AA60" s="22">
        <v>0</v>
      </c>
      <c r="AB60" s="22">
        <v>0</v>
      </c>
      <c r="AC60" s="22">
        <v>9955046</v>
      </c>
      <c r="AD60" s="22">
        <v>1768829</v>
      </c>
      <c r="AE60" s="22">
        <v>981804</v>
      </c>
      <c r="AF60" s="22">
        <v>0</v>
      </c>
      <c r="AG60" s="22">
        <v>0</v>
      </c>
      <c r="AH60" s="22">
        <v>1150830</v>
      </c>
      <c r="AI60" s="22">
        <v>13856509</v>
      </c>
      <c r="AJ60" s="22">
        <v>0</v>
      </c>
      <c r="AK60" s="22">
        <v>0</v>
      </c>
      <c r="AL60" s="22">
        <v>0</v>
      </c>
    </row>
    <row r="61" spans="1:38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958916</v>
      </c>
      <c r="F61" s="22">
        <v>0</v>
      </c>
      <c r="G61" s="22">
        <v>50980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1009896</v>
      </c>
      <c r="N61" s="22">
        <v>196197</v>
      </c>
      <c r="O61" s="22">
        <v>9462</v>
      </c>
      <c r="P61" s="22">
        <v>1225015</v>
      </c>
      <c r="Q61" s="22">
        <v>10350</v>
      </c>
      <c r="R61" s="22">
        <v>3484</v>
      </c>
      <c r="S61" s="22">
        <v>194996</v>
      </c>
      <c r="T61" s="22">
        <v>2649400</v>
      </c>
      <c r="U61" s="22">
        <v>770110</v>
      </c>
      <c r="V61" s="22">
        <v>0</v>
      </c>
      <c r="W61" s="22">
        <v>217090</v>
      </c>
      <c r="X61" s="22">
        <v>72</v>
      </c>
      <c r="Y61" s="22">
        <v>0</v>
      </c>
      <c r="Z61" s="22">
        <v>0</v>
      </c>
      <c r="AA61" s="22">
        <v>0</v>
      </c>
      <c r="AB61" s="22">
        <v>0</v>
      </c>
      <c r="AC61" s="22">
        <v>987272</v>
      </c>
      <c r="AD61" s="22">
        <v>102130</v>
      </c>
      <c r="AE61" s="22">
        <v>345612</v>
      </c>
      <c r="AF61" s="22">
        <v>11170</v>
      </c>
      <c r="AG61" s="22">
        <v>26933</v>
      </c>
      <c r="AH61" s="22">
        <v>303580</v>
      </c>
      <c r="AI61" s="22">
        <v>1776697</v>
      </c>
      <c r="AJ61" s="22">
        <v>0</v>
      </c>
      <c r="AK61" s="22">
        <v>0</v>
      </c>
      <c r="AL61" s="22">
        <v>0</v>
      </c>
    </row>
    <row r="62" spans="1:38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28337187</v>
      </c>
      <c r="F62" s="22">
        <v>0</v>
      </c>
      <c r="G62" s="22">
        <v>4233529</v>
      </c>
      <c r="H62" s="22">
        <v>1335581</v>
      </c>
      <c r="I62" s="22">
        <v>356573</v>
      </c>
      <c r="J62" s="22">
        <v>0</v>
      </c>
      <c r="K62" s="22">
        <v>0</v>
      </c>
      <c r="L62" s="22">
        <v>0</v>
      </c>
      <c r="M62" s="22">
        <v>34262870</v>
      </c>
      <c r="N62" s="22">
        <v>972090</v>
      </c>
      <c r="O62" s="22">
        <v>5407577</v>
      </c>
      <c r="P62" s="22">
        <v>3888468</v>
      </c>
      <c r="Q62" s="22">
        <v>20013993</v>
      </c>
      <c r="R62" s="22">
        <v>820138</v>
      </c>
      <c r="S62" s="22">
        <v>4802160</v>
      </c>
      <c r="T62" s="22">
        <v>70167296</v>
      </c>
      <c r="U62" s="22">
        <v>10059328</v>
      </c>
      <c r="V62" s="22">
        <v>0</v>
      </c>
      <c r="W62" s="22">
        <v>389443</v>
      </c>
      <c r="X62" s="22">
        <v>513550</v>
      </c>
      <c r="Y62" s="22">
        <v>107690</v>
      </c>
      <c r="Z62" s="22">
        <v>0</v>
      </c>
      <c r="AA62" s="22">
        <v>0</v>
      </c>
      <c r="AB62" s="22">
        <v>0</v>
      </c>
      <c r="AC62" s="22">
        <v>11070011</v>
      </c>
      <c r="AD62" s="22">
        <v>885248</v>
      </c>
      <c r="AE62" s="22">
        <v>1404966</v>
      </c>
      <c r="AF62" s="22">
        <v>0</v>
      </c>
      <c r="AG62" s="22">
        <v>247415</v>
      </c>
      <c r="AH62" s="22">
        <v>304498</v>
      </c>
      <c r="AI62" s="22">
        <v>13912138</v>
      </c>
      <c r="AJ62" s="22">
        <v>0</v>
      </c>
      <c r="AK62" s="22">
        <v>0</v>
      </c>
      <c r="AL62" s="22">
        <v>0</v>
      </c>
    </row>
    <row r="63" spans="1:38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440863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440863</v>
      </c>
      <c r="N63" s="22">
        <v>923831</v>
      </c>
      <c r="O63" s="22">
        <v>326219</v>
      </c>
      <c r="P63" s="22">
        <v>419595</v>
      </c>
      <c r="Q63" s="22">
        <v>67369</v>
      </c>
      <c r="R63" s="22">
        <v>0</v>
      </c>
      <c r="S63" s="22">
        <v>18421</v>
      </c>
      <c r="T63" s="22">
        <v>2196298</v>
      </c>
      <c r="U63" s="22">
        <v>189836</v>
      </c>
      <c r="V63" s="22">
        <v>0</v>
      </c>
      <c r="W63" s="22">
        <v>2503</v>
      </c>
      <c r="X63" s="22">
        <v>11074</v>
      </c>
      <c r="Y63" s="22">
        <v>8348</v>
      </c>
      <c r="Z63" s="22">
        <v>0</v>
      </c>
      <c r="AA63" s="22">
        <v>0</v>
      </c>
      <c r="AB63" s="22">
        <v>0</v>
      </c>
      <c r="AC63" s="22">
        <v>211761</v>
      </c>
      <c r="AD63" s="22">
        <v>24651</v>
      </c>
      <c r="AE63" s="22">
        <v>229933</v>
      </c>
      <c r="AF63" s="22">
        <v>0</v>
      </c>
      <c r="AG63" s="22">
        <v>11259</v>
      </c>
      <c r="AH63" s="22">
        <v>60556</v>
      </c>
      <c r="AI63" s="22">
        <v>538160</v>
      </c>
      <c r="AJ63" s="22">
        <v>0</v>
      </c>
      <c r="AK63" s="22">
        <v>0</v>
      </c>
      <c r="AL63" s="22">
        <v>0</v>
      </c>
    </row>
    <row r="64" spans="1:38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4344272</v>
      </c>
      <c r="F64" s="22">
        <v>0</v>
      </c>
      <c r="G64" s="22">
        <v>34597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4378869</v>
      </c>
      <c r="N64" s="22">
        <v>947315</v>
      </c>
      <c r="O64" s="22">
        <v>0</v>
      </c>
      <c r="P64" s="22">
        <v>720948</v>
      </c>
      <c r="Q64" s="22">
        <v>0</v>
      </c>
      <c r="R64" s="22">
        <v>0</v>
      </c>
      <c r="S64" s="22">
        <v>457157</v>
      </c>
      <c r="T64" s="22">
        <v>6504289</v>
      </c>
      <c r="U64" s="22">
        <v>1717153</v>
      </c>
      <c r="V64" s="22">
        <v>0</v>
      </c>
      <c r="W64" s="22">
        <v>411730</v>
      </c>
      <c r="X64" s="22">
        <v>53800</v>
      </c>
      <c r="Y64" s="22">
        <v>0</v>
      </c>
      <c r="Z64" s="22">
        <v>0</v>
      </c>
      <c r="AA64" s="22">
        <v>0</v>
      </c>
      <c r="AB64" s="22">
        <v>0</v>
      </c>
      <c r="AC64" s="22">
        <v>2182683</v>
      </c>
      <c r="AD64" s="22">
        <v>160804</v>
      </c>
      <c r="AE64" s="22">
        <v>682122</v>
      </c>
      <c r="AF64" s="22">
        <v>0</v>
      </c>
      <c r="AG64" s="22">
        <v>1519</v>
      </c>
      <c r="AH64" s="22">
        <v>138488</v>
      </c>
      <c r="AI64" s="22">
        <v>3165616</v>
      </c>
      <c r="AJ64" s="22">
        <v>0</v>
      </c>
      <c r="AK64" s="22">
        <v>0</v>
      </c>
      <c r="AL64" s="22">
        <v>0</v>
      </c>
    </row>
    <row r="65" spans="1:38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10999711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10999711</v>
      </c>
      <c r="N65" s="22">
        <v>818648</v>
      </c>
      <c r="O65" s="22">
        <v>2274488</v>
      </c>
      <c r="P65" s="22">
        <v>207265</v>
      </c>
      <c r="Q65" s="22">
        <v>0</v>
      </c>
      <c r="R65" s="22">
        <v>82963</v>
      </c>
      <c r="S65" s="22">
        <v>0</v>
      </c>
      <c r="T65" s="22">
        <v>14383075</v>
      </c>
      <c r="U65" s="22">
        <v>2375479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2375479</v>
      </c>
      <c r="AD65" s="22">
        <v>85836</v>
      </c>
      <c r="AE65" s="22">
        <v>404763</v>
      </c>
      <c r="AF65" s="22">
        <v>0</v>
      </c>
      <c r="AG65" s="22">
        <v>0</v>
      </c>
      <c r="AH65" s="22">
        <v>165104</v>
      </c>
      <c r="AI65" s="22">
        <v>3031182</v>
      </c>
      <c r="AJ65" s="22">
        <v>0</v>
      </c>
      <c r="AK65" s="22">
        <v>0</v>
      </c>
      <c r="AL65" s="22">
        <v>0</v>
      </c>
    </row>
    <row r="66" spans="1:38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12582262</v>
      </c>
      <c r="F66" s="22">
        <v>0</v>
      </c>
      <c r="G66" s="22">
        <v>98680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12680942</v>
      </c>
      <c r="N66" s="22">
        <v>0</v>
      </c>
      <c r="O66" s="22">
        <v>103526</v>
      </c>
      <c r="P66" s="22">
        <v>1041020</v>
      </c>
      <c r="Q66" s="22">
        <v>0</v>
      </c>
      <c r="R66" s="22">
        <v>0</v>
      </c>
      <c r="S66" s="22">
        <v>1351525</v>
      </c>
      <c r="T66" s="22">
        <v>15177013</v>
      </c>
      <c r="U66" s="22">
        <v>3772955</v>
      </c>
      <c r="V66" s="22">
        <v>0</v>
      </c>
      <c r="W66" s="22">
        <v>24320</v>
      </c>
      <c r="X66" s="22">
        <v>13203</v>
      </c>
      <c r="Y66" s="22">
        <v>0</v>
      </c>
      <c r="Z66" s="22">
        <v>0</v>
      </c>
      <c r="AA66" s="22">
        <v>0</v>
      </c>
      <c r="AB66" s="22">
        <v>0</v>
      </c>
      <c r="AC66" s="22">
        <v>3810478</v>
      </c>
      <c r="AD66" s="22">
        <v>163198</v>
      </c>
      <c r="AE66" s="22">
        <v>735247</v>
      </c>
      <c r="AF66" s="22">
        <v>0</v>
      </c>
      <c r="AG66" s="22">
        <v>0</v>
      </c>
      <c r="AH66" s="22">
        <v>335510</v>
      </c>
      <c r="AI66" s="22">
        <v>5044433</v>
      </c>
      <c r="AJ66" s="22">
        <v>0</v>
      </c>
      <c r="AK66" s="22">
        <v>0</v>
      </c>
      <c r="AL66" s="22">
        <v>0</v>
      </c>
    </row>
    <row r="67" spans="1:38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14038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14038</v>
      </c>
      <c r="N67" s="22">
        <v>0</v>
      </c>
      <c r="O67" s="22">
        <v>6364</v>
      </c>
      <c r="P67" s="22">
        <v>473657</v>
      </c>
      <c r="Q67" s="22">
        <v>0</v>
      </c>
      <c r="R67" s="22">
        <v>0</v>
      </c>
      <c r="S67" s="22">
        <v>41014</v>
      </c>
      <c r="T67" s="22">
        <v>535073</v>
      </c>
      <c r="U67" s="22">
        <v>148183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148183</v>
      </c>
      <c r="AD67" s="22">
        <v>24100</v>
      </c>
      <c r="AE67" s="22">
        <v>77446</v>
      </c>
      <c r="AF67" s="22">
        <v>0</v>
      </c>
      <c r="AG67" s="22">
        <v>1264</v>
      </c>
      <c r="AH67" s="22">
        <v>30143</v>
      </c>
      <c r="AI67" s="22">
        <v>281136</v>
      </c>
      <c r="AJ67" s="22">
        <v>0</v>
      </c>
      <c r="AK67" s="22">
        <v>0</v>
      </c>
      <c r="AL67" s="22">
        <v>0</v>
      </c>
    </row>
    <row r="68" spans="1:38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16890084</v>
      </c>
      <c r="F68" s="22">
        <v>0</v>
      </c>
      <c r="G68" s="22">
        <v>203942</v>
      </c>
      <c r="H68" s="22">
        <v>199525</v>
      </c>
      <c r="I68" s="22">
        <v>1782412</v>
      </c>
      <c r="J68" s="22">
        <v>0</v>
      </c>
      <c r="K68" s="22">
        <v>0</v>
      </c>
      <c r="L68" s="22">
        <v>0</v>
      </c>
      <c r="M68" s="22">
        <v>19075963</v>
      </c>
      <c r="N68" s="22">
        <v>0</v>
      </c>
      <c r="O68" s="22">
        <v>0</v>
      </c>
      <c r="P68" s="22">
        <v>193026</v>
      </c>
      <c r="Q68" s="22">
        <v>553000</v>
      </c>
      <c r="R68" s="22">
        <v>114218</v>
      </c>
      <c r="S68" s="22">
        <v>697920</v>
      </c>
      <c r="T68" s="22">
        <v>20634127</v>
      </c>
      <c r="U68" s="22">
        <v>27904216</v>
      </c>
      <c r="V68" s="22">
        <v>0</v>
      </c>
      <c r="W68" s="22">
        <v>391906</v>
      </c>
      <c r="X68" s="22">
        <v>235565</v>
      </c>
      <c r="Y68" s="22">
        <v>128352</v>
      </c>
      <c r="Z68" s="22">
        <v>0</v>
      </c>
      <c r="AA68" s="22">
        <v>0</v>
      </c>
      <c r="AB68" s="22">
        <v>0</v>
      </c>
      <c r="AC68" s="22">
        <v>28660039</v>
      </c>
      <c r="AD68" s="22">
        <v>410655</v>
      </c>
      <c r="AE68" s="22">
        <v>372450</v>
      </c>
      <c r="AF68" s="22">
        <v>0</v>
      </c>
      <c r="AG68" s="22">
        <v>250751</v>
      </c>
      <c r="AH68" s="22">
        <v>614679</v>
      </c>
      <c r="AI68" s="22">
        <v>30308574</v>
      </c>
      <c r="AJ68" s="22">
        <v>0</v>
      </c>
      <c r="AK68" s="22">
        <v>0</v>
      </c>
      <c r="AL68" s="22">
        <v>0</v>
      </c>
    </row>
    <row r="69" spans="1:38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8599270</v>
      </c>
      <c r="F69" s="22">
        <v>0</v>
      </c>
      <c r="G69" s="22">
        <v>1449871</v>
      </c>
      <c r="H69" s="22">
        <v>1818098</v>
      </c>
      <c r="I69" s="22">
        <v>1011081</v>
      </c>
      <c r="J69" s="22">
        <v>0</v>
      </c>
      <c r="K69" s="22">
        <v>0</v>
      </c>
      <c r="L69" s="22">
        <v>0</v>
      </c>
      <c r="M69" s="22">
        <v>12878320</v>
      </c>
      <c r="N69" s="22">
        <v>876088</v>
      </c>
      <c r="O69" s="22">
        <v>416049</v>
      </c>
      <c r="P69" s="22">
        <v>1322100</v>
      </c>
      <c r="Q69" s="22">
        <v>38620</v>
      </c>
      <c r="R69" s="22">
        <v>0</v>
      </c>
      <c r="S69" s="22">
        <v>1759832</v>
      </c>
      <c r="T69" s="22">
        <v>17291009</v>
      </c>
      <c r="U69" s="22">
        <v>13219264</v>
      </c>
      <c r="V69" s="22">
        <v>0</v>
      </c>
      <c r="W69" s="22">
        <v>1461174</v>
      </c>
      <c r="X69" s="22">
        <v>1811334</v>
      </c>
      <c r="Y69" s="22">
        <v>184156</v>
      </c>
      <c r="Z69" s="22">
        <v>0</v>
      </c>
      <c r="AA69" s="22">
        <v>0</v>
      </c>
      <c r="AB69" s="22">
        <v>0</v>
      </c>
      <c r="AC69" s="22">
        <v>16675928</v>
      </c>
      <c r="AD69" s="22">
        <v>962749</v>
      </c>
      <c r="AE69" s="22">
        <v>751462</v>
      </c>
      <c r="AF69" s="22">
        <v>0</v>
      </c>
      <c r="AG69" s="22">
        <v>0</v>
      </c>
      <c r="AH69" s="22">
        <v>968985</v>
      </c>
      <c r="AI69" s="22">
        <v>19359124</v>
      </c>
      <c r="AJ69" s="22">
        <v>0</v>
      </c>
      <c r="AK69" s="22">
        <v>0</v>
      </c>
      <c r="AL69" s="22">
        <v>0</v>
      </c>
    </row>
    <row r="70" spans="1:38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363504</v>
      </c>
      <c r="F70" s="22">
        <v>0</v>
      </c>
      <c r="G70" s="22">
        <v>5528253</v>
      </c>
      <c r="H70" s="22">
        <v>0</v>
      </c>
      <c r="I70" s="22">
        <v>0</v>
      </c>
      <c r="J70" s="22">
        <v>2131162</v>
      </c>
      <c r="K70" s="22">
        <v>0</v>
      </c>
      <c r="L70" s="22">
        <v>0</v>
      </c>
      <c r="M70" s="22">
        <v>8022919</v>
      </c>
      <c r="N70" s="22">
        <v>0</v>
      </c>
      <c r="O70" s="22">
        <v>2149929</v>
      </c>
      <c r="P70" s="22">
        <v>505806</v>
      </c>
      <c r="Q70" s="22">
        <v>502357</v>
      </c>
      <c r="R70" s="22">
        <v>154248</v>
      </c>
      <c r="S70" s="22">
        <v>93142</v>
      </c>
      <c r="T70" s="22">
        <v>11428401</v>
      </c>
      <c r="U70" s="22">
        <v>2508764</v>
      </c>
      <c r="V70" s="22">
        <v>0</v>
      </c>
      <c r="W70" s="22">
        <v>66883</v>
      </c>
      <c r="X70" s="22">
        <v>37653</v>
      </c>
      <c r="Y70" s="22">
        <v>0</v>
      </c>
      <c r="Z70" s="22">
        <v>0</v>
      </c>
      <c r="AA70" s="22">
        <v>0</v>
      </c>
      <c r="AB70" s="22">
        <v>0</v>
      </c>
      <c r="AC70" s="22">
        <v>2613300</v>
      </c>
      <c r="AD70" s="22">
        <v>279504</v>
      </c>
      <c r="AE70" s="22">
        <v>726089</v>
      </c>
      <c r="AF70" s="22">
        <v>0</v>
      </c>
      <c r="AG70" s="22">
        <v>15039</v>
      </c>
      <c r="AH70" s="22">
        <v>114075</v>
      </c>
      <c r="AI70" s="22">
        <v>3748007</v>
      </c>
      <c r="AJ70" s="22">
        <v>0</v>
      </c>
      <c r="AK70" s="22">
        <v>0</v>
      </c>
      <c r="AL70" s="22">
        <v>0</v>
      </c>
    </row>
    <row r="71" spans="1:38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875501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378359</v>
      </c>
      <c r="M71" s="22">
        <v>1253860</v>
      </c>
      <c r="N71" s="22">
        <v>-367658</v>
      </c>
      <c r="O71" s="22">
        <v>0</v>
      </c>
      <c r="P71" s="22">
        <v>919230</v>
      </c>
      <c r="Q71" s="22">
        <v>0</v>
      </c>
      <c r="R71" s="22">
        <v>151856</v>
      </c>
      <c r="S71" s="22">
        <v>322088</v>
      </c>
      <c r="T71" s="22">
        <v>2279376</v>
      </c>
      <c r="U71" s="22">
        <v>887423</v>
      </c>
      <c r="V71" s="22">
        <v>0</v>
      </c>
      <c r="W71" s="22">
        <v>81161</v>
      </c>
      <c r="X71" s="22">
        <v>21536</v>
      </c>
      <c r="Y71" s="22">
        <v>0</v>
      </c>
      <c r="Z71" s="22">
        <v>0</v>
      </c>
      <c r="AA71" s="22">
        <v>0</v>
      </c>
      <c r="AB71" s="22">
        <v>131718</v>
      </c>
      <c r="AC71" s="22">
        <v>1121838</v>
      </c>
      <c r="AD71" s="22">
        <v>70685</v>
      </c>
      <c r="AE71" s="22">
        <v>593958</v>
      </c>
      <c r="AF71" s="22">
        <v>0</v>
      </c>
      <c r="AG71" s="22">
        <v>44599</v>
      </c>
      <c r="AH71" s="22">
        <v>301272</v>
      </c>
      <c r="AI71" s="22">
        <v>2132352</v>
      </c>
      <c r="AJ71" s="22">
        <v>0</v>
      </c>
      <c r="AK71" s="22">
        <v>0</v>
      </c>
      <c r="AL71" s="22">
        <v>0</v>
      </c>
    </row>
    <row r="72" spans="1:38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1418224</v>
      </c>
      <c r="F72" s="22">
        <v>0</v>
      </c>
      <c r="G72" s="22">
        <v>49225</v>
      </c>
      <c r="H72" s="22">
        <v>20000</v>
      </c>
      <c r="I72" s="22">
        <v>0</v>
      </c>
      <c r="J72" s="22">
        <v>0</v>
      </c>
      <c r="K72" s="22">
        <v>0</v>
      </c>
      <c r="L72" s="22">
        <v>0</v>
      </c>
      <c r="M72" s="22">
        <v>1487449</v>
      </c>
      <c r="N72" s="22">
        <v>25696</v>
      </c>
      <c r="O72" s="22">
        <v>177427</v>
      </c>
      <c r="P72" s="22">
        <v>351652</v>
      </c>
      <c r="Q72" s="22">
        <v>40672</v>
      </c>
      <c r="R72" s="22">
        <v>33456</v>
      </c>
      <c r="S72" s="22">
        <v>461591</v>
      </c>
      <c r="T72" s="22">
        <v>2577943</v>
      </c>
      <c r="U72" s="22">
        <v>1848600</v>
      </c>
      <c r="V72" s="22">
        <v>0</v>
      </c>
      <c r="W72" s="22">
        <v>14005</v>
      </c>
      <c r="X72" s="22">
        <v>22129</v>
      </c>
      <c r="Y72" s="22">
        <v>80935</v>
      </c>
      <c r="Z72" s="22">
        <v>0</v>
      </c>
      <c r="AA72" s="22">
        <v>0</v>
      </c>
      <c r="AB72" s="22">
        <v>0</v>
      </c>
      <c r="AC72" s="22">
        <v>1965669</v>
      </c>
      <c r="AD72" s="22">
        <v>50928</v>
      </c>
      <c r="AE72" s="22">
        <v>343209</v>
      </c>
      <c r="AF72" s="22">
        <v>0</v>
      </c>
      <c r="AG72" s="22">
        <v>24894</v>
      </c>
      <c r="AH72" s="22">
        <v>148733</v>
      </c>
      <c r="AI72" s="22">
        <v>2533433</v>
      </c>
      <c r="AJ72" s="22">
        <v>0</v>
      </c>
      <c r="AK72" s="22">
        <v>0</v>
      </c>
      <c r="AL72" s="22">
        <v>0</v>
      </c>
    </row>
    <row r="73" spans="1:38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49064</v>
      </c>
      <c r="O73" s="22">
        <v>0</v>
      </c>
      <c r="P73" s="22">
        <v>266542</v>
      </c>
      <c r="Q73" s="22">
        <v>63229</v>
      </c>
      <c r="R73" s="22">
        <v>0</v>
      </c>
      <c r="S73" s="22">
        <v>120017</v>
      </c>
      <c r="T73" s="22">
        <v>498852</v>
      </c>
      <c r="U73" s="22">
        <v>1275957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1275957</v>
      </c>
      <c r="AD73" s="22">
        <v>11927</v>
      </c>
      <c r="AE73" s="22">
        <v>111989</v>
      </c>
      <c r="AF73" s="22">
        <v>0</v>
      </c>
      <c r="AG73" s="22">
        <v>0</v>
      </c>
      <c r="AH73" s="22">
        <v>60190</v>
      </c>
      <c r="AI73" s="22">
        <v>1460063</v>
      </c>
      <c r="AJ73" s="22">
        <v>0</v>
      </c>
      <c r="AK73" s="22">
        <v>0</v>
      </c>
      <c r="AL73" s="22">
        <v>0</v>
      </c>
    </row>
    <row r="74" spans="1:38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1887681</v>
      </c>
      <c r="F74" s="22">
        <v>0</v>
      </c>
      <c r="G74" s="22">
        <v>26121</v>
      </c>
      <c r="H74" s="22">
        <v>32141</v>
      </c>
      <c r="I74" s="22">
        <v>0</v>
      </c>
      <c r="J74" s="22">
        <v>0</v>
      </c>
      <c r="K74" s="22">
        <v>0</v>
      </c>
      <c r="L74" s="22">
        <v>0</v>
      </c>
      <c r="M74" s="22">
        <v>1945943</v>
      </c>
      <c r="N74" s="22">
        <v>617542</v>
      </c>
      <c r="O74" s="22">
        <v>65088</v>
      </c>
      <c r="P74" s="22">
        <v>2344823</v>
      </c>
      <c r="Q74" s="22">
        <v>0</v>
      </c>
      <c r="R74" s="22">
        <v>0</v>
      </c>
      <c r="S74" s="22">
        <v>973670</v>
      </c>
      <c r="T74" s="22">
        <v>5947066</v>
      </c>
      <c r="U74" s="22">
        <v>2657982</v>
      </c>
      <c r="V74" s="22">
        <v>0</v>
      </c>
      <c r="W74" s="22">
        <v>123712</v>
      </c>
      <c r="X74" s="22">
        <v>39580</v>
      </c>
      <c r="Y74" s="22">
        <v>0</v>
      </c>
      <c r="Z74" s="22">
        <v>35263</v>
      </c>
      <c r="AA74" s="22">
        <v>0</v>
      </c>
      <c r="AB74" s="22">
        <v>0</v>
      </c>
      <c r="AC74" s="22">
        <v>2856537</v>
      </c>
      <c r="AD74" s="22">
        <v>160770</v>
      </c>
      <c r="AE74" s="22">
        <v>1214557</v>
      </c>
      <c r="AF74" s="22">
        <v>0</v>
      </c>
      <c r="AG74" s="22">
        <v>24001</v>
      </c>
      <c r="AH74" s="22">
        <v>487374</v>
      </c>
      <c r="AI74" s="22">
        <v>4743239</v>
      </c>
      <c r="AJ74" s="22">
        <v>0</v>
      </c>
      <c r="AK74" s="22">
        <v>0</v>
      </c>
      <c r="AL74" s="22">
        <v>0</v>
      </c>
    </row>
    <row r="75" spans="1:38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3327740</v>
      </c>
      <c r="F75" s="22">
        <v>0</v>
      </c>
      <c r="G75" s="22">
        <v>41118</v>
      </c>
      <c r="H75" s="22">
        <v>16604</v>
      </c>
      <c r="I75" s="22">
        <v>0</v>
      </c>
      <c r="J75" s="22">
        <v>0</v>
      </c>
      <c r="K75" s="22">
        <v>0</v>
      </c>
      <c r="L75" s="22">
        <v>0</v>
      </c>
      <c r="M75" s="22">
        <v>3385462</v>
      </c>
      <c r="N75" s="22">
        <v>-51867</v>
      </c>
      <c r="O75" s="22">
        <v>21714</v>
      </c>
      <c r="P75" s="22">
        <v>1505194</v>
      </c>
      <c r="Q75" s="22">
        <v>197000</v>
      </c>
      <c r="R75" s="22">
        <v>31650</v>
      </c>
      <c r="S75" s="22">
        <v>407382</v>
      </c>
      <c r="T75" s="22">
        <v>5496535</v>
      </c>
      <c r="U75" s="22">
        <v>1475115</v>
      </c>
      <c r="V75" s="22">
        <v>0</v>
      </c>
      <c r="W75" s="22">
        <v>209999</v>
      </c>
      <c r="X75" s="22">
        <v>34963</v>
      </c>
      <c r="Y75" s="22">
        <v>0</v>
      </c>
      <c r="Z75" s="22">
        <v>0</v>
      </c>
      <c r="AA75" s="22">
        <v>0</v>
      </c>
      <c r="AB75" s="22">
        <v>0</v>
      </c>
      <c r="AC75" s="22">
        <v>1720077</v>
      </c>
      <c r="AD75" s="22">
        <v>70813</v>
      </c>
      <c r="AE75" s="22">
        <v>838780</v>
      </c>
      <c r="AF75" s="22">
        <v>0</v>
      </c>
      <c r="AG75" s="22">
        <v>22676</v>
      </c>
      <c r="AH75" s="22">
        <v>308156</v>
      </c>
      <c r="AI75" s="22">
        <v>2960502</v>
      </c>
      <c r="AJ75" s="22">
        <v>0</v>
      </c>
      <c r="AK75" s="22">
        <v>0</v>
      </c>
      <c r="AL75" s="22">
        <v>0</v>
      </c>
    </row>
    <row r="76" spans="1:38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5215447</v>
      </c>
      <c r="F76" s="22">
        <v>0</v>
      </c>
      <c r="G76" s="22">
        <v>3995024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9210471</v>
      </c>
      <c r="N76" s="22">
        <v>-2395528</v>
      </c>
      <c r="O76" s="22">
        <v>0</v>
      </c>
      <c r="P76" s="22">
        <v>1340266</v>
      </c>
      <c r="Q76" s="22">
        <v>0</v>
      </c>
      <c r="R76" s="22">
        <v>111525</v>
      </c>
      <c r="S76" s="22">
        <v>434783</v>
      </c>
      <c r="T76" s="22">
        <v>8701517</v>
      </c>
      <c r="U76" s="22">
        <v>1850392</v>
      </c>
      <c r="V76" s="22">
        <v>0</v>
      </c>
      <c r="W76" s="22">
        <v>209444</v>
      </c>
      <c r="X76" s="22">
        <v>68245</v>
      </c>
      <c r="Y76" s="22">
        <v>0</v>
      </c>
      <c r="Z76" s="22">
        <v>0</v>
      </c>
      <c r="AA76" s="22">
        <v>0</v>
      </c>
      <c r="AB76" s="22">
        <v>0</v>
      </c>
      <c r="AC76" s="22">
        <v>2128081</v>
      </c>
      <c r="AD76" s="22">
        <v>75862</v>
      </c>
      <c r="AE76" s="22">
        <v>1003148</v>
      </c>
      <c r="AF76" s="22">
        <v>0</v>
      </c>
      <c r="AG76" s="22">
        <v>10124</v>
      </c>
      <c r="AH76" s="22">
        <v>379118</v>
      </c>
      <c r="AI76" s="22">
        <v>3596333</v>
      </c>
      <c r="AJ76" s="22">
        <v>0</v>
      </c>
      <c r="AK76" s="22">
        <v>0</v>
      </c>
      <c r="AL76" s="22">
        <v>0</v>
      </c>
    </row>
    <row r="77" spans="1:38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6959989</v>
      </c>
      <c r="F77" s="22">
        <v>0</v>
      </c>
      <c r="G77" s="22">
        <v>5447029</v>
      </c>
      <c r="H77" s="22">
        <v>3280475</v>
      </c>
      <c r="I77" s="22">
        <v>1245245</v>
      </c>
      <c r="J77" s="22">
        <v>0</v>
      </c>
      <c r="K77" s="22">
        <v>0</v>
      </c>
      <c r="L77" s="22">
        <v>0</v>
      </c>
      <c r="M77" s="22">
        <v>16932738</v>
      </c>
      <c r="N77" s="22">
        <v>-8782590</v>
      </c>
      <c r="O77" s="22">
        <v>5726532</v>
      </c>
      <c r="P77" s="22">
        <v>4141376</v>
      </c>
      <c r="Q77" s="22">
        <v>1180347</v>
      </c>
      <c r="R77" s="22">
        <v>895660</v>
      </c>
      <c r="S77" s="22">
        <v>928570</v>
      </c>
      <c r="T77" s="22">
        <v>21022633</v>
      </c>
      <c r="U77" s="22">
        <v>5584633</v>
      </c>
      <c r="V77" s="22">
        <v>0</v>
      </c>
      <c r="W77" s="22">
        <v>561561</v>
      </c>
      <c r="X77" s="22">
        <v>300460</v>
      </c>
      <c r="Y77" s="22">
        <v>46467</v>
      </c>
      <c r="Z77" s="22">
        <v>0</v>
      </c>
      <c r="AA77" s="22">
        <v>0</v>
      </c>
      <c r="AB77" s="22">
        <v>0</v>
      </c>
      <c r="AC77" s="22">
        <v>6493121</v>
      </c>
      <c r="AD77" s="22">
        <v>280563</v>
      </c>
      <c r="AE77" s="22">
        <v>1194549</v>
      </c>
      <c r="AF77" s="22">
        <v>0</v>
      </c>
      <c r="AG77" s="22">
        <v>125282</v>
      </c>
      <c r="AH77" s="22">
        <v>457487</v>
      </c>
      <c r="AI77" s="22">
        <v>8551002</v>
      </c>
      <c r="AJ77" s="22">
        <v>0</v>
      </c>
      <c r="AK77" s="22">
        <v>0</v>
      </c>
      <c r="AL77" s="22">
        <v>0</v>
      </c>
    </row>
    <row r="78" spans="1:38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4190757</v>
      </c>
      <c r="F78" s="22">
        <v>0</v>
      </c>
      <c r="G78" s="22">
        <v>0</v>
      </c>
      <c r="H78" s="22">
        <v>214235</v>
      </c>
      <c r="I78" s="22">
        <v>0</v>
      </c>
      <c r="J78" s="22">
        <v>486671</v>
      </c>
      <c r="K78" s="22">
        <v>0</v>
      </c>
      <c r="L78" s="22">
        <v>0</v>
      </c>
      <c r="M78" s="22">
        <v>4891663</v>
      </c>
      <c r="N78" s="22">
        <v>232486</v>
      </c>
      <c r="O78" s="22">
        <v>0</v>
      </c>
      <c r="P78" s="22">
        <v>2035882</v>
      </c>
      <c r="Q78" s="22">
        <v>4428302</v>
      </c>
      <c r="R78" s="22">
        <v>1603550</v>
      </c>
      <c r="S78" s="22">
        <v>528209</v>
      </c>
      <c r="T78" s="22">
        <v>13720092</v>
      </c>
      <c r="U78" s="22">
        <v>2451956</v>
      </c>
      <c r="V78" s="22">
        <v>0</v>
      </c>
      <c r="W78" s="22">
        <v>151193</v>
      </c>
      <c r="X78" s="22">
        <v>75139</v>
      </c>
      <c r="Y78" s="22">
        <v>0</v>
      </c>
      <c r="Z78" s="22">
        <v>67994</v>
      </c>
      <c r="AA78" s="22">
        <v>0</v>
      </c>
      <c r="AB78" s="22">
        <v>0</v>
      </c>
      <c r="AC78" s="22">
        <v>2746282</v>
      </c>
      <c r="AD78" s="22">
        <v>45161</v>
      </c>
      <c r="AE78" s="22">
        <v>819306</v>
      </c>
      <c r="AF78" s="22">
        <v>0</v>
      </c>
      <c r="AG78" s="22">
        <v>42315</v>
      </c>
      <c r="AH78" s="22">
        <v>421854</v>
      </c>
      <c r="AI78" s="22">
        <v>4074918</v>
      </c>
      <c r="AJ78" s="22">
        <v>0</v>
      </c>
      <c r="AK78" s="22">
        <v>0</v>
      </c>
      <c r="AL78" s="22">
        <v>0</v>
      </c>
    </row>
    <row r="79" spans="1:38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543620</v>
      </c>
      <c r="F79" s="22">
        <v>0</v>
      </c>
      <c r="G79" s="22">
        <v>49537</v>
      </c>
      <c r="H79" s="22">
        <v>0</v>
      </c>
      <c r="I79" s="22">
        <v>0</v>
      </c>
      <c r="J79" s="22">
        <v>0</v>
      </c>
      <c r="K79" s="22">
        <v>0</v>
      </c>
      <c r="L79" s="22">
        <v>209281</v>
      </c>
      <c r="M79" s="22">
        <v>802438</v>
      </c>
      <c r="N79" s="22">
        <v>44205</v>
      </c>
      <c r="O79" s="22">
        <v>23800</v>
      </c>
      <c r="P79" s="22">
        <v>991776</v>
      </c>
      <c r="Q79" s="22">
        <v>450</v>
      </c>
      <c r="R79" s="22">
        <v>171149</v>
      </c>
      <c r="S79" s="22">
        <v>343273</v>
      </c>
      <c r="T79" s="22">
        <v>2377091</v>
      </c>
      <c r="U79" s="22">
        <v>852563</v>
      </c>
      <c r="V79" s="22">
        <v>0</v>
      </c>
      <c r="W79" s="22">
        <v>86501</v>
      </c>
      <c r="X79" s="22">
        <v>59531</v>
      </c>
      <c r="Y79" s="22">
        <v>0</v>
      </c>
      <c r="Z79" s="22">
        <v>0</v>
      </c>
      <c r="AA79" s="22">
        <v>0</v>
      </c>
      <c r="AB79" s="22">
        <v>123579</v>
      </c>
      <c r="AC79" s="22">
        <v>1122174</v>
      </c>
      <c r="AD79" s="22">
        <v>87091</v>
      </c>
      <c r="AE79" s="22">
        <v>495885</v>
      </c>
      <c r="AF79" s="22">
        <v>0</v>
      </c>
      <c r="AG79" s="22">
        <v>67337</v>
      </c>
      <c r="AH79" s="22">
        <v>241700</v>
      </c>
      <c r="AI79" s="22">
        <v>2014187</v>
      </c>
      <c r="AJ79" s="22">
        <v>0</v>
      </c>
      <c r="AK79" s="22">
        <v>0</v>
      </c>
      <c r="AL79" s="22">
        <v>0</v>
      </c>
    </row>
    <row r="80" spans="1:38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3585574</v>
      </c>
      <c r="F80" s="22">
        <v>0</v>
      </c>
      <c r="G80" s="22">
        <v>14939</v>
      </c>
      <c r="H80" s="22">
        <v>0</v>
      </c>
      <c r="I80" s="22">
        <v>0</v>
      </c>
      <c r="J80" s="22">
        <v>0</v>
      </c>
      <c r="K80" s="22">
        <v>0</v>
      </c>
      <c r="L80" s="22">
        <v>182501</v>
      </c>
      <c r="M80" s="22">
        <v>3783014</v>
      </c>
      <c r="N80" s="22">
        <v>128835</v>
      </c>
      <c r="O80" s="22">
        <v>6005</v>
      </c>
      <c r="P80" s="22">
        <v>805114</v>
      </c>
      <c r="Q80" s="22">
        <v>0</v>
      </c>
      <c r="R80" s="22">
        <v>14113</v>
      </c>
      <c r="S80" s="22">
        <v>367008</v>
      </c>
      <c r="T80" s="22">
        <v>5104089</v>
      </c>
      <c r="U80" s="22">
        <v>1548000</v>
      </c>
      <c r="V80" s="22">
        <v>0</v>
      </c>
      <c r="W80" s="22">
        <v>3872</v>
      </c>
      <c r="X80" s="22">
        <v>18841</v>
      </c>
      <c r="Y80" s="22">
        <v>0</v>
      </c>
      <c r="Z80" s="22">
        <v>0</v>
      </c>
      <c r="AA80" s="22">
        <v>0</v>
      </c>
      <c r="AB80" s="22">
        <v>165352</v>
      </c>
      <c r="AC80" s="22">
        <v>1736065</v>
      </c>
      <c r="AD80" s="22">
        <v>56116</v>
      </c>
      <c r="AE80" s="22">
        <v>991935</v>
      </c>
      <c r="AF80" s="22">
        <v>0</v>
      </c>
      <c r="AG80" s="22">
        <v>8765</v>
      </c>
      <c r="AH80" s="22">
        <v>310612</v>
      </c>
      <c r="AI80" s="22">
        <v>3103493</v>
      </c>
      <c r="AJ80" s="22">
        <v>0</v>
      </c>
      <c r="AK80" s="22">
        <v>0</v>
      </c>
      <c r="AL80" s="22">
        <v>0</v>
      </c>
    </row>
    <row r="81" spans="1:38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12308887</v>
      </c>
      <c r="F81" s="22">
        <v>0</v>
      </c>
      <c r="G81" s="22">
        <v>521818</v>
      </c>
      <c r="H81" s="22">
        <v>0</v>
      </c>
      <c r="I81" s="22">
        <v>0</v>
      </c>
      <c r="J81" s="22">
        <v>336713</v>
      </c>
      <c r="K81" s="22">
        <v>0</v>
      </c>
      <c r="L81" s="22">
        <v>1175689</v>
      </c>
      <c r="M81" s="22">
        <v>14343107</v>
      </c>
      <c r="N81" s="22">
        <v>0</v>
      </c>
      <c r="O81" s="22">
        <v>59846</v>
      </c>
      <c r="P81" s="22">
        <v>2150227</v>
      </c>
      <c r="Q81" s="22">
        <v>0</v>
      </c>
      <c r="R81" s="22">
        <v>29551</v>
      </c>
      <c r="S81" s="22">
        <v>682418</v>
      </c>
      <c r="T81" s="22">
        <v>17265149</v>
      </c>
      <c r="U81" s="22">
        <v>11503175</v>
      </c>
      <c r="V81" s="22">
        <v>0</v>
      </c>
      <c r="W81" s="22">
        <v>126916</v>
      </c>
      <c r="X81" s="22">
        <v>0</v>
      </c>
      <c r="Y81" s="22">
        <v>0</v>
      </c>
      <c r="Z81" s="22">
        <v>12750</v>
      </c>
      <c r="AA81" s="22">
        <v>0</v>
      </c>
      <c r="AB81" s="22">
        <v>856381</v>
      </c>
      <c r="AC81" s="22">
        <v>12499222</v>
      </c>
      <c r="AD81" s="22">
        <v>306526</v>
      </c>
      <c r="AE81" s="22">
        <v>1428363</v>
      </c>
      <c r="AF81" s="22">
        <v>0</v>
      </c>
      <c r="AG81" s="22">
        <v>2571</v>
      </c>
      <c r="AH81" s="22">
        <v>475415</v>
      </c>
      <c r="AI81" s="22">
        <v>14712097</v>
      </c>
      <c r="AJ81" s="22">
        <v>0</v>
      </c>
      <c r="AK81" s="22">
        <v>0</v>
      </c>
      <c r="AL81" s="22">
        <v>0</v>
      </c>
    </row>
    <row r="82" spans="1:38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4970910</v>
      </c>
      <c r="F82" s="22">
        <v>0</v>
      </c>
      <c r="G82" s="22">
        <v>0</v>
      </c>
      <c r="H82" s="22">
        <v>0</v>
      </c>
      <c r="I82" s="22">
        <v>0</v>
      </c>
      <c r="J82" s="22">
        <v>155504</v>
      </c>
      <c r="K82" s="22">
        <v>0</v>
      </c>
      <c r="L82" s="22">
        <v>0</v>
      </c>
      <c r="M82" s="22">
        <v>5126414</v>
      </c>
      <c r="N82" s="22">
        <v>-357079</v>
      </c>
      <c r="O82" s="22">
        <v>16907</v>
      </c>
      <c r="P82" s="22">
        <v>2463292</v>
      </c>
      <c r="Q82" s="22">
        <v>110160</v>
      </c>
      <c r="R82" s="22">
        <v>0</v>
      </c>
      <c r="S82" s="22">
        <v>536482</v>
      </c>
      <c r="T82" s="22">
        <v>7896176</v>
      </c>
      <c r="U82" s="22">
        <v>2064933</v>
      </c>
      <c r="V82" s="22">
        <v>0</v>
      </c>
      <c r="W82" s="22">
        <v>7556</v>
      </c>
      <c r="X82" s="22">
        <v>0</v>
      </c>
      <c r="Y82" s="22">
        <v>0</v>
      </c>
      <c r="Z82" s="22">
        <v>9323</v>
      </c>
      <c r="AA82" s="22">
        <v>0</v>
      </c>
      <c r="AB82" s="22">
        <v>0</v>
      </c>
      <c r="AC82" s="22">
        <v>2081812</v>
      </c>
      <c r="AD82" s="22">
        <v>274296</v>
      </c>
      <c r="AE82" s="22">
        <v>1242479</v>
      </c>
      <c r="AF82" s="22">
        <v>0</v>
      </c>
      <c r="AG82" s="22">
        <v>33725</v>
      </c>
      <c r="AH82" s="22">
        <v>382113</v>
      </c>
      <c r="AI82" s="22">
        <v>4014425</v>
      </c>
      <c r="AJ82" s="22">
        <v>0</v>
      </c>
      <c r="AK82" s="22">
        <v>0</v>
      </c>
      <c r="AL82" s="22">
        <v>0</v>
      </c>
    </row>
    <row r="83" spans="1:38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9871041</v>
      </c>
      <c r="F83" s="22">
        <v>0</v>
      </c>
      <c r="G83" s="22">
        <v>0</v>
      </c>
      <c r="H83" s="22">
        <v>377764</v>
      </c>
      <c r="I83" s="22">
        <v>0</v>
      </c>
      <c r="J83" s="22">
        <v>0</v>
      </c>
      <c r="K83" s="22">
        <v>0</v>
      </c>
      <c r="L83" s="22">
        <v>0</v>
      </c>
      <c r="M83" s="22">
        <v>10248805</v>
      </c>
      <c r="N83" s="22">
        <v>6553306</v>
      </c>
      <c r="O83" s="22">
        <v>0</v>
      </c>
      <c r="P83" s="22">
        <v>2968400</v>
      </c>
      <c r="Q83" s="22">
        <v>0</v>
      </c>
      <c r="R83" s="22">
        <v>18110</v>
      </c>
      <c r="S83" s="22">
        <v>497027</v>
      </c>
      <c r="T83" s="22">
        <v>20285648</v>
      </c>
      <c r="U83" s="22">
        <v>12419618</v>
      </c>
      <c r="V83" s="22">
        <v>0</v>
      </c>
      <c r="W83" s="22">
        <v>46097</v>
      </c>
      <c r="X83" s="22">
        <v>30644</v>
      </c>
      <c r="Y83" s="22">
        <v>0</v>
      </c>
      <c r="Z83" s="22">
        <v>0</v>
      </c>
      <c r="AA83" s="22">
        <v>0</v>
      </c>
      <c r="AB83" s="22">
        <v>0</v>
      </c>
      <c r="AC83" s="22">
        <v>12496359</v>
      </c>
      <c r="AD83" s="22">
        <v>61105</v>
      </c>
      <c r="AE83" s="22">
        <v>1186154</v>
      </c>
      <c r="AF83" s="22">
        <v>0</v>
      </c>
      <c r="AG83" s="22">
        <v>42090</v>
      </c>
      <c r="AH83" s="22">
        <v>338309</v>
      </c>
      <c r="AI83" s="22">
        <v>14124017</v>
      </c>
      <c r="AJ83" s="22">
        <v>0</v>
      </c>
      <c r="AK83" s="22">
        <v>0</v>
      </c>
      <c r="AL83" s="22">
        <v>0</v>
      </c>
    </row>
    <row r="84" spans="1:38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1525840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1525840</v>
      </c>
      <c r="N84" s="22">
        <v>213709</v>
      </c>
      <c r="O84" s="22">
        <v>25587</v>
      </c>
      <c r="P84" s="22">
        <v>1475701</v>
      </c>
      <c r="Q84" s="22">
        <v>0</v>
      </c>
      <c r="R84" s="22">
        <v>0</v>
      </c>
      <c r="S84" s="22">
        <v>169605</v>
      </c>
      <c r="T84" s="22">
        <v>3410442</v>
      </c>
      <c r="U84" s="22">
        <v>641624</v>
      </c>
      <c r="V84" s="22">
        <v>0</v>
      </c>
      <c r="W84" s="22">
        <v>38541</v>
      </c>
      <c r="X84" s="22">
        <v>1102</v>
      </c>
      <c r="Y84" s="22">
        <v>0</v>
      </c>
      <c r="Z84" s="22">
        <v>0</v>
      </c>
      <c r="AA84" s="22">
        <v>1457</v>
      </c>
      <c r="AB84" s="22">
        <v>0</v>
      </c>
      <c r="AC84" s="22">
        <v>682724</v>
      </c>
      <c r="AD84" s="22">
        <v>34694</v>
      </c>
      <c r="AE84" s="22">
        <v>594182</v>
      </c>
      <c r="AF84" s="22">
        <v>0</v>
      </c>
      <c r="AG84" s="22">
        <v>38935</v>
      </c>
      <c r="AH84" s="22">
        <v>271219</v>
      </c>
      <c r="AI84" s="22">
        <v>1621754</v>
      </c>
      <c r="AJ84" s="22">
        <v>0</v>
      </c>
      <c r="AK84" s="22">
        <v>0</v>
      </c>
      <c r="AL84" s="22">
        <v>0</v>
      </c>
    </row>
    <row r="85" spans="1:38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882817</v>
      </c>
      <c r="F85" s="22">
        <v>0</v>
      </c>
      <c r="G85" s="22">
        <v>249745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1132562</v>
      </c>
      <c r="N85" s="22">
        <v>0</v>
      </c>
      <c r="O85" s="22">
        <v>513721</v>
      </c>
      <c r="P85" s="22">
        <v>581574</v>
      </c>
      <c r="Q85" s="22">
        <v>0</v>
      </c>
      <c r="R85" s="22">
        <v>0</v>
      </c>
      <c r="S85" s="22">
        <v>0</v>
      </c>
      <c r="T85" s="22">
        <v>2227857</v>
      </c>
      <c r="U85" s="22">
        <v>447711</v>
      </c>
      <c r="V85" s="22">
        <v>0</v>
      </c>
      <c r="W85" s="22">
        <v>344248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791959</v>
      </c>
      <c r="AD85" s="22">
        <v>53193</v>
      </c>
      <c r="AE85" s="22">
        <v>532289</v>
      </c>
      <c r="AF85" s="22">
        <v>0</v>
      </c>
      <c r="AG85" s="22">
        <v>0</v>
      </c>
      <c r="AH85" s="22">
        <v>209170</v>
      </c>
      <c r="AI85" s="22">
        <v>1586611</v>
      </c>
      <c r="AJ85" s="22">
        <v>0</v>
      </c>
      <c r="AK85" s="22">
        <v>0</v>
      </c>
      <c r="AL85" s="22">
        <v>0</v>
      </c>
    </row>
    <row r="86" spans="1:38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6570965</v>
      </c>
      <c r="F86" s="22">
        <v>0</v>
      </c>
      <c r="G86" s="22">
        <v>0</v>
      </c>
      <c r="H86" s="22">
        <v>3012767</v>
      </c>
      <c r="I86" s="22">
        <v>0</v>
      </c>
      <c r="J86" s="22">
        <v>0</v>
      </c>
      <c r="K86" s="22">
        <v>0</v>
      </c>
      <c r="L86" s="22">
        <v>0</v>
      </c>
      <c r="M86" s="22">
        <v>9583732</v>
      </c>
      <c r="N86" s="22">
        <v>0</v>
      </c>
      <c r="O86" s="22">
        <v>77114</v>
      </c>
      <c r="P86" s="22">
        <v>1578717</v>
      </c>
      <c r="Q86" s="22">
        <v>0</v>
      </c>
      <c r="R86" s="22">
        <v>0</v>
      </c>
      <c r="S86" s="22">
        <v>1274424</v>
      </c>
      <c r="T86" s="22">
        <v>12513987</v>
      </c>
      <c r="U86" s="22">
        <v>1433577</v>
      </c>
      <c r="V86" s="22">
        <v>0</v>
      </c>
      <c r="W86" s="22">
        <v>93824</v>
      </c>
      <c r="X86" s="22">
        <v>184591</v>
      </c>
      <c r="Y86" s="22">
        <v>0</v>
      </c>
      <c r="Z86" s="22">
        <v>0</v>
      </c>
      <c r="AA86" s="22">
        <v>0</v>
      </c>
      <c r="AB86" s="22">
        <v>0</v>
      </c>
      <c r="AC86" s="22">
        <v>1711992</v>
      </c>
      <c r="AD86" s="22">
        <v>185946</v>
      </c>
      <c r="AE86" s="22">
        <v>1047023</v>
      </c>
      <c r="AF86" s="22">
        <v>0</v>
      </c>
      <c r="AG86" s="22">
        <v>0</v>
      </c>
      <c r="AH86" s="22">
        <v>490662</v>
      </c>
      <c r="AI86" s="22">
        <v>3435623</v>
      </c>
      <c r="AJ86" s="22">
        <v>0</v>
      </c>
      <c r="AK86" s="22">
        <v>0</v>
      </c>
      <c r="AL86" s="22">
        <v>0</v>
      </c>
    </row>
    <row r="87" spans="1:38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14028239</v>
      </c>
      <c r="F87" s="22">
        <v>0</v>
      </c>
      <c r="G87" s="22">
        <v>262524</v>
      </c>
      <c r="H87" s="22">
        <v>929050</v>
      </c>
      <c r="I87" s="22">
        <v>0</v>
      </c>
      <c r="J87" s="22">
        <v>0</v>
      </c>
      <c r="K87" s="22">
        <v>0</v>
      </c>
      <c r="L87" s="22">
        <v>0</v>
      </c>
      <c r="M87" s="22">
        <v>15219813</v>
      </c>
      <c r="N87" s="22">
        <v>957395</v>
      </c>
      <c r="O87" s="22">
        <v>2094243</v>
      </c>
      <c r="P87" s="22">
        <v>3444674</v>
      </c>
      <c r="Q87" s="22">
        <v>197464</v>
      </c>
      <c r="R87" s="22">
        <v>609590</v>
      </c>
      <c r="S87" s="22">
        <v>1648341</v>
      </c>
      <c r="T87" s="22">
        <v>24171520</v>
      </c>
      <c r="U87" s="22">
        <v>10256105</v>
      </c>
      <c r="V87" s="22">
        <v>0</v>
      </c>
      <c r="W87" s="22">
        <v>392475</v>
      </c>
      <c r="X87" s="22">
        <v>256889</v>
      </c>
      <c r="Y87" s="22">
        <v>49504</v>
      </c>
      <c r="Z87" s="22">
        <v>0</v>
      </c>
      <c r="AA87" s="22">
        <v>0</v>
      </c>
      <c r="AB87" s="22">
        <v>0</v>
      </c>
      <c r="AC87" s="22">
        <v>10954973</v>
      </c>
      <c r="AD87" s="22">
        <v>209139</v>
      </c>
      <c r="AE87" s="22">
        <v>1581155</v>
      </c>
      <c r="AF87" s="22">
        <v>0</v>
      </c>
      <c r="AG87" s="22">
        <v>108209</v>
      </c>
      <c r="AH87" s="22">
        <v>584359</v>
      </c>
      <c r="AI87" s="22">
        <v>13437835</v>
      </c>
      <c r="AJ87" s="22">
        <v>0</v>
      </c>
      <c r="AK87" s="22">
        <v>0</v>
      </c>
      <c r="AL87" s="22">
        <v>0</v>
      </c>
    </row>
    <row r="88" spans="1:38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619673</v>
      </c>
      <c r="O88" s="22">
        <v>184928</v>
      </c>
      <c r="P88" s="22">
        <v>823096</v>
      </c>
      <c r="Q88" s="22">
        <v>0</v>
      </c>
      <c r="R88" s="22">
        <v>0</v>
      </c>
      <c r="S88" s="22">
        <v>263237</v>
      </c>
      <c r="T88" s="22">
        <v>1890934</v>
      </c>
      <c r="U88" s="22">
        <v>4920577</v>
      </c>
      <c r="V88" s="22">
        <v>0</v>
      </c>
      <c r="W88" s="22">
        <v>34737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4955314</v>
      </c>
      <c r="AD88" s="22">
        <v>141971</v>
      </c>
      <c r="AE88" s="22">
        <v>966695</v>
      </c>
      <c r="AF88" s="22">
        <v>0</v>
      </c>
      <c r="AG88" s="22">
        <v>9776</v>
      </c>
      <c r="AH88" s="22">
        <v>293959</v>
      </c>
      <c r="AI88" s="22">
        <v>6367715</v>
      </c>
      <c r="AJ88" s="22">
        <v>0</v>
      </c>
      <c r="AK88" s="22">
        <v>0</v>
      </c>
      <c r="AL88" s="22">
        <v>0</v>
      </c>
    </row>
    <row r="89" spans="1:38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2250005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2250005</v>
      </c>
      <c r="N89" s="22">
        <v>0</v>
      </c>
      <c r="O89" s="22">
        <v>476371</v>
      </c>
      <c r="P89" s="22">
        <v>4053558</v>
      </c>
      <c r="Q89" s="22">
        <v>0</v>
      </c>
      <c r="R89" s="22">
        <v>1597035</v>
      </c>
      <c r="S89" s="22">
        <v>512785</v>
      </c>
      <c r="T89" s="22">
        <v>8889754</v>
      </c>
      <c r="U89" s="22">
        <v>5789087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5789087</v>
      </c>
      <c r="AD89" s="22">
        <v>132304</v>
      </c>
      <c r="AE89" s="22">
        <v>362398</v>
      </c>
      <c r="AF89" s="22">
        <v>0</v>
      </c>
      <c r="AG89" s="22">
        <v>0</v>
      </c>
      <c r="AH89" s="22">
        <v>369749</v>
      </c>
      <c r="AI89" s="22">
        <v>6653538</v>
      </c>
      <c r="AJ89" s="22">
        <v>0</v>
      </c>
      <c r="AK89" s="22">
        <v>0</v>
      </c>
      <c r="AL89" s="22">
        <v>0</v>
      </c>
    </row>
    <row r="90" spans="1:38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23238782</v>
      </c>
      <c r="F90" s="22">
        <v>0</v>
      </c>
      <c r="G90" s="22">
        <v>789590</v>
      </c>
      <c r="H90" s="22">
        <v>313283</v>
      </c>
      <c r="I90" s="22">
        <v>319881</v>
      </c>
      <c r="J90" s="22">
        <v>0</v>
      </c>
      <c r="K90" s="22">
        <v>0</v>
      </c>
      <c r="L90" s="22">
        <v>0</v>
      </c>
      <c r="M90" s="22">
        <v>24661536</v>
      </c>
      <c r="N90" s="22">
        <v>616149</v>
      </c>
      <c r="O90" s="22">
        <v>3317319</v>
      </c>
      <c r="P90" s="22">
        <v>3308455</v>
      </c>
      <c r="Q90" s="22">
        <v>225796</v>
      </c>
      <c r="R90" s="22">
        <v>512597</v>
      </c>
      <c r="S90" s="22">
        <v>934961</v>
      </c>
      <c r="T90" s="22">
        <v>33576813</v>
      </c>
      <c r="U90" s="22">
        <v>9103007</v>
      </c>
      <c r="V90" s="22">
        <v>0</v>
      </c>
      <c r="W90" s="22">
        <v>421315</v>
      </c>
      <c r="X90" s="22">
        <v>215343</v>
      </c>
      <c r="Y90" s="22">
        <v>13043</v>
      </c>
      <c r="Z90" s="22">
        <v>0</v>
      </c>
      <c r="AA90" s="22">
        <v>0</v>
      </c>
      <c r="AB90" s="22">
        <v>0</v>
      </c>
      <c r="AC90" s="22">
        <v>9752708</v>
      </c>
      <c r="AD90" s="22">
        <v>697881</v>
      </c>
      <c r="AE90" s="22">
        <v>762304</v>
      </c>
      <c r="AF90" s="22">
        <v>0</v>
      </c>
      <c r="AG90" s="22">
        <v>241499</v>
      </c>
      <c r="AH90" s="22">
        <v>437950</v>
      </c>
      <c r="AI90" s="22">
        <v>11892342</v>
      </c>
      <c r="AJ90" s="22">
        <v>0</v>
      </c>
      <c r="AK90" s="22">
        <v>0</v>
      </c>
      <c r="AL90" s="22">
        <v>0</v>
      </c>
    </row>
    <row r="91" spans="1:38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1353873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1353873</v>
      </c>
      <c r="N91" s="22">
        <v>0</v>
      </c>
      <c r="O91" s="22">
        <v>75895</v>
      </c>
      <c r="P91" s="22">
        <v>90256</v>
      </c>
      <c r="Q91" s="22">
        <v>0</v>
      </c>
      <c r="R91" s="22">
        <v>165902</v>
      </c>
      <c r="S91" s="22">
        <v>522000</v>
      </c>
      <c r="T91" s="22">
        <v>2207926</v>
      </c>
      <c r="U91" s="22">
        <v>436020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436020</v>
      </c>
      <c r="AD91" s="22">
        <v>249043</v>
      </c>
      <c r="AE91" s="22">
        <v>229683</v>
      </c>
      <c r="AF91" s="22">
        <v>0</v>
      </c>
      <c r="AG91" s="22">
        <v>8693</v>
      </c>
      <c r="AH91" s="22">
        <v>49160</v>
      </c>
      <c r="AI91" s="22">
        <v>972599</v>
      </c>
      <c r="AJ91" s="22">
        <v>0</v>
      </c>
      <c r="AK91" s="22">
        <v>0</v>
      </c>
      <c r="AL91" s="22">
        <v>0</v>
      </c>
    </row>
    <row r="92" spans="1:38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895243</v>
      </c>
      <c r="F92" s="22">
        <v>0</v>
      </c>
      <c r="G92" s="22">
        <v>1238119</v>
      </c>
      <c r="H92" s="22">
        <v>0</v>
      </c>
      <c r="I92" s="22">
        <v>103208</v>
      </c>
      <c r="J92" s="22">
        <v>0</v>
      </c>
      <c r="K92" s="22">
        <v>0</v>
      </c>
      <c r="L92" s="22">
        <v>0</v>
      </c>
      <c r="M92" s="22">
        <v>2236570</v>
      </c>
      <c r="N92" s="22">
        <v>3327069</v>
      </c>
      <c r="O92" s="22">
        <v>716053</v>
      </c>
      <c r="P92" s="22">
        <v>2107745</v>
      </c>
      <c r="Q92" s="22">
        <v>0</v>
      </c>
      <c r="R92" s="22">
        <v>456875</v>
      </c>
      <c r="S92" s="22">
        <v>894985</v>
      </c>
      <c r="T92" s="22">
        <v>9739297</v>
      </c>
      <c r="U92" s="22">
        <v>856343</v>
      </c>
      <c r="V92" s="22">
        <v>0</v>
      </c>
      <c r="W92" s="22">
        <v>350465</v>
      </c>
      <c r="X92" s="22">
        <v>186965</v>
      </c>
      <c r="Y92" s="22">
        <v>58850</v>
      </c>
      <c r="Z92" s="22">
        <v>0</v>
      </c>
      <c r="AA92" s="22">
        <v>0</v>
      </c>
      <c r="AB92" s="22">
        <v>0</v>
      </c>
      <c r="AC92" s="22">
        <v>1452623</v>
      </c>
      <c r="AD92" s="22">
        <v>1102402</v>
      </c>
      <c r="AE92" s="22">
        <v>1681544</v>
      </c>
      <c r="AF92" s="22">
        <v>0</v>
      </c>
      <c r="AG92" s="22">
        <v>196735</v>
      </c>
      <c r="AH92" s="22">
        <v>341890</v>
      </c>
      <c r="AI92" s="22">
        <v>4775194</v>
      </c>
      <c r="AJ92" s="22">
        <v>0</v>
      </c>
      <c r="AK92" s="22">
        <v>0</v>
      </c>
      <c r="AL92" s="22">
        <v>0</v>
      </c>
    </row>
    <row r="93" spans="1:38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131396</v>
      </c>
      <c r="F93" s="22">
        <v>0</v>
      </c>
      <c r="G93" s="22">
        <v>270295</v>
      </c>
      <c r="H93" s="22">
        <v>57398</v>
      </c>
      <c r="I93" s="22">
        <v>359895</v>
      </c>
      <c r="J93" s="22">
        <v>0</v>
      </c>
      <c r="K93" s="22">
        <v>0</v>
      </c>
      <c r="L93" s="22">
        <v>0</v>
      </c>
      <c r="M93" s="22">
        <v>818984</v>
      </c>
      <c r="N93" s="22">
        <v>1969398</v>
      </c>
      <c r="O93" s="22">
        <v>778594</v>
      </c>
      <c r="P93" s="22">
        <v>255472</v>
      </c>
      <c r="Q93" s="22">
        <v>0</v>
      </c>
      <c r="R93" s="22">
        <v>115735</v>
      </c>
      <c r="S93" s="22">
        <v>0</v>
      </c>
      <c r="T93" s="22">
        <v>3938183</v>
      </c>
      <c r="U93" s="22">
        <v>831782</v>
      </c>
      <c r="V93" s="22">
        <v>0</v>
      </c>
      <c r="W93" s="22">
        <v>253304</v>
      </c>
      <c r="X93" s="22">
        <v>260184</v>
      </c>
      <c r="Y93" s="22">
        <v>127408</v>
      </c>
      <c r="Z93" s="22">
        <v>0</v>
      </c>
      <c r="AA93" s="22">
        <v>0</v>
      </c>
      <c r="AB93" s="22">
        <v>0</v>
      </c>
      <c r="AC93" s="22">
        <v>1472678</v>
      </c>
      <c r="AD93" s="22">
        <v>227175</v>
      </c>
      <c r="AE93" s="22">
        <v>235479</v>
      </c>
      <c r="AF93" s="22">
        <v>0</v>
      </c>
      <c r="AG93" s="22">
        <v>75810</v>
      </c>
      <c r="AH93" s="22">
        <v>113333</v>
      </c>
      <c r="AI93" s="22">
        <v>2124475</v>
      </c>
      <c r="AJ93" s="22">
        <v>0</v>
      </c>
      <c r="AK93" s="22">
        <v>0</v>
      </c>
      <c r="AL93" s="22">
        <v>0</v>
      </c>
    </row>
    <row r="94" spans="1:38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15675</v>
      </c>
      <c r="I94" s="22">
        <v>0</v>
      </c>
      <c r="J94" s="22">
        <v>0</v>
      </c>
      <c r="K94" s="22">
        <v>0</v>
      </c>
      <c r="L94" s="22">
        <v>0</v>
      </c>
      <c r="M94" s="22">
        <v>15675</v>
      </c>
      <c r="N94" s="22">
        <v>0</v>
      </c>
      <c r="O94" s="22">
        <v>0</v>
      </c>
      <c r="P94" s="22">
        <v>32482</v>
      </c>
      <c r="Q94" s="22">
        <v>0</v>
      </c>
      <c r="R94" s="22">
        <v>0</v>
      </c>
      <c r="S94" s="22">
        <v>0</v>
      </c>
      <c r="T94" s="22">
        <v>48157</v>
      </c>
      <c r="U94" s="22">
        <v>167845</v>
      </c>
      <c r="V94" s="22">
        <v>0</v>
      </c>
      <c r="W94" s="22">
        <v>38217</v>
      </c>
      <c r="X94" s="22">
        <v>59098</v>
      </c>
      <c r="Y94" s="22">
        <v>4564</v>
      </c>
      <c r="Z94" s="22">
        <v>0</v>
      </c>
      <c r="AA94" s="22">
        <v>0</v>
      </c>
      <c r="AB94" s="22">
        <v>0</v>
      </c>
      <c r="AC94" s="22">
        <v>269724</v>
      </c>
      <c r="AD94" s="22">
        <v>81238</v>
      </c>
      <c r="AE94" s="22">
        <v>43025</v>
      </c>
      <c r="AF94" s="22">
        <v>0</v>
      </c>
      <c r="AG94" s="22">
        <v>2919</v>
      </c>
      <c r="AH94" s="22">
        <v>11194</v>
      </c>
      <c r="AI94" s="22">
        <v>408100</v>
      </c>
      <c r="AJ94" s="22">
        <v>0</v>
      </c>
      <c r="AK94" s="22">
        <v>0</v>
      </c>
      <c r="AL94" s="22">
        <v>0</v>
      </c>
    </row>
    <row r="95" spans="1:38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840959</v>
      </c>
      <c r="F95" s="22">
        <v>0</v>
      </c>
      <c r="G95" s="22">
        <v>0</v>
      </c>
      <c r="H95" s="22">
        <v>411575</v>
      </c>
      <c r="I95" s="22">
        <v>0</v>
      </c>
      <c r="J95" s="22">
        <v>0</v>
      </c>
      <c r="K95" s="22">
        <v>0</v>
      </c>
      <c r="L95" s="22">
        <v>0</v>
      </c>
      <c r="M95" s="22">
        <v>1252534</v>
      </c>
      <c r="N95" s="22">
        <v>0</v>
      </c>
      <c r="O95" s="22">
        <v>0</v>
      </c>
      <c r="P95" s="22">
        <v>40782</v>
      </c>
      <c r="Q95" s="22">
        <v>0</v>
      </c>
      <c r="R95" s="22">
        <v>0</v>
      </c>
      <c r="S95" s="22">
        <v>0</v>
      </c>
      <c r="T95" s="22">
        <v>1293316</v>
      </c>
      <c r="U95" s="22">
        <v>119817</v>
      </c>
      <c r="V95" s="22">
        <v>0</v>
      </c>
      <c r="W95" s="22">
        <v>127043</v>
      </c>
      <c r="X95" s="22">
        <v>27963</v>
      </c>
      <c r="Y95" s="22">
        <v>0</v>
      </c>
      <c r="Z95" s="22">
        <v>0</v>
      </c>
      <c r="AA95" s="22">
        <v>0</v>
      </c>
      <c r="AB95" s="22">
        <v>0</v>
      </c>
      <c r="AC95" s="22">
        <v>274823</v>
      </c>
      <c r="AD95" s="22">
        <v>109290</v>
      </c>
      <c r="AE95" s="22">
        <v>31339</v>
      </c>
      <c r="AF95" s="22">
        <v>0</v>
      </c>
      <c r="AG95" s="22">
        <v>0</v>
      </c>
      <c r="AH95" s="22">
        <v>17712</v>
      </c>
      <c r="AI95" s="22">
        <v>433164</v>
      </c>
      <c r="AJ95" s="22">
        <v>0</v>
      </c>
      <c r="AK95" s="22">
        <v>0</v>
      </c>
      <c r="AL95" s="22">
        <v>0</v>
      </c>
    </row>
    <row r="96" spans="1:38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11166052</v>
      </c>
      <c r="F96" s="22">
        <v>0</v>
      </c>
      <c r="G96" s="22">
        <v>1486907</v>
      </c>
      <c r="H96" s="22">
        <v>1393785</v>
      </c>
      <c r="I96" s="22">
        <v>2149777</v>
      </c>
      <c r="J96" s="22">
        <v>0</v>
      </c>
      <c r="K96" s="22">
        <v>0</v>
      </c>
      <c r="L96" s="22">
        <v>0</v>
      </c>
      <c r="M96" s="22">
        <v>16196521</v>
      </c>
      <c r="N96" s="22">
        <v>0</v>
      </c>
      <c r="O96" s="22">
        <v>238472</v>
      </c>
      <c r="P96" s="22">
        <v>509180</v>
      </c>
      <c r="Q96" s="22">
        <v>22128687</v>
      </c>
      <c r="R96" s="22">
        <v>2750003</v>
      </c>
      <c r="S96" s="22">
        <v>65914</v>
      </c>
      <c r="T96" s="22">
        <v>41888777</v>
      </c>
      <c r="U96" s="22">
        <v>4455006</v>
      </c>
      <c r="V96" s="22">
        <v>0</v>
      </c>
      <c r="W96" s="22">
        <v>394970</v>
      </c>
      <c r="X96" s="22">
        <v>177210</v>
      </c>
      <c r="Y96" s="22">
        <v>407829</v>
      </c>
      <c r="Z96" s="22">
        <v>0</v>
      </c>
      <c r="AA96" s="22">
        <v>0</v>
      </c>
      <c r="AB96" s="22">
        <v>0</v>
      </c>
      <c r="AC96" s="22">
        <v>5435015</v>
      </c>
      <c r="AD96" s="22">
        <v>728089</v>
      </c>
      <c r="AE96" s="22">
        <v>193000</v>
      </c>
      <c r="AF96" s="22">
        <v>0</v>
      </c>
      <c r="AG96" s="22">
        <v>341055</v>
      </c>
      <c r="AH96" s="22">
        <v>120091</v>
      </c>
      <c r="AI96" s="22">
        <v>6817250</v>
      </c>
      <c r="AJ96" s="22">
        <v>0</v>
      </c>
      <c r="AK96" s="22">
        <v>0</v>
      </c>
      <c r="AL96" s="22">
        <v>0</v>
      </c>
    </row>
    <row r="97" spans="1:38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763777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763777</v>
      </c>
      <c r="N97" s="22">
        <v>22630</v>
      </c>
      <c r="O97" s="22">
        <v>44945</v>
      </c>
      <c r="P97" s="22">
        <v>0</v>
      </c>
      <c r="Q97" s="22">
        <v>0</v>
      </c>
      <c r="R97" s="22">
        <v>43754</v>
      </c>
      <c r="S97" s="22">
        <v>133069</v>
      </c>
      <c r="T97" s="22">
        <v>1008175</v>
      </c>
      <c r="U97" s="22">
        <v>208042</v>
      </c>
      <c r="V97" s="22">
        <v>0</v>
      </c>
      <c r="W97" s="22">
        <v>204537</v>
      </c>
      <c r="X97" s="22">
        <v>62035</v>
      </c>
      <c r="Y97" s="22">
        <v>0</v>
      </c>
      <c r="Z97" s="22">
        <v>0</v>
      </c>
      <c r="AA97" s="22">
        <v>0</v>
      </c>
      <c r="AB97" s="22">
        <v>0</v>
      </c>
      <c r="AC97" s="22">
        <v>474614</v>
      </c>
      <c r="AD97" s="22">
        <v>77239</v>
      </c>
      <c r="AE97" s="22">
        <v>107925</v>
      </c>
      <c r="AF97" s="22">
        <v>0</v>
      </c>
      <c r="AG97" s="22">
        <v>4787</v>
      </c>
      <c r="AH97" s="22">
        <v>49989</v>
      </c>
      <c r="AI97" s="22">
        <v>714554</v>
      </c>
      <c r="AJ97" s="22">
        <v>0</v>
      </c>
      <c r="AK97" s="22">
        <v>0</v>
      </c>
      <c r="AL97" s="22">
        <v>0</v>
      </c>
    </row>
    <row r="98" spans="1:38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26422</v>
      </c>
      <c r="F98" s="22">
        <v>0</v>
      </c>
      <c r="G98" s="22">
        <v>31734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58156</v>
      </c>
      <c r="N98" s="22">
        <v>0</v>
      </c>
      <c r="O98" s="22">
        <v>0</v>
      </c>
      <c r="P98" s="22">
        <v>39274</v>
      </c>
      <c r="Q98" s="22">
        <v>60489</v>
      </c>
      <c r="R98" s="22">
        <v>0</v>
      </c>
      <c r="S98" s="22">
        <v>0</v>
      </c>
      <c r="T98" s="22">
        <v>157919</v>
      </c>
      <c r="U98" s="22">
        <v>122132</v>
      </c>
      <c r="V98" s="22">
        <v>0</v>
      </c>
      <c r="W98" s="22">
        <v>61614</v>
      </c>
      <c r="X98" s="22">
        <v>125916</v>
      </c>
      <c r="Y98" s="22">
        <v>0</v>
      </c>
      <c r="Z98" s="22">
        <v>0</v>
      </c>
      <c r="AA98" s="22">
        <v>0</v>
      </c>
      <c r="AB98" s="22">
        <v>0</v>
      </c>
      <c r="AC98" s="22">
        <v>309662</v>
      </c>
      <c r="AD98" s="22">
        <v>61575</v>
      </c>
      <c r="AE98" s="22">
        <v>45760</v>
      </c>
      <c r="AF98" s="22">
        <v>0</v>
      </c>
      <c r="AG98" s="22">
        <v>0</v>
      </c>
      <c r="AH98" s="22">
        <v>12443</v>
      </c>
      <c r="AI98" s="22">
        <v>429440</v>
      </c>
      <c r="AJ98" s="22">
        <v>0</v>
      </c>
      <c r="AK98" s="22">
        <v>0</v>
      </c>
      <c r="AL98" s="22">
        <v>0</v>
      </c>
    </row>
    <row r="99" spans="1:38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2799455</v>
      </c>
      <c r="F99" s="22">
        <v>0</v>
      </c>
      <c r="G99" s="22">
        <v>449177</v>
      </c>
      <c r="H99" s="22">
        <v>1134742</v>
      </c>
      <c r="I99" s="22">
        <v>218000</v>
      </c>
      <c r="J99" s="22">
        <v>0</v>
      </c>
      <c r="K99" s="22">
        <v>0</v>
      </c>
      <c r="L99" s="22">
        <v>0</v>
      </c>
      <c r="M99" s="22">
        <v>4601374</v>
      </c>
      <c r="N99" s="22">
        <v>-592152</v>
      </c>
      <c r="O99" s="22">
        <v>198719</v>
      </c>
      <c r="P99" s="22">
        <v>625095</v>
      </c>
      <c r="Q99" s="22">
        <v>0</v>
      </c>
      <c r="R99" s="22">
        <v>524542</v>
      </c>
      <c r="S99" s="22">
        <v>477876</v>
      </c>
      <c r="T99" s="22">
        <v>5835454</v>
      </c>
      <c r="U99" s="22">
        <v>1744465</v>
      </c>
      <c r="V99" s="22">
        <v>0</v>
      </c>
      <c r="W99" s="22">
        <v>520148</v>
      </c>
      <c r="X99" s="22">
        <v>276299</v>
      </c>
      <c r="Y99" s="22">
        <v>125092</v>
      </c>
      <c r="Z99" s="22">
        <v>0</v>
      </c>
      <c r="AA99" s="22">
        <v>0</v>
      </c>
      <c r="AB99" s="22">
        <v>0</v>
      </c>
      <c r="AC99" s="22">
        <v>2666004</v>
      </c>
      <c r="AD99" s="22">
        <v>821608</v>
      </c>
      <c r="AE99" s="22">
        <v>407394</v>
      </c>
      <c r="AF99" s="22">
        <v>0</v>
      </c>
      <c r="AG99" s="22">
        <v>506731</v>
      </c>
      <c r="AH99" s="22">
        <v>124307</v>
      </c>
      <c r="AI99" s="22">
        <v>4526044</v>
      </c>
      <c r="AJ99" s="22">
        <v>0</v>
      </c>
      <c r="AK99" s="22">
        <v>0</v>
      </c>
      <c r="AL99" s="22">
        <v>0</v>
      </c>
    </row>
    <row r="100" spans="1:38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688429</v>
      </c>
      <c r="F100" s="22">
        <v>0</v>
      </c>
      <c r="G100" s="22">
        <v>10400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698829</v>
      </c>
      <c r="N100" s="22">
        <v>0</v>
      </c>
      <c r="O100" s="22">
        <v>0</v>
      </c>
      <c r="P100" s="22">
        <v>106519</v>
      </c>
      <c r="Q100" s="22">
        <v>0</v>
      </c>
      <c r="R100" s="22">
        <v>111578</v>
      </c>
      <c r="S100" s="22">
        <v>30545</v>
      </c>
      <c r="T100" s="22">
        <v>947471</v>
      </c>
      <c r="U100" s="22">
        <v>189441</v>
      </c>
      <c r="V100" s="22">
        <v>0</v>
      </c>
      <c r="W100" s="22">
        <v>90153</v>
      </c>
      <c r="X100" s="22">
        <v>81177</v>
      </c>
      <c r="Y100" s="22">
        <v>10868</v>
      </c>
      <c r="Z100" s="22">
        <v>0</v>
      </c>
      <c r="AA100" s="22">
        <v>0</v>
      </c>
      <c r="AB100" s="22">
        <v>0</v>
      </c>
      <c r="AC100" s="22">
        <v>371639</v>
      </c>
      <c r="AD100" s="22">
        <v>38999</v>
      </c>
      <c r="AE100" s="22">
        <v>69774</v>
      </c>
      <c r="AF100" s="22">
        <v>0</v>
      </c>
      <c r="AG100" s="22">
        <v>37518</v>
      </c>
      <c r="AH100" s="22">
        <v>25699</v>
      </c>
      <c r="AI100" s="22">
        <v>543629</v>
      </c>
      <c r="AJ100" s="22">
        <v>0</v>
      </c>
      <c r="AK100" s="22">
        <v>0</v>
      </c>
      <c r="AL100" s="22">
        <v>0</v>
      </c>
    </row>
    <row r="101" spans="1:38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8001011</v>
      </c>
      <c r="F101" s="22">
        <v>0</v>
      </c>
      <c r="G101" s="22">
        <v>1338388</v>
      </c>
      <c r="H101" s="22">
        <v>848607</v>
      </c>
      <c r="I101" s="22">
        <v>901539</v>
      </c>
      <c r="J101" s="22">
        <v>0</v>
      </c>
      <c r="K101" s="22">
        <v>0</v>
      </c>
      <c r="L101" s="22">
        <v>0</v>
      </c>
      <c r="M101" s="22">
        <v>11089545</v>
      </c>
      <c r="N101" s="22">
        <v>0</v>
      </c>
      <c r="O101" s="22">
        <v>244043</v>
      </c>
      <c r="P101" s="22">
        <v>255266</v>
      </c>
      <c r="Q101" s="22">
        <v>515000</v>
      </c>
      <c r="R101" s="22">
        <v>100304</v>
      </c>
      <c r="S101" s="22">
        <v>0</v>
      </c>
      <c r="T101" s="22">
        <v>12204158</v>
      </c>
      <c r="U101" s="22">
        <v>1253828</v>
      </c>
      <c r="V101" s="22">
        <v>0</v>
      </c>
      <c r="W101" s="22">
        <v>221227</v>
      </c>
      <c r="X101" s="22">
        <v>793264</v>
      </c>
      <c r="Y101" s="22">
        <v>49502</v>
      </c>
      <c r="Z101" s="22">
        <v>0</v>
      </c>
      <c r="AA101" s="22">
        <v>0</v>
      </c>
      <c r="AB101" s="22">
        <v>0</v>
      </c>
      <c r="AC101" s="22">
        <v>2317821</v>
      </c>
      <c r="AD101" s="22">
        <v>672523</v>
      </c>
      <c r="AE101" s="22">
        <v>449853</v>
      </c>
      <c r="AF101" s="22">
        <v>0</v>
      </c>
      <c r="AG101" s="22">
        <v>228123</v>
      </c>
      <c r="AH101" s="22">
        <v>203106</v>
      </c>
      <c r="AI101" s="22">
        <v>3871426</v>
      </c>
      <c r="AJ101" s="22">
        <v>0</v>
      </c>
      <c r="AK101" s="22">
        <v>0</v>
      </c>
      <c r="AL101" s="22">
        <v>0</v>
      </c>
    </row>
    <row r="102" spans="1:38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1125076</v>
      </c>
      <c r="F102" s="22">
        <v>0</v>
      </c>
      <c r="G102" s="22">
        <v>691537</v>
      </c>
      <c r="H102" s="22">
        <v>1022205</v>
      </c>
      <c r="I102" s="22">
        <v>0</v>
      </c>
      <c r="J102" s="22">
        <v>0</v>
      </c>
      <c r="K102" s="22">
        <v>0</v>
      </c>
      <c r="L102" s="22">
        <v>0</v>
      </c>
      <c r="M102" s="22">
        <v>2838818</v>
      </c>
      <c r="N102" s="22">
        <v>-1440856</v>
      </c>
      <c r="O102" s="22">
        <v>448603</v>
      </c>
      <c r="P102" s="22">
        <v>19131</v>
      </c>
      <c r="Q102" s="22">
        <v>106550</v>
      </c>
      <c r="R102" s="22">
        <v>0</v>
      </c>
      <c r="S102" s="22">
        <v>32633</v>
      </c>
      <c r="T102" s="22">
        <v>2004879</v>
      </c>
      <c r="U102" s="22">
        <v>443036</v>
      </c>
      <c r="V102" s="22">
        <v>0</v>
      </c>
      <c r="W102" s="22">
        <v>35443</v>
      </c>
      <c r="X102" s="22">
        <v>52684</v>
      </c>
      <c r="Y102" s="22">
        <v>0</v>
      </c>
      <c r="Z102" s="22">
        <v>0</v>
      </c>
      <c r="AA102" s="22">
        <v>0</v>
      </c>
      <c r="AB102" s="22">
        <v>0</v>
      </c>
      <c r="AC102" s="22">
        <v>531163</v>
      </c>
      <c r="AD102" s="22">
        <v>80184</v>
      </c>
      <c r="AE102" s="22">
        <v>79811</v>
      </c>
      <c r="AF102" s="22">
        <v>0</v>
      </c>
      <c r="AG102" s="22">
        <v>0</v>
      </c>
      <c r="AH102" s="22">
        <v>43225</v>
      </c>
      <c r="AI102" s="22">
        <v>734383</v>
      </c>
      <c r="AJ102" s="22">
        <v>0</v>
      </c>
      <c r="AK102" s="22">
        <v>0</v>
      </c>
      <c r="AL102" s="22">
        <v>0</v>
      </c>
    </row>
    <row r="103" spans="1:38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982742</v>
      </c>
      <c r="F103" s="22">
        <v>0</v>
      </c>
      <c r="G103" s="22">
        <v>165128</v>
      </c>
      <c r="H103" s="22">
        <v>169643</v>
      </c>
      <c r="I103" s="22">
        <v>0</v>
      </c>
      <c r="J103" s="22">
        <v>0</v>
      </c>
      <c r="K103" s="22">
        <v>0</v>
      </c>
      <c r="L103" s="22">
        <v>0</v>
      </c>
      <c r="M103" s="22">
        <v>1317513</v>
      </c>
      <c r="N103" s="22">
        <v>0</v>
      </c>
      <c r="O103" s="22">
        <v>15345</v>
      </c>
      <c r="P103" s="22">
        <v>28651</v>
      </c>
      <c r="Q103" s="22">
        <v>0</v>
      </c>
      <c r="R103" s="22">
        <v>42225</v>
      </c>
      <c r="S103" s="22">
        <v>40007</v>
      </c>
      <c r="T103" s="22">
        <v>1443741</v>
      </c>
      <c r="U103" s="22">
        <v>203900</v>
      </c>
      <c r="V103" s="22">
        <v>0</v>
      </c>
      <c r="W103" s="22">
        <v>72555</v>
      </c>
      <c r="X103" s="22">
        <v>48473</v>
      </c>
      <c r="Y103" s="22">
        <v>405</v>
      </c>
      <c r="Z103" s="22">
        <v>0</v>
      </c>
      <c r="AA103" s="22">
        <v>0</v>
      </c>
      <c r="AB103" s="22">
        <v>0</v>
      </c>
      <c r="AC103" s="22">
        <v>325333</v>
      </c>
      <c r="AD103" s="22">
        <v>32554</v>
      </c>
      <c r="AE103" s="22">
        <v>48704</v>
      </c>
      <c r="AF103" s="22">
        <v>0</v>
      </c>
      <c r="AG103" s="22">
        <v>27396</v>
      </c>
      <c r="AH103" s="22">
        <v>24080</v>
      </c>
      <c r="AI103" s="22">
        <v>458067</v>
      </c>
      <c r="AJ103" s="22">
        <v>0</v>
      </c>
      <c r="AK103" s="22">
        <v>0</v>
      </c>
      <c r="AL103" s="22">
        <v>0</v>
      </c>
    </row>
    <row r="104" spans="1:38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1000073</v>
      </c>
      <c r="F104" s="22">
        <v>0</v>
      </c>
      <c r="G104" s="22">
        <v>24785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1024858</v>
      </c>
      <c r="N104" s="22">
        <v>0</v>
      </c>
      <c r="O104" s="22">
        <v>16698</v>
      </c>
      <c r="P104" s="22">
        <v>122815</v>
      </c>
      <c r="Q104" s="22">
        <v>0</v>
      </c>
      <c r="R104" s="22">
        <v>0</v>
      </c>
      <c r="S104" s="22">
        <v>43034</v>
      </c>
      <c r="T104" s="22">
        <v>1207405</v>
      </c>
      <c r="U104" s="22">
        <v>148725</v>
      </c>
      <c r="V104" s="22">
        <v>0</v>
      </c>
      <c r="W104" s="22">
        <v>6403</v>
      </c>
      <c r="X104" s="22">
        <v>57044</v>
      </c>
      <c r="Y104" s="22">
        <v>2235</v>
      </c>
      <c r="Z104" s="22">
        <v>0</v>
      </c>
      <c r="AA104" s="22">
        <v>0</v>
      </c>
      <c r="AB104" s="22">
        <v>0</v>
      </c>
      <c r="AC104" s="22">
        <v>214407</v>
      </c>
      <c r="AD104" s="22">
        <v>67031</v>
      </c>
      <c r="AE104" s="22">
        <v>45496</v>
      </c>
      <c r="AF104" s="22">
        <v>0</v>
      </c>
      <c r="AG104" s="22">
        <v>20612</v>
      </c>
      <c r="AH104" s="22">
        <v>15107</v>
      </c>
      <c r="AI104" s="22">
        <v>362653</v>
      </c>
      <c r="AJ104" s="22">
        <v>0</v>
      </c>
      <c r="AK104" s="22">
        <v>0</v>
      </c>
      <c r="AL104" s="22">
        <v>0</v>
      </c>
    </row>
    <row r="105" spans="1:38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4850471</v>
      </c>
      <c r="O105" s="22">
        <v>411838</v>
      </c>
      <c r="P105" s="22">
        <v>257263</v>
      </c>
      <c r="Q105" s="22">
        <v>0</v>
      </c>
      <c r="R105" s="22">
        <v>1098571</v>
      </c>
      <c r="S105" s="22">
        <v>253312</v>
      </c>
      <c r="T105" s="22">
        <v>6871455</v>
      </c>
      <c r="U105" s="22">
        <v>140123</v>
      </c>
      <c r="V105" s="22">
        <v>0</v>
      </c>
      <c r="W105" s="22">
        <v>163222</v>
      </c>
      <c r="X105" s="22">
        <v>51823</v>
      </c>
      <c r="Y105" s="22">
        <v>70462</v>
      </c>
      <c r="Z105" s="22">
        <v>0</v>
      </c>
      <c r="AA105" s="22">
        <v>0</v>
      </c>
      <c r="AB105" s="22">
        <v>0</v>
      </c>
      <c r="AC105" s="22">
        <v>425630</v>
      </c>
      <c r="AD105" s="22">
        <v>111848</v>
      </c>
      <c r="AE105" s="22">
        <v>180844</v>
      </c>
      <c r="AF105" s="22">
        <v>0</v>
      </c>
      <c r="AG105" s="22">
        <v>12350</v>
      </c>
      <c r="AH105" s="22">
        <v>101835</v>
      </c>
      <c r="AI105" s="22">
        <v>832507</v>
      </c>
      <c r="AJ105" s="22">
        <v>0</v>
      </c>
      <c r="AK105" s="22">
        <v>0</v>
      </c>
      <c r="AL105" s="22">
        <v>0</v>
      </c>
    </row>
    <row r="106" spans="1:38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404940</v>
      </c>
      <c r="F106" s="22">
        <v>0</v>
      </c>
      <c r="G106" s="22">
        <v>1731507</v>
      </c>
      <c r="H106" s="22">
        <v>90540</v>
      </c>
      <c r="I106" s="22">
        <v>0</v>
      </c>
      <c r="J106" s="22">
        <v>0</v>
      </c>
      <c r="K106" s="22">
        <v>0</v>
      </c>
      <c r="L106" s="22">
        <v>0</v>
      </c>
      <c r="M106" s="22">
        <v>2226987</v>
      </c>
      <c r="N106" s="22">
        <v>-448420</v>
      </c>
      <c r="O106" s="22">
        <v>1172506</v>
      </c>
      <c r="P106" s="22">
        <v>148313</v>
      </c>
      <c r="Q106" s="22">
        <v>0</v>
      </c>
      <c r="R106" s="22">
        <v>0</v>
      </c>
      <c r="S106" s="22">
        <v>445632</v>
      </c>
      <c r="T106" s="22">
        <v>3545018</v>
      </c>
      <c r="U106" s="22">
        <v>186481</v>
      </c>
      <c r="V106" s="22">
        <v>0</v>
      </c>
      <c r="W106" s="22">
        <v>74744</v>
      </c>
      <c r="X106" s="22">
        <v>85873</v>
      </c>
      <c r="Y106" s="22">
        <v>67552</v>
      </c>
      <c r="Z106" s="22">
        <v>0</v>
      </c>
      <c r="AA106" s="22">
        <v>0</v>
      </c>
      <c r="AB106" s="22">
        <v>0</v>
      </c>
      <c r="AC106" s="22">
        <v>414650</v>
      </c>
      <c r="AD106" s="22">
        <v>114815</v>
      </c>
      <c r="AE106" s="22">
        <v>134075</v>
      </c>
      <c r="AF106" s="22">
        <v>0</v>
      </c>
      <c r="AG106" s="22">
        <v>11043</v>
      </c>
      <c r="AH106" s="22">
        <v>52290</v>
      </c>
      <c r="AI106" s="22">
        <v>726873</v>
      </c>
      <c r="AJ106" s="22">
        <v>0</v>
      </c>
      <c r="AK106" s="22">
        <v>0</v>
      </c>
      <c r="AL106" s="22">
        <v>0</v>
      </c>
    </row>
    <row r="107" spans="1:38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4381751</v>
      </c>
      <c r="F107" s="22">
        <v>0</v>
      </c>
      <c r="G107" s="22">
        <v>804039</v>
      </c>
      <c r="H107" s="22">
        <v>2928655</v>
      </c>
      <c r="I107" s="22">
        <v>1177299</v>
      </c>
      <c r="J107" s="22">
        <v>0</v>
      </c>
      <c r="K107" s="22">
        <v>0</v>
      </c>
      <c r="L107" s="22">
        <v>0</v>
      </c>
      <c r="M107" s="22">
        <v>9291744</v>
      </c>
      <c r="N107" s="22">
        <v>3632504</v>
      </c>
      <c r="O107" s="22">
        <v>3316219</v>
      </c>
      <c r="P107" s="22">
        <v>1604073</v>
      </c>
      <c r="Q107" s="22">
        <v>766425</v>
      </c>
      <c r="R107" s="22">
        <v>1152100</v>
      </c>
      <c r="S107" s="22">
        <v>87529</v>
      </c>
      <c r="T107" s="22">
        <v>19850594</v>
      </c>
      <c r="U107" s="22">
        <v>1682578</v>
      </c>
      <c r="V107" s="22">
        <v>0</v>
      </c>
      <c r="W107" s="22">
        <v>794550</v>
      </c>
      <c r="X107" s="22">
        <v>817061</v>
      </c>
      <c r="Y107" s="22">
        <v>551698</v>
      </c>
      <c r="Z107" s="22">
        <v>0</v>
      </c>
      <c r="AA107" s="22">
        <v>0</v>
      </c>
      <c r="AB107" s="22">
        <v>0</v>
      </c>
      <c r="AC107" s="22">
        <v>3845887</v>
      </c>
      <c r="AD107" s="22">
        <v>1775206</v>
      </c>
      <c r="AE107" s="22">
        <v>901390</v>
      </c>
      <c r="AF107" s="22">
        <v>0</v>
      </c>
      <c r="AG107" s="22">
        <v>883362</v>
      </c>
      <c r="AH107" s="22">
        <v>290742</v>
      </c>
      <c r="AI107" s="22">
        <v>7696587</v>
      </c>
      <c r="AJ107" s="22">
        <v>0</v>
      </c>
      <c r="AK107" s="22">
        <v>0</v>
      </c>
      <c r="AL107" s="22">
        <v>0</v>
      </c>
    </row>
    <row r="108" spans="1:38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590240</v>
      </c>
      <c r="F108" s="22">
        <v>0</v>
      </c>
      <c r="G108" s="22">
        <v>301999</v>
      </c>
      <c r="H108" s="22">
        <v>515282</v>
      </c>
      <c r="I108" s="22">
        <v>0</v>
      </c>
      <c r="J108" s="22">
        <v>0</v>
      </c>
      <c r="K108" s="22">
        <v>330854</v>
      </c>
      <c r="L108" s="22">
        <v>0</v>
      </c>
      <c r="M108" s="22">
        <v>1738375</v>
      </c>
      <c r="N108" s="22">
        <v>345296</v>
      </c>
      <c r="O108" s="22">
        <v>0</v>
      </c>
      <c r="P108" s="22">
        <v>342525</v>
      </c>
      <c r="Q108" s="22">
        <v>12000</v>
      </c>
      <c r="R108" s="22">
        <v>7057</v>
      </c>
      <c r="S108" s="22">
        <v>59788</v>
      </c>
      <c r="T108" s="22">
        <v>2505041</v>
      </c>
      <c r="U108" s="22">
        <v>458621</v>
      </c>
      <c r="V108" s="22">
        <v>0</v>
      </c>
      <c r="W108" s="22">
        <v>457019</v>
      </c>
      <c r="X108" s="22">
        <v>335510</v>
      </c>
      <c r="Y108" s="22">
        <v>49832</v>
      </c>
      <c r="Z108" s="22">
        <v>0</v>
      </c>
      <c r="AA108" s="22">
        <v>128234</v>
      </c>
      <c r="AB108" s="22">
        <v>0</v>
      </c>
      <c r="AC108" s="22">
        <v>1429216</v>
      </c>
      <c r="AD108" s="22">
        <v>171694</v>
      </c>
      <c r="AE108" s="22">
        <v>144770</v>
      </c>
      <c r="AF108" s="22">
        <v>0</v>
      </c>
      <c r="AG108" s="22">
        <v>115639</v>
      </c>
      <c r="AH108" s="22">
        <v>78471</v>
      </c>
      <c r="AI108" s="22">
        <v>1939790</v>
      </c>
      <c r="AJ108" s="22">
        <v>0</v>
      </c>
      <c r="AK108" s="22">
        <v>0</v>
      </c>
      <c r="AL108" s="22">
        <v>0</v>
      </c>
    </row>
    <row r="109" spans="1:38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778207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778207</v>
      </c>
      <c r="N109" s="22">
        <v>3225</v>
      </c>
      <c r="O109" s="22">
        <v>0</v>
      </c>
      <c r="P109" s="22">
        <v>262370</v>
      </c>
      <c r="Q109" s="22">
        <v>0</v>
      </c>
      <c r="R109" s="22">
        <v>0</v>
      </c>
      <c r="S109" s="22">
        <v>202145</v>
      </c>
      <c r="T109" s="22">
        <v>1245947</v>
      </c>
      <c r="U109" s="22">
        <v>887654</v>
      </c>
      <c r="V109" s="22">
        <v>0</v>
      </c>
      <c r="W109" s="22">
        <v>94571</v>
      </c>
      <c r="X109" s="22">
        <v>141219</v>
      </c>
      <c r="Y109" s="22">
        <v>48650</v>
      </c>
      <c r="Z109" s="22">
        <v>0</v>
      </c>
      <c r="AA109" s="22">
        <v>0</v>
      </c>
      <c r="AB109" s="22">
        <v>0</v>
      </c>
      <c r="AC109" s="22">
        <v>1172094</v>
      </c>
      <c r="AD109" s="22">
        <v>164715</v>
      </c>
      <c r="AE109" s="22">
        <v>104322</v>
      </c>
      <c r="AF109" s="22">
        <v>0</v>
      </c>
      <c r="AG109" s="22">
        <v>105955</v>
      </c>
      <c r="AH109" s="22">
        <v>49555</v>
      </c>
      <c r="AI109" s="22">
        <v>1596641</v>
      </c>
      <c r="AJ109" s="22">
        <v>0</v>
      </c>
      <c r="AK109" s="22">
        <v>0</v>
      </c>
      <c r="AL109" s="22">
        <v>0</v>
      </c>
    </row>
    <row r="110" spans="1:38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80694</v>
      </c>
      <c r="H110" s="22">
        <v>0</v>
      </c>
      <c r="I110" s="22">
        <v>0</v>
      </c>
      <c r="J110" s="22">
        <v>0</v>
      </c>
      <c r="K110" s="22">
        <v>0</v>
      </c>
      <c r="L110" s="22">
        <v>69429</v>
      </c>
      <c r="M110" s="22">
        <v>150123</v>
      </c>
      <c r="N110" s="22">
        <v>0</v>
      </c>
      <c r="O110" s="22">
        <v>238392</v>
      </c>
      <c r="P110" s="22">
        <v>68624</v>
      </c>
      <c r="Q110" s="22">
        <v>50206</v>
      </c>
      <c r="R110" s="22">
        <v>37140</v>
      </c>
      <c r="S110" s="22">
        <v>0</v>
      </c>
      <c r="T110" s="22">
        <v>544485</v>
      </c>
      <c r="U110" s="22">
        <v>103299</v>
      </c>
      <c r="V110" s="22">
        <v>0</v>
      </c>
      <c r="W110" s="22">
        <v>32064</v>
      </c>
      <c r="X110" s="22">
        <v>18123</v>
      </c>
      <c r="Y110" s="22">
        <v>0</v>
      </c>
      <c r="Z110" s="22">
        <v>0</v>
      </c>
      <c r="AA110" s="22">
        <v>0</v>
      </c>
      <c r="AB110" s="22">
        <v>8466</v>
      </c>
      <c r="AC110" s="22">
        <v>161952</v>
      </c>
      <c r="AD110" s="22">
        <v>102304</v>
      </c>
      <c r="AE110" s="22">
        <v>62027</v>
      </c>
      <c r="AF110" s="22">
        <v>0</v>
      </c>
      <c r="AG110" s="22">
        <v>7534</v>
      </c>
      <c r="AH110" s="22">
        <v>38644</v>
      </c>
      <c r="AI110" s="22">
        <v>372461</v>
      </c>
      <c r="AJ110" s="22">
        <v>0</v>
      </c>
      <c r="AK110" s="22">
        <v>0</v>
      </c>
      <c r="AL110" s="22">
        <v>0</v>
      </c>
    </row>
    <row r="111" spans="1:38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86970</v>
      </c>
      <c r="F111" s="22">
        <v>0</v>
      </c>
      <c r="G111" s="22">
        <v>7436</v>
      </c>
      <c r="H111" s="22">
        <v>6800</v>
      </c>
      <c r="I111" s="22">
        <v>0</v>
      </c>
      <c r="J111" s="22">
        <v>0</v>
      </c>
      <c r="K111" s="22">
        <v>0</v>
      </c>
      <c r="L111" s="22">
        <v>0</v>
      </c>
      <c r="M111" s="22">
        <v>101206</v>
      </c>
      <c r="N111" s="22">
        <v>507589</v>
      </c>
      <c r="O111" s="22">
        <v>10856</v>
      </c>
      <c r="P111" s="22">
        <v>249112</v>
      </c>
      <c r="Q111" s="22">
        <v>0</v>
      </c>
      <c r="R111" s="22">
        <v>0</v>
      </c>
      <c r="S111" s="22">
        <v>0</v>
      </c>
      <c r="T111" s="22">
        <v>868763</v>
      </c>
      <c r="U111" s="22">
        <v>293812</v>
      </c>
      <c r="V111" s="22">
        <v>1168160</v>
      </c>
      <c r="W111" s="22">
        <v>411516</v>
      </c>
      <c r="X111" s="22">
        <v>31346</v>
      </c>
      <c r="Y111" s="22">
        <v>0</v>
      </c>
      <c r="Z111" s="22">
        <v>0</v>
      </c>
      <c r="AA111" s="22">
        <v>0</v>
      </c>
      <c r="AB111" s="22">
        <v>0</v>
      </c>
      <c r="AC111" s="22">
        <v>1904834</v>
      </c>
      <c r="AD111" s="22">
        <v>236146</v>
      </c>
      <c r="AE111" s="22">
        <v>89113</v>
      </c>
      <c r="AF111" s="22">
        <v>0</v>
      </c>
      <c r="AG111" s="22">
        <v>85216</v>
      </c>
      <c r="AH111" s="22">
        <v>70521</v>
      </c>
      <c r="AI111" s="22">
        <v>2385830</v>
      </c>
      <c r="AJ111" s="22">
        <v>0</v>
      </c>
      <c r="AK111" s="22">
        <v>0</v>
      </c>
      <c r="AL111" s="22">
        <v>0</v>
      </c>
    </row>
    <row r="112" spans="1:38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1201078</v>
      </c>
      <c r="F112" s="22">
        <v>0</v>
      </c>
      <c r="G112" s="22">
        <v>558565</v>
      </c>
      <c r="H112" s="22">
        <v>723028</v>
      </c>
      <c r="I112" s="22">
        <v>1208610</v>
      </c>
      <c r="J112" s="22">
        <v>0</v>
      </c>
      <c r="K112" s="22">
        <v>0</v>
      </c>
      <c r="L112" s="22">
        <v>0</v>
      </c>
      <c r="M112" s="22">
        <v>3691281</v>
      </c>
      <c r="N112" s="22">
        <v>0</v>
      </c>
      <c r="O112" s="22">
        <v>9350</v>
      </c>
      <c r="P112" s="22">
        <v>207389</v>
      </c>
      <c r="Q112" s="22">
        <v>58900</v>
      </c>
      <c r="R112" s="22">
        <v>89924</v>
      </c>
      <c r="S112" s="22">
        <v>114645</v>
      </c>
      <c r="T112" s="22">
        <v>4171489</v>
      </c>
      <c r="U112" s="22">
        <v>668630</v>
      </c>
      <c r="V112" s="22">
        <v>0</v>
      </c>
      <c r="W112" s="22">
        <v>308281</v>
      </c>
      <c r="X112" s="22">
        <v>467818</v>
      </c>
      <c r="Y112" s="22">
        <v>285414</v>
      </c>
      <c r="Z112" s="22">
        <v>4598</v>
      </c>
      <c r="AA112" s="22">
        <v>0</v>
      </c>
      <c r="AB112" s="22">
        <v>0</v>
      </c>
      <c r="AC112" s="22">
        <v>1734741</v>
      </c>
      <c r="AD112" s="22">
        <v>249255</v>
      </c>
      <c r="AE112" s="22">
        <v>214779</v>
      </c>
      <c r="AF112" s="22">
        <v>0</v>
      </c>
      <c r="AG112" s="22">
        <v>82052</v>
      </c>
      <c r="AH112" s="22">
        <v>144639</v>
      </c>
      <c r="AI112" s="22">
        <v>2425466</v>
      </c>
      <c r="AJ112" s="22">
        <v>0</v>
      </c>
      <c r="AK112" s="22">
        <v>0</v>
      </c>
      <c r="AL112" s="22">
        <v>0</v>
      </c>
    </row>
    <row r="113" spans="1:38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367139</v>
      </c>
      <c r="I113" s="22">
        <v>0</v>
      </c>
      <c r="J113" s="22">
        <v>0</v>
      </c>
      <c r="K113" s="22">
        <v>0</v>
      </c>
      <c r="L113" s="22">
        <v>0</v>
      </c>
      <c r="M113" s="22">
        <v>367139</v>
      </c>
      <c r="N113" s="22">
        <v>608549</v>
      </c>
      <c r="O113" s="22">
        <v>152835</v>
      </c>
      <c r="P113" s="22">
        <v>38928</v>
      </c>
      <c r="Q113" s="22">
        <v>188571</v>
      </c>
      <c r="R113" s="22">
        <v>0</v>
      </c>
      <c r="S113" s="22">
        <v>41600</v>
      </c>
      <c r="T113" s="22">
        <v>1397622</v>
      </c>
      <c r="U113" s="22">
        <v>137497</v>
      </c>
      <c r="V113" s="22">
        <v>57705</v>
      </c>
      <c r="W113" s="22">
        <v>54575</v>
      </c>
      <c r="X113" s="22">
        <v>139066</v>
      </c>
      <c r="Y113" s="22">
        <v>0</v>
      </c>
      <c r="Z113" s="22">
        <v>0</v>
      </c>
      <c r="AA113" s="22">
        <v>0</v>
      </c>
      <c r="AB113" s="22">
        <v>0</v>
      </c>
      <c r="AC113" s="22">
        <v>388843</v>
      </c>
      <c r="AD113" s="22">
        <v>92806</v>
      </c>
      <c r="AE113" s="22">
        <v>74781</v>
      </c>
      <c r="AF113" s="22">
        <v>0</v>
      </c>
      <c r="AG113" s="22">
        <v>2873</v>
      </c>
      <c r="AH113" s="22">
        <v>100079</v>
      </c>
      <c r="AI113" s="22">
        <v>659382</v>
      </c>
      <c r="AJ113" s="22">
        <v>0</v>
      </c>
      <c r="AK113" s="22">
        <v>0</v>
      </c>
      <c r="AL113" s="22">
        <v>0</v>
      </c>
    </row>
    <row r="114" spans="1:38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14102452</v>
      </c>
      <c r="F114" s="22">
        <v>0</v>
      </c>
      <c r="G114" s="22">
        <v>4981377</v>
      </c>
      <c r="H114" s="22">
        <v>4135297</v>
      </c>
      <c r="I114" s="22">
        <v>5579875</v>
      </c>
      <c r="J114" s="22">
        <v>0</v>
      </c>
      <c r="K114" s="22">
        <v>0</v>
      </c>
      <c r="L114" s="22">
        <v>0</v>
      </c>
      <c r="M114" s="22">
        <v>28799001</v>
      </c>
      <c r="N114" s="22">
        <v>21677219</v>
      </c>
      <c r="O114" s="22">
        <v>341317</v>
      </c>
      <c r="P114" s="22">
        <v>692257</v>
      </c>
      <c r="Q114" s="22">
        <v>6705936</v>
      </c>
      <c r="R114" s="22">
        <v>1094757</v>
      </c>
      <c r="S114" s="22">
        <v>391841</v>
      </c>
      <c r="T114" s="22">
        <v>59702328</v>
      </c>
      <c r="U114" s="22">
        <v>1934333</v>
      </c>
      <c r="V114" s="22">
        <v>0</v>
      </c>
      <c r="W114" s="22">
        <v>1519419</v>
      </c>
      <c r="X114" s="22">
        <v>816998</v>
      </c>
      <c r="Y114" s="22">
        <v>544507</v>
      </c>
      <c r="Z114" s="22">
        <v>0</v>
      </c>
      <c r="AA114" s="22">
        <v>0</v>
      </c>
      <c r="AB114" s="22">
        <v>0</v>
      </c>
      <c r="AC114" s="22">
        <v>4815257</v>
      </c>
      <c r="AD114" s="22">
        <v>1369970</v>
      </c>
      <c r="AE114" s="22">
        <v>447111</v>
      </c>
      <c r="AF114" s="22">
        <v>0</v>
      </c>
      <c r="AG114" s="22">
        <v>432982</v>
      </c>
      <c r="AH114" s="22">
        <v>367261</v>
      </c>
      <c r="AI114" s="22">
        <v>7432581</v>
      </c>
      <c r="AJ114" s="22">
        <v>0</v>
      </c>
      <c r="AK114" s="22">
        <v>0</v>
      </c>
      <c r="AL114" s="22">
        <v>0</v>
      </c>
    </row>
    <row r="115" spans="1:38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256781</v>
      </c>
      <c r="F115" s="22">
        <v>0</v>
      </c>
      <c r="G115" s="22">
        <v>3224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260005</v>
      </c>
      <c r="N115" s="22">
        <v>0</v>
      </c>
      <c r="O115" s="22">
        <v>47325</v>
      </c>
      <c r="P115" s="22">
        <v>236070</v>
      </c>
      <c r="Q115" s="22">
        <v>0</v>
      </c>
      <c r="R115" s="22">
        <v>0</v>
      </c>
      <c r="S115" s="22">
        <v>0</v>
      </c>
      <c r="T115" s="22">
        <v>543400</v>
      </c>
      <c r="U115" s="22">
        <v>270745</v>
      </c>
      <c r="V115" s="22">
        <v>0</v>
      </c>
      <c r="W115" s="22">
        <v>60320</v>
      </c>
      <c r="X115" s="22">
        <v>18934</v>
      </c>
      <c r="Y115" s="22">
        <v>0</v>
      </c>
      <c r="Z115" s="22">
        <v>0</v>
      </c>
      <c r="AA115" s="22">
        <v>0</v>
      </c>
      <c r="AB115" s="22">
        <v>0</v>
      </c>
      <c r="AC115" s="22">
        <v>349999</v>
      </c>
      <c r="AD115" s="22">
        <v>63161</v>
      </c>
      <c r="AE115" s="22">
        <v>58010</v>
      </c>
      <c r="AF115" s="22">
        <v>0</v>
      </c>
      <c r="AG115" s="22">
        <v>2338</v>
      </c>
      <c r="AH115" s="22">
        <v>28326</v>
      </c>
      <c r="AI115" s="22">
        <v>501834</v>
      </c>
      <c r="AJ115" s="22">
        <v>0</v>
      </c>
      <c r="AK115" s="22">
        <v>0</v>
      </c>
      <c r="AL115" s="22">
        <v>0</v>
      </c>
    </row>
    <row r="116" spans="1:38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959949</v>
      </c>
      <c r="F116" s="22">
        <v>0</v>
      </c>
      <c r="G116" s="22">
        <v>189126</v>
      </c>
      <c r="H116" s="22">
        <v>329161</v>
      </c>
      <c r="I116" s="22">
        <v>0</v>
      </c>
      <c r="J116" s="22">
        <v>0</v>
      </c>
      <c r="K116" s="22">
        <v>0</v>
      </c>
      <c r="L116" s="22">
        <v>0</v>
      </c>
      <c r="M116" s="22">
        <v>1478236</v>
      </c>
      <c r="N116" s="22">
        <v>121800</v>
      </c>
      <c r="O116" s="22">
        <v>0</v>
      </c>
      <c r="P116" s="22">
        <v>110072</v>
      </c>
      <c r="Q116" s="22">
        <v>85000</v>
      </c>
      <c r="R116" s="22">
        <v>253510</v>
      </c>
      <c r="S116" s="22">
        <v>48179</v>
      </c>
      <c r="T116" s="22">
        <v>2096797</v>
      </c>
      <c r="U116" s="22">
        <v>497284</v>
      </c>
      <c r="V116" s="22">
        <v>0</v>
      </c>
      <c r="W116" s="22">
        <v>156189</v>
      </c>
      <c r="X116" s="22">
        <v>173855</v>
      </c>
      <c r="Y116" s="22">
        <v>38873</v>
      </c>
      <c r="Z116" s="22">
        <v>0</v>
      </c>
      <c r="AA116" s="22">
        <v>0</v>
      </c>
      <c r="AB116" s="22">
        <v>0</v>
      </c>
      <c r="AC116" s="22">
        <v>866201</v>
      </c>
      <c r="AD116" s="22">
        <v>83266</v>
      </c>
      <c r="AE116" s="22">
        <v>220880</v>
      </c>
      <c r="AF116" s="22">
        <v>0</v>
      </c>
      <c r="AG116" s="22">
        <v>88662</v>
      </c>
      <c r="AH116" s="22">
        <v>54705</v>
      </c>
      <c r="AI116" s="22">
        <v>1313714</v>
      </c>
      <c r="AJ116" s="22">
        <v>0</v>
      </c>
      <c r="AK116" s="22">
        <v>0</v>
      </c>
      <c r="AL116" s="22">
        <v>0</v>
      </c>
    </row>
    <row r="117" spans="1:38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124396</v>
      </c>
      <c r="H117" s="22">
        <v>335408</v>
      </c>
      <c r="I117" s="22">
        <v>0</v>
      </c>
      <c r="J117" s="22">
        <v>0</v>
      </c>
      <c r="K117" s="22">
        <v>0</v>
      </c>
      <c r="L117" s="22">
        <v>0</v>
      </c>
      <c r="M117" s="22">
        <v>459804</v>
      </c>
      <c r="N117" s="22">
        <v>16867</v>
      </c>
      <c r="O117" s="22">
        <v>0</v>
      </c>
      <c r="P117" s="22">
        <v>41690</v>
      </c>
      <c r="Q117" s="22">
        <v>0</v>
      </c>
      <c r="R117" s="22">
        <v>17830</v>
      </c>
      <c r="S117" s="22">
        <v>21301</v>
      </c>
      <c r="T117" s="22">
        <v>557492</v>
      </c>
      <c r="U117" s="22">
        <v>50251</v>
      </c>
      <c r="V117" s="22">
        <v>0</v>
      </c>
      <c r="W117" s="22">
        <v>117868</v>
      </c>
      <c r="X117" s="22">
        <v>37243</v>
      </c>
      <c r="Y117" s="22">
        <v>4900</v>
      </c>
      <c r="Z117" s="22">
        <v>0</v>
      </c>
      <c r="AA117" s="22">
        <v>0</v>
      </c>
      <c r="AB117" s="22">
        <v>17654</v>
      </c>
      <c r="AC117" s="22">
        <v>227916</v>
      </c>
      <c r="AD117" s="22">
        <v>88548</v>
      </c>
      <c r="AE117" s="22">
        <v>21049</v>
      </c>
      <c r="AF117" s="22">
        <v>0</v>
      </c>
      <c r="AG117" s="22">
        <v>7528</v>
      </c>
      <c r="AH117" s="22">
        <v>8260</v>
      </c>
      <c r="AI117" s="22">
        <v>353301</v>
      </c>
      <c r="AJ117" s="22">
        <v>0</v>
      </c>
      <c r="AK117" s="22">
        <v>0</v>
      </c>
      <c r="AL117" s="22">
        <v>0</v>
      </c>
    </row>
    <row r="118" spans="1:38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7180</v>
      </c>
      <c r="F118" s="22">
        <v>0</v>
      </c>
      <c r="G118" s="22">
        <v>305139</v>
      </c>
      <c r="H118" s="22">
        <v>231042</v>
      </c>
      <c r="I118" s="22">
        <v>0</v>
      </c>
      <c r="J118" s="22">
        <v>0</v>
      </c>
      <c r="K118" s="22">
        <v>0</v>
      </c>
      <c r="L118" s="22">
        <v>0</v>
      </c>
      <c r="M118" s="22">
        <v>543361</v>
      </c>
      <c r="N118" s="22">
        <v>6349759</v>
      </c>
      <c r="O118" s="22">
        <v>267646</v>
      </c>
      <c r="P118" s="22">
        <v>121448</v>
      </c>
      <c r="Q118" s="22">
        <v>0</v>
      </c>
      <c r="R118" s="22">
        <v>517778</v>
      </c>
      <c r="S118" s="22">
        <v>773947</v>
      </c>
      <c r="T118" s="22">
        <v>8573939</v>
      </c>
      <c r="U118" s="22">
        <v>985099</v>
      </c>
      <c r="V118" s="22">
        <v>0</v>
      </c>
      <c r="W118" s="22">
        <v>147278</v>
      </c>
      <c r="X118" s="22">
        <v>113447</v>
      </c>
      <c r="Y118" s="22">
        <v>10830</v>
      </c>
      <c r="Z118" s="22">
        <v>0</v>
      </c>
      <c r="AA118" s="22">
        <v>0</v>
      </c>
      <c r="AB118" s="22">
        <v>63832</v>
      </c>
      <c r="AC118" s="22">
        <v>1320486</v>
      </c>
      <c r="AD118" s="22">
        <v>368930</v>
      </c>
      <c r="AE118" s="22">
        <v>348397</v>
      </c>
      <c r="AF118" s="22">
        <v>0</v>
      </c>
      <c r="AG118" s="22">
        <v>200811</v>
      </c>
      <c r="AH118" s="22">
        <v>119357</v>
      </c>
      <c r="AI118" s="22">
        <v>2357981</v>
      </c>
      <c r="AJ118" s="22">
        <v>0</v>
      </c>
      <c r="AK118" s="22">
        <v>0</v>
      </c>
      <c r="AL118" s="22">
        <v>0</v>
      </c>
    </row>
    <row r="119" spans="1:38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81764</v>
      </c>
      <c r="F119" s="22">
        <v>0</v>
      </c>
      <c r="G119" s="22">
        <v>0</v>
      </c>
      <c r="H119" s="22">
        <v>19700</v>
      </c>
      <c r="I119" s="22">
        <v>0</v>
      </c>
      <c r="J119" s="22">
        <v>0</v>
      </c>
      <c r="K119" s="22">
        <v>0</v>
      </c>
      <c r="L119" s="22">
        <v>0</v>
      </c>
      <c r="M119" s="22">
        <v>101464</v>
      </c>
      <c r="N119" s="22">
        <v>3799269</v>
      </c>
      <c r="O119" s="22">
        <v>257876</v>
      </c>
      <c r="P119" s="22">
        <v>59579</v>
      </c>
      <c r="Q119" s="22">
        <v>2</v>
      </c>
      <c r="R119" s="22">
        <v>3970</v>
      </c>
      <c r="S119" s="22">
        <v>24995</v>
      </c>
      <c r="T119" s="22">
        <v>4247155</v>
      </c>
      <c r="U119" s="22">
        <v>666982</v>
      </c>
      <c r="V119" s="22">
        <v>0</v>
      </c>
      <c r="W119" s="22">
        <v>106888</v>
      </c>
      <c r="X119" s="22">
        <v>190279</v>
      </c>
      <c r="Y119" s="22">
        <v>43426</v>
      </c>
      <c r="Z119" s="22">
        <v>0</v>
      </c>
      <c r="AA119" s="22">
        <v>0</v>
      </c>
      <c r="AB119" s="22">
        <v>0</v>
      </c>
      <c r="AC119" s="22">
        <v>1007575</v>
      </c>
      <c r="AD119" s="22">
        <v>241567</v>
      </c>
      <c r="AE119" s="22">
        <v>155190</v>
      </c>
      <c r="AF119" s="22">
        <v>0</v>
      </c>
      <c r="AG119" s="22">
        <v>70515</v>
      </c>
      <c r="AH119" s="22">
        <v>82639</v>
      </c>
      <c r="AI119" s="22">
        <v>1557486</v>
      </c>
      <c r="AJ119" s="22">
        <v>0</v>
      </c>
      <c r="AK119" s="22">
        <v>0</v>
      </c>
      <c r="AL119" s="22">
        <v>0</v>
      </c>
    </row>
    <row r="120" spans="1:38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6242441</v>
      </c>
      <c r="F120" s="22">
        <v>0</v>
      </c>
      <c r="G120" s="22">
        <v>7447156</v>
      </c>
      <c r="H120" s="22">
        <v>0</v>
      </c>
      <c r="I120" s="22">
        <v>271903</v>
      </c>
      <c r="J120" s="22">
        <v>0</v>
      </c>
      <c r="K120" s="22">
        <v>0</v>
      </c>
      <c r="L120" s="22">
        <v>0</v>
      </c>
      <c r="M120" s="22">
        <v>13961500</v>
      </c>
      <c r="N120" s="22">
        <v>0</v>
      </c>
      <c r="O120" s="22">
        <v>7652697</v>
      </c>
      <c r="P120" s="22">
        <v>822914</v>
      </c>
      <c r="Q120" s="22">
        <v>428042</v>
      </c>
      <c r="R120" s="22">
        <v>0</v>
      </c>
      <c r="S120" s="22">
        <v>0</v>
      </c>
      <c r="T120" s="22">
        <v>22865153</v>
      </c>
      <c r="U120" s="22">
        <v>2474568</v>
      </c>
      <c r="V120" s="22">
        <v>0</v>
      </c>
      <c r="W120" s="22">
        <v>940162</v>
      </c>
      <c r="X120" s="22">
        <v>0</v>
      </c>
      <c r="Y120" s="22">
        <v>472153</v>
      </c>
      <c r="Z120" s="22">
        <v>0</v>
      </c>
      <c r="AA120" s="22">
        <v>0</v>
      </c>
      <c r="AB120" s="22">
        <v>0</v>
      </c>
      <c r="AC120" s="22">
        <v>3886883</v>
      </c>
      <c r="AD120" s="22">
        <v>648796</v>
      </c>
      <c r="AE120" s="22">
        <v>215277</v>
      </c>
      <c r="AF120" s="22">
        <v>0</v>
      </c>
      <c r="AG120" s="22">
        <v>0</v>
      </c>
      <c r="AH120" s="22">
        <v>50386</v>
      </c>
      <c r="AI120" s="22">
        <v>4801342</v>
      </c>
      <c r="AJ120" s="22">
        <v>0</v>
      </c>
      <c r="AK120" s="22">
        <v>0</v>
      </c>
      <c r="AL120" s="22">
        <v>0</v>
      </c>
    </row>
    <row r="121" spans="1:38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2104297</v>
      </c>
      <c r="F121" s="22">
        <v>5412512</v>
      </c>
      <c r="G121" s="22">
        <v>77301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7594110</v>
      </c>
      <c r="N121" s="22">
        <v>-3919013</v>
      </c>
      <c r="O121" s="22">
        <v>703959</v>
      </c>
      <c r="P121" s="22">
        <v>855822</v>
      </c>
      <c r="Q121" s="22">
        <v>8923</v>
      </c>
      <c r="R121" s="22">
        <v>0</v>
      </c>
      <c r="S121" s="22">
        <v>355316</v>
      </c>
      <c r="T121" s="22">
        <v>5599117</v>
      </c>
      <c r="U121" s="22">
        <v>1004616</v>
      </c>
      <c r="V121" s="22">
        <v>0</v>
      </c>
      <c r="W121" s="22">
        <v>1199318</v>
      </c>
      <c r="X121" s="22">
        <v>805883</v>
      </c>
      <c r="Y121" s="22">
        <v>0</v>
      </c>
      <c r="Z121" s="22">
        <v>0</v>
      </c>
      <c r="AA121" s="22">
        <v>0</v>
      </c>
      <c r="AB121" s="22">
        <v>0</v>
      </c>
      <c r="AC121" s="22">
        <v>3009817</v>
      </c>
      <c r="AD121" s="22">
        <v>672036</v>
      </c>
      <c r="AE121" s="22">
        <v>373186</v>
      </c>
      <c r="AF121" s="22">
        <v>0</v>
      </c>
      <c r="AG121" s="22">
        <v>161031</v>
      </c>
      <c r="AH121" s="22">
        <v>172996</v>
      </c>
      <c r="AI121" s="22">
        <v>4389066</v>
      </c>
      <c r="AJ121" s="22">
        <v>0</v>
      </c>
      <c r="AK121" s="22">
        <v>0</v>
      </c>
      <c r="AL121" s="22">
        <v>0</v>
      </c>
    </row>
    <row r="122" spans="1:38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515440</v>
      </c>
      <c r="F122" s="22">
        <v>0</v>
      </c>
      <c r="G122" s="22">
        <v>13144</v>
      </c>
      <c r="H122" s="22">
        <v>64491</v>
      </c>
      <c r="I122" s="22">
        <v>0</v>
      </c>
      <c r="J122" s="22">
        <v>0</v>
      </c>
      <c r="K122" s="22">
        <v>0</v>
      </c>
      <c r="L122" s="22">
        <v>0</v>
      </c>
      <c r="M122" s="22">
        <v>593075</v>
      </c>
      <c r="N122" s="22">
        <v>35834</v>
      </c>
      <c r="O122" s="22">
        <v>159808</v>
      </c>
      <c r="P122" s="22">
        <v>251118</v>
      </c>
      <c r="Q122" s="22">
        <v>0</v>
      </c>
      <c r="R122" s="22">
        <v>0</v>
      </c>
      <c r="S122" s="22">
        <v>0</v>
      </c>
      <c r="T122" s="22">
        <v>1039835</v>
      </c>
      <c r="U122" s="22">
        <v>139626</v>
      </c>
      <c r="V122" s="22">
        <v>0</v>
      </c>
      <c r="W122" s="22">
        <v>45319</v>
      </c>
      <c r="X122" s="22">
        <v>56515</v>
      </c>
      <c r="Y122" s="22">
        <v>8949</v>
      </c>
      <c r="Z122" s="22">
        <v>0</v>
      </c>
      <c r="AA122" s="22">
        <v>0</v>
      </c>
      <c r="AB122" s="22">
        <v>0</v>
      </c>
      <c r="AC122" s="22">
        <v>250409</v>
      </c>
      <c r="AD122" s="22">
        <v>79317</v>
      </c>
      <c r="AE122" s="22">
        <v>78730</v>
      </c>
      <c r="AF122" s="22">
        <v>0</v>
      </c>
      <c r="AG122" s="22">
        <v>0</v>
      </c>
      <c r="AH122" s="22">
        <v>38850</v>
      </c>
      <c r="AI122" s="22">
        <v>447306</v>
      </c>
      <c r="AJ122" s="22">
        <v>0</v>
      </c>
      <c r="AK122" s="22">
        <v>0</v>
      </c>
      <c r="AL122" s="22">
        <v>0</v>
      </c>
    </row>
    <row r="123" spans="1:38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1849682</v>
      </c>
      <c r="F123" s="22">
        <v>0</v>
      </c>
      <c r="G123" s="22">
        <v>577465</v>
      </c>
      <c r="H123" s="22">
        <v>8947</v>
      </c>
      <c r="I123" s="22">
        <v>590605</v>
      </c>
      <c r="J123" s="22">
        <v>0</v>
      </c>
      <c r="K123" s="22">
        <v>0</v>
      </c>
      <c r="L123" s="22">
        <v>0</v>
      </c>
      <c r="M123" s="22">
        <v>3026699</v>
      </c>
      <c r="N123" s="22">
        <v>913088</v>
      </c>
      <c r="O123" s="22">
        <v>87765</v>
      </c>
      <c r="P123" s="22">
        <v>1141100</v>
      </c>
      <c r="Q123" s="22">
        <v>278473</v>
      </c>
      <c r="R123" s="22">
        <v>760109</v>
      </c>
      <c r="S123" s="22">
        <v>69615</v>
      </c>
      <c r="T123" s="22">
        <v>6276849</v>
      </c>
      <c r="U123" s="22">
        <v>964700</v>
      </c>
      <c r="V123" s="22">
        <v>0</v>
      </c>
      <c r="W123" s="22">
        <v>322700</v>
      </c>
      <c r="X123" s="22">
        <v>349838</v>
      </c>
      <c r="Y123" s="22">
        <v>0</v>
      </c>
      <c r="Z123" s="22">
        <v>0</v>
      </c>
      <c r="AA123" s="22">
        <v>0</v>
      </c>
      <c r="AB123" s="22">
        <v>0</v>
      </c>
      <c r="AC123" s="22">
        <v>1637238</v>
      </c>
      <c r="AD123" s="22">
        <v>322095</v>
      </c>
      <c r="AE123" s="22">
        <v>615523</v>
      </c>
      <c r="AF123" s="22">
        <v>0</v>
      </c>
      <c r="AG123" s="22">
        <v>484800</v>
      </c>
      <c r="AH123" s="22">
        <v>195206</v>
      </c>
      <c r="AI123" s="22">
        <v>3254862</v>
      </c>
      <c r="AJ123" s="22">
        <v>0</v>
      </c>
      <c r="AK123" s="22">
        <v>0</v>
      </c>
      <c r="AL123" s="22">
        <v>0</v>
      </c>
    </row>
    <row r="124" spans="1:38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13307</v>
      </c>
      <c r="F124" s="22">
        <v>0</v>
      </c>
      <c r="G124" s="22">
        <v>1553918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1567225</v>
      </c>
      <c r="N124" s="22">
        <v>276265</v>
      </c>
      <c r="O124" s="22">
        <v>0</v>
      </c>
      <c r="P124" s="22">
        <v>76812</v>
      </c>
      <c r="Q124" s="22">
        <v>0</v>
      </c>
      <c r="R124" s="22">
        <v>76589</v>
      </c>
      <c r="S124" s="22">
        <v>29589</v>
      </c>
      <c r="T124" s="22">
        <v>2026480</v>
      </c>
      <c r="U124" s="22">
        <v>336089</v>
      </c>
      <c r="V124" s="22">
        <v>0</v>
      </c>
      <c r="W124" s="22">
        <v>96281</v>
      </c>
      <c r="X124" s="22">
        <v>56604</v>
      </c>
      <c r="Y124" s="22">
        <v>57396</v>
      </c>
      <c r="Z124" s="22">
        <v>0</v>
      </c>
      <c r="AA124" s="22">
        <v>0</v>
      </c>
      <c r="AB124" s="22">
        <v>0</v>
      </c>
      <c r="AC124" s="22">
        <v>546370</v>
      </c>
      <c r="AD124" s="22">
        <v>43662</v>
      </c>
      <c r="AE124" s="22">
        <v>84501</v>
      </c>
      <c r="AF124" s="22">
        <v>0</v>
      </c>
      <c r="AG124" s="22">
        <v>176149</v>
      </c>
      <c r="AH124" s="22">
        <v>60169</v>
      </c>
      <c r="AI124" s="22">
        <v>910851</v>
      </c>
      <c r="AJ124" s="22">
        <v>0</v>
      </c>
      <c r="AK124" s="22">
        <v>0</v>
      </c>
      <c r="AL124" s="22">
        <v>0</v>
      </c>
    </row>
    <row r="125" spans="1:38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863502</v>
      </c>
      <c r="F125" s="22">
        <v>0</v>
      </c>
      <c r="G125" s="22">
        <v>219024</v>
      </c>
      <c r="H125" s="22">
        <v>127863</v>
      </c>
      <c r="I125" s="22">
        <v>0</v>
      </c>
      <c r="J125" s="22">
        <v>0</v>
      </c>
      <c r="K125" s="22">
        <v>0</v>
      </c>
      <c r="L125" s="22">
        <v>0</v>
      </c>
      <c r="M125" s="22">
        <v>1210389</v>
      </c>
      <c r="N125" s="22">
        <v>0</v>
      </c>
      <c r="O125" s="22">
        <v>97564</v>
      </c>
      <c r="P125" s="22">
        <v>293230</v>
      </c>
      <c r="Q125" s="22">
        <v>243531</v>
      </c>
      <c r="R125" s="22">
        <v>0</v>
      </c>
      <c r="S125" s="22">
        <v>25711</v>
      </c>
      <c r="T125" s="22">
        <v>1870425</v>
      </c>
      <c r="U125" s="22">
        <v>464213</v>
      </c>
      <c r="V125" s="22">
        <v>0</v>
      </c>
      <c r="W125" s="22">
        <v>190259</v>
      </c>
      <c r="X125" s="22">
        <v>122765</v>
      </c>
      <c r="Y125" s="22">
        <v>10234</v>
      </c>
      <c r="Z125" s="22">
        <v>0</v>
      </c>
      <c r="AA125" s="22">
        <v>0</v>
      </c>
      <c r="AB125" s="22">
        <v>0</v>
      </c>
      <c r="AC125" s="22">
        <v>787471</v>
      </c>
      <c r="AD125" s="22">
        <v>579657</v>
      </c>
      <c r="AE125" s="22">
        <v>216851</v>
      </c>
      <c r="AF125" s="22">
        <v>0</v>
      </c>
      <c r="AG125" s="22">
        <v>0</v>
      </c>
      <c r="AH125" s="22">
        <v>51125</v>
      </c>
      <c r="AI125" s="22">
        <v>1635104</v>
      </c>
      <c r="AJ125" s="22">
        <v>0</v>
      </c>
      <c r="AK125" s="22">
        <v>0</v>
      </c>
      <c r="AL125" s="22">
        <v>0</v>
      </c>
    </row>
    <row r="126" spans="1:38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232410</v>
      </c>
      <c r="H126" s="22">
        <v>251124</v>
      </c>
      <c r="I126" s="22">
        <v>77627</v>
      </c>
      <c r="J126" s="22">
        <v>0</v>
      </c>
      <c r="K126" s="22">
        <v>0</v>
      </c>
      <c r="L126" s="22">
        <v>0</v>
      </c>
      <c r="M126" s="22">
        <v>561161</v>
      </c>
      <c r="N126" s="22">
        <v>-350169</v>
      </c>
      <c r="O126" s="22">
        <v>50488</v>
      </c>
      <c r="P126" s="22">
        <v>27817</v>
      </c>
      <c r="Q126" s="22">
        <v>2012</v>
      </c>
      <c r="R126" s="22">
        <v>555557</v>
      </c>
      <c r="S126" s="22">
        <v>0</v>
      </c>
      <c r="T126" s="22">
        <v>846866</v>
      </c>
      <c r="U126" s="22">
        <v>133714</v>
      </c>
      <c r="V126" s="22">
        <v>0</v>
      </c>
      <c r="W126" s="22">
        <v>39272</v>
      </c>
      <c r="X126" s="22">
        <v>69739</v>
      </c>
      <c r="Y126" s="22">
        <v>15121</v>
      </c>
      <c r="Z126" s="22">
        <v>0</v>
      </c>
      <c r="AA126" s="22">
        <v>0</v>
      </c>
      <c r="AB126" s="22">
        <v>0</v>
      </c>
      <c r="AC126" s="22">
        <v>257846</v>
      </c>
      <c r="AD126" s="22">
        <v>112494</v>
      </c>
      <c r="AE126" s="22">
        <v>11225</v>
      </c>
      <c r="AF126" s="22">
        <v>0</v>
      </c>
      <c r="AG126" s="22">
        <v>45741</v>
      </c>
      <c r="AH126" s="22">
        <v>14087</v>
      </c>
      <c r="AI126" s="22">
        <v>441393</v>
      </c>
      <c r="AJ126" s="22">
        <v>0</v>
      </c>
      <c r="AK126" s="22">
        <v>0</v>
      </c>
      <c r="AL126" s="22">
        <v>0</v>
      </c>
    </row>
    <row r="127" spans="1:38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3897512</v>
      </c>
      <c r="O127" s="22">
        <v>176932</v>
      </c>
      <c r="P127" s="22">
        <v>644132</v>
      </c>
      <c r="Q127" s="22">
        <v>0</v>
      </c>
      <c r="R127" s="22">
        <v>64943</v>
      </c>
      <c r="S127" s="22">
        <v>96000</v>
      </c>
      <c r="T127" s="22">
        <v>4879519</v>
      </c>
      <c r="U127" s="22">
        <v>232740</v>
      </c>
      <c r="V127" s="22">
        <v>0</v>
      </c>
      <c r="W127" s="22">
        <v>89151</v>
      </c>
      <c r="X127" s="22">
        <v>68829</v>
      </c>
      <c r="Y127" s="22">
        <v>23226</v>
      </c>
      <c r="Z127" s="22">
        <v>0</v>
      </c>
      <c r="AA127" s="22">
        <v>29711</v>
      </c>
      <c r="AB127" s="22">
        <v>0</v>
      </c>
      <c r="AC127" s="22">
        <v>443657</v>
      </c>
      <c r="AD127" s="22">
        <v>418102</v>
      </c>
      <c r="AE127" s="22">
        <v>105999</v>
      </c>
      <c r="AF127" s="22">
        <v>0</v>
      </c>
      <c r="AG127" s="22">
        <v>71049</v>
      </c>
      <c r="AH127" s="22">
        <v>70156</v>
      </c>
      <c r="AI127" s="22">
        <v>1108963</v>
      </c>
      <c r="AJ127" s="22">
        <v>0</v>
      </c>
      <c r="AK127" s="22">
        <v>0</v>
      </c>
      <c r="AL127" s="22">
        <v>0</v>
      </c>
    </row>
    <row r="128" spans="1:38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388672</v>
      </c>
      <c r="F128" s="22">
        <v>0</v>
      </c>
      <c r="G128" s="22">
        <v>2923249</v>
      </c>
      <c r="H128" s="22">
        <v>358774</v>
      </c>
      <c r="I128" s="22">
        <v>0</v>
      </c>
      <c r="J128" s="22">
        <v>0</v>
      </c>
      <c r="K128" s="22">
        <v>0</v>
      </c>
      <c r="L128" s="22">
        <v>0</v>
      </c>
      <c r="M128" s="22">
        <v>3670695</v>
      </c>
      <c r="N128" s="22">
        <v>133950</v>
      </c>
      <c r="O128" s="22">
        <v>438765</v>
      </c>
      <c r="P128" s="22">
        <v>8864</v>
      </c>
      <c r="Q128" s="22">
        <v>0</v>
      </c>
      <c r="R128" s="22">
        <v>0</v>
      </c>
      <c r="S128" s="22">
        <v>0</v>
      </c>
      <c r="T128" s="22">
        <v>4252274</v>
      </c>
      <c r="U128" s="22">
        <v>189023</v>
      </c>
      <c r="V128" s="22">
        <v>0</v>
      </c>
      <c r="W128" s="22">
        <v>157000</v>
      </c>
      <c r="X128" s="22">
        <v>119310</v>
      </c>
      <c r="Y128" s="22">
        <v>0</v>
      </c>
      <c r="Z128" s="22">
        <v>0</v>
      </c>
      <c r="AA128" s="22">
        <v>0</v>
      </c>
      <c r="AB128" s="22">
        <v>0</v>
      </c>
      <c r="AC128" s="22">
        <v>465333</v>
      </c>
      <c r="AD128" s="22">
        <v>68128</v>
      </c>
      <c r="AE128" s="22">
        <v>169392</v>
      </c>
      <c r="AF128" s="22">
        <v>0</v>
      </c>
      <c r="AG128" s="22">
        <v>50824</v>
      </c>
      <c r="AH128" s="22">
        <v>61536</v>
      </c>
      <c r="AI128" s="22">
        <v>815213</v>
      </c>
      <c r="AJ128" s="22">
        <v>0</v>
      </c>
      <c r="AK128" s="22">
        <v>0</v>
      </c>
      <c r="AL128" s="22">
        <v>0</v>
      </c>
    </row>
    <row r="129" spans="1:38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1115043</v>
      </c>
      <c r="F129" s="22">
        <v>0</v>
      </c>
      <c r="G129" s="22">
        <v>0</v>
      </c>
      <c r="H129" s="22">
        <v>550990</v>
      </c>
      <c r="I129" s="22">
        <v>0</v>
      </c>
      <c r="J129" s="22">
        <v>0</v>
      </c>
      <c r="K129" s="22">
        <v>0</v>
      </c>
      <c r="L129" s="22">
        <v>0</v>
      </c>
      <c r="M129" s="22">
        <v>1666033</v>
      </c>
      <c r="N129" s="22">
        <v>440298</v>
      </c>
      <c r="O129" s="22">
        <v>575390</v>
      </c>
      <c r="P129" s="22">
        <v>27956</v>
      </c>
      <c r="Q129" s="22">
        <v>0</v>
      </c>
      <c r="R129" s="22">
        <v>252414</v>
      </c>
      <c r="S129" s="22">
        <v>67222</v>
      </c>
      <c r="T129" s="22">
        <v>3029313</v>
      </c>
      <c r="U129" s="22">
        <v>404551</v>
      </c>
      <c r="V129" s="22">
        <v>0</v>
      </c>
      <c r="W129" s="22">
        <v>103187</v>
      </c>
      <c r="X129" s="22">
        <v>190866</v>
      </c>
      <c r="Y129" s="22">
        <v>0</v>
      </c>
      <c r="Z129" s="22">
        <v>0</v>
      </c>
      <c r="AA129" s="22">
        <v>0</v>
      </c>
      <c r="AB129" s="22">
        <v>0</v>
      </c>
      <c r="AC129" s="22">
        <v>698604</v>
      </c>
      <c r="AD129" s="22">
        <v>169948</v>
      </c>
      <c r="AE129" s="22">
        <v>25038</v>
      </c>
      <c r="AF129" s="22">
        <v>0</v>
      </c>
      <c r="AG129" s="22">
        <v>73793</v>
      </c>
      <c r="AH129" s="22">
        <v>104255</v>
      </c>
      <c r="AI129" s="22">
        <v>1071638</v>
      </c>
      <c r="AJ129" s="22">
        <v>0</v>
      </c>
      <c r="AK129" s="22">
        <v>0</v>
      </c>
      <c r="AL129" s="22">
        <v>0</v>
      </c>
    </row>
    <row r="130" spans="1:38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852532</v>
      </c>
      <c r="F130" s="22">
        <v>0</v>
      </c>
      <c r="G130" s="22">
        <v>445439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1297971</v>
      </c>
      <c r="N130" s="22">
        <v>0</v>
      </c>
      <c r="O130" s="22">
        <v>125063</v>
      </c>
      <c r="P130" s="22">
        <v>77858</v>
      </c>
      <c r="Q130" s="22">
        <v>0</v>
      </c>
      <c r="R130" s="22">
        <v>65164</v>
      </c>
      <c r="S130" s="22">
        <v>0</v>
      </c>
      <c r="T130" s="22">
        <v>1566056</v>
      </c>
      <c r="U130" s="22">
        <v>330060</v>
      </c>
      <c r="V130" s="22">
        <v>0</v>
      </c>
      <c r="W130" s="22">
        <v>316693</v>
      </c>
      <c r="X130" s="22">
        <v>21857</v>
      </c>
      <c r="Y130" s="22">
        <v>0</v>
      </c>
      <c r="Z130" s="22">
        <v>0</v>
      </c>
      <c r="AA130" s="22">
        <v>0</v>
      </c>
      <c r="AB130" s="22">
        <v>0</v>
      </c>
      <c r="AC130" s="22">
        <v>668610</v>
      </c>
      <c r="AD130" s="22">
        <v>330572</v>
      </c>
      <c r="AE130" s="22">
        <v>62059</v>
      </c>
      <c r="AF130" s="22">
        <v>0</v>
      </c>
      <c r="AG130" s="22">
        <v>13203</v>
      </c>
      <c r="AH130" s="22">
        <v>55929</v>
      </c>
      <c r="AI130" s="22">
        <v>1130373</v>
      </c>
      <c r="AJ130" s="22">
        <v>0</v>
      </c>
      <c r="AK130" s="22">
        <v>0</v>
      </c>
      <c r="AL130" s="22">
        <v>0</v>
      </c>
    </row>
    <row r="131" spans="1:38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84120</v>
      </c>
      <c r="F131" s="22">
        <v>0</v>
      </c>
      <c r="G131" s="22">
        <v>0</v>
      </c>
      <c r="H131" s="22">
        <v>442056</v>
      </c>
      <c r="I131" s="22">
        <v>0</v>
      </c>
      <c r="J131" s="22">
        <v>0</v>
      </c>
      <c r="K131" s="22">
        <v>0</v>
      </c>
      <c r="L131" s="22">
        <v>0</v>
      </c>
      <c r="M131" s="22">
        <v>526176</v>
      </c>
      <c r="N131" s="22">
        <v>1111723</v>
      </c>
      <c r="O131" s="22">
        <v>179683</v>
      </c>
      <c r="P131" s="22">
        <v>1030775</v>
      </c>
      <c r="Q131" s="22">
        <v>0</v>
      </c>
      <c r="R131" s="22">
        <v>219477</v>
      </c>
      <c r="S131" s="22">
        <v>197000</v>
      </c>
      <c r="T131" s="22">
        <v>3264834</v>
      </c>
      <c r="U131" s="22">
        <v>152432</v>
      </c>
      <c r="V131" s="22">
        <v>0</v>
      </c>
      <c r="W131" s="22">
        <v>50898</v>
      </c>
      <c r="X131" s="22">
        <v>109384</v>
      </c>
      <c r="Y131" s="22">
        <v>13259</v>
      </c>
      <c r="Z131" s="22">
        <v>0</v>
      </c>
      <c r="AA131" s="22">
        <v>0</v>
      </c>
      <c r="AB131" s="22">
        <v>0</v>
      </c>
      <c r="AC131" s="22">
        <v>325973</v>
      </c>
      <c r="AD131" s="22">
        <v>430338</v>
      </c>
      <c r="AE131" s="22">
        <v>160397</v>
      </c>
      <c r="AF131" s="22">
        <v>0</v>
      </c>
      <c r="AG131" s="22">
        <v>108187</v>
      </c>
      <c r="AH131" s="22">
        <v>80717</v>
      </c>
      <c r="AI131" s="22">
        <v>1105612</v>
      </c>
      <c r="AJ131" s="22">
        <v>0</v>
      </c>
      <c r="AK131" s="22">
        <v>0</v>
      </c>
      <c r="AL131" s="22">
        <v>0</v>
      </c>
    </row>
    <row r="132" spans="1:38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8401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8401</v>
      </c>
      <c r="N132" s="22">
        <v>57608</v>
      </c>
      <c r="O132" s="22">
        <v>26436</v>
      </c>
      <c r="P132" s="22">
        <v>0</v>
      </c>
      <c r="Q132" s="22">
        <v>0</v>
      </c>
      <c r="R132" s="22">
        <v>0</v>
      </c>
      <c r="S132" s="22">
        <v>0</v>
      </c>
      <c r="T132" s="22">
        <v>92445</v>
      </c>
      <c r="U132" s="22">
        <v>142837</v>
      </c>
      <c r="V132" s="22">
        <v>0</v>
      </c>
      <c r="W132" s="22">
        <v>48409</v>
      </c>
      <c r="X132" s="22">
        <v>0</v>
      </c>
      <c r="Y132" s="22">
        <v>12140</v>
      </c>
      <c r="Z132" s="22">
        <v>0</v>
      </c>
      <c r="AA132" s="22">
        <v>0</v>
      </c>
      <c r="AB132" s="22">
        <v>0</v>
      </c>
      <c r="AC132" s="22">
        <v>203386</v>
      </c>
      <c r="AD132" s="22">
        <v>18296</v>
      </c>
      <c r="AE132" s="22">
        <v>4676</v>
      </c>
      <c r="AF132" s="22">
        <v>0</v>
      </c>
      <c r="AG132" s="22">
        <v>2473</v>
      </c>
      <c r="AH132" s="22">
        <v>17357</v>
      </c>
      <c r="AI132" s="22">
        <v>246188</v>
      </c>
      <c r="AJ132" s="22">
        <v>0</v>
      </c>
      <c r="AK132" s="22">
        <v>0</v>
      </c>
      <c r="AL132" s="22">
        <v>0</v>
      </c>
    </row>
    <row r="133" spans="1:38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2363250</v>
      </c>
      <c r="F133" s="22">
        <v>0</v>
      </c>
      <c r="G133" s="22">
        <v>916488</v>
      </c>
      <c r="H133" s="22">
        <v>245609</v>
      </c>
      <c r="I133" s="22">
        <v>0</v>
      </c>
      <c r="J133" s="22">
        <v>0</v>
      </c>
      <c r="K133" s="22">
        <v>0</v>
      </c>
      <c r="L133" s="22">
        <v>0</v>
      </c>
      <c r="M133" s="22">
        <v>3525347</v>
      </c>
      <c r="N133" s="22">
        <v>-2399038</v>
      </c>
      <c r="O133" s="22">
        <v>1585908</v>
      </c>
      <c r="P133" s="22">
        <v>469042</v>
      </c>
      <c r="Q133" s="22">
        <v>0</v>
      </c>
      <c r="R133" s="22">
        <v>116447</v>
      </c>
      <c r="S133" s="22">
        <v>0</v>
      </c>
      <c r="T133" s="22">
        <v>3297706</v>
      </c>
      <c r="U133" s="22">
        <v>125255</v>
      </c>
      <c r="V133" s="22">
        <v>0</v>
      </c>
      <c r="W133" s="22">
        <v>40979</v>
      </c>
      <c r="X133" s="22">
        <v>75390</v>
      </c>
      <c r="Y133" s="22">
        <v>10539</v>
      </c>
      <c r="Z133" s="22">
        <v>0</v>
      </c>
      <c r="AA133" s="22">
        <v>0</v>
      </c>
      <c r="AB133" s="22">
        <v>0</v>
      </c>
      <c r="AC133" s="22">
        <v>252163</v>
      </c>
      <c r="AD133" s="22">
        <v>275995</v>
      </c>
      <c r="AE133" s="22">
        <v>210194</v>
      </c>
      <c r="AF133" s="22">
        <v>0</v>
      </c>
      <c r="AG133" s="22">
        <v>58651</v>
      </c>
      <c r="AH133" s="22">
        <v>63657</v>
      </c>
      <c r="AI133" s="22">
        <v>860660</v>
      </c>
      <c r="AJ133" s="22">
        <v>0</v>
      </c>
      <c r="AK133" s="22">
        <v>0</v>
      </c>
      <c r="AL133" s="22">
        <v>0</v>
      </c>
    </row>
    <row r="134" spans="1:38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56590</v>
      </c>
      <c r="F134" s="22">
        <v>0</v>
      </c>
      <c r="G134" s="22">
        <v>0</v>
      </c>
      <c r="H134" s="22">
        <v>170898</v>
      </c>
      <c r="I134" s="22">
        <v>56590</v>
      </c>
      <c r="J134" s="22">
        <v>0</v>
      </c>
      <c r="K134" s="22">
        <v>0</v>
      </c>
      <c r="L134" s="22">
        <v>0</v>
      </c>
      <c r="M134" s="22">
        <v>284078</v>
      </c>
      <c r="N134" s="22">
        <v>1863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285941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177678</v>
      </c>
      <c r="AC134" s="22">
        <v>177678</v>
      </c>
      <c r="AD134" s="22">
        <v>25741</v>
      </c>
      <c r="AE134" s="22">
        <v>19599</v>
      </c>
      <c r="AF134" s="22">
        <v>0</v>
      </c>
      <c r="AG134" s="22">
        <v>14910</v>
      </c>
      <c r="AH134" s="22">
        <v>28023</v>
      </c>
      <c r="AI134" s="22">
        <v>265951</v>
      </c>
      <c r="AJ134" s="22">
        <v>0</v>
      </c>
      <c r="AK134" s="22">
        <v>0</v>
      </c>
      <c r="AL134" s="22">
        <v>0</v>
      </c>
    </row>
    <row r="135" spans="1:38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452627</v>
      </c>
      <c r="F135" s="22">
        <v>0</v>
      </c>
      <c r="G135" s="22">
        <v>3951966</v>
      </c>
      <c r="H135" s="22">
        <v>0</v>
      </c>
      <c r="I135" s="22">
        <v>0</v>
      </c>
      <c r="J135" s="22">
        <v>0</v>
      </c>
      <c r="K135" s="22">
        <v>219595</v>
      </c>
      <c r="L135" s="22">
        <v>0</v>
      </c>
      <c r="M135" s="22">
        <v>4624188</v>
      </c>
      <c r="N135" s="22">
        <v>-4678017</v>
      </c>
      <c r="O135" s="22">
        <v>383441</v>
      </c>
      <c r="P135" s="22">
        <v>670826</v>
      </c>
      <c r="Q135" s="22">
        <v>0</v>
      </c>
      <c r="R135" s="22">
        <v>2686519</v>
      </c>
      <c r="S135" s="22">
        <v>0</v>
      </c>
      <c r="T135" s="22">
        <v>3686957</v>
      </c>
      <c r="U135" s="22">
        <v>1549225</v>
      </c>
      <c r="V135" s="22">
        <v>0</v>
      </c>
      <c r="W135" s="22">
        <v>54686</v>
      </c>
      <c r="X135" s="22">
        <v>1379360</v>
      </c>
      <c r="Y135" s="22">
        <v>0</v>
      </c>
      <c r="Z135" s="22">
        <v>0</v>
      </c>
      <c r="AA135" s="22">
        <v>423139</v>
      </c>
      <c r="AB135" s="22">
        <v>0</v>
      </c>
      <c r="AC135" s="22">
        <v>3406410</v>
      </c>
      <c r="AD135" s="22">
        <v>555473</v>
      </c>
      <c r="AE135" s="22">
        <v>390886</v>
      </c>
      <c r="AF135" s="22">
        <v>0</v>
      </c>
      <c r="AG135" s="22">
        <v>159036</v>
      </c>
      <c r="AH135" s="22">
        <v>184250</v>
      </c>
      <c r="AI135" s="22">
        <v>4696055</v>
      </c>
      <c r="AJ135" s="22">
        <v>0</v>
      </c>
      <c r="AK135" s="22">
        <v>0</v>
      </c>
      <c r="AL135" s="22">
        <v>0</v>
      </c>
    </row>
    <row r="136" spans="1:38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1908516</v>
      </c>
      <c r="F136" s="22">
        <v>0</v>
      </c>
      <c r="G136" s="22">
        <v>1075176</v>
      </c>
      <c r="H136" s="22">
        <v>790727</v>
      </c>
      <c r="I136" s="22">
        <v>0</v>
      </c>
      <c r="J136" s="22">
        <v>0</v>
      </c>
      <c r="K136" s="22">
        <v>0</v>
      </c>
      <c r="L136" s="22">
        <v>0</v>
      </c>
      <c r="M136" s="22">
        <v>3774419</v>
      </c>
      <c r="N136" s="22">
        <v>20750</v>
      </c>
      <c r="O136" s="22">
        <v>2698519</v>
      </c>
      <c r="P136" s="22">
        <v>134683</v>
      </c>
      <c r="Q136" s="22">
        <v>0</v>
      </c>
      <c r="R136" s="22">
        <v>40414</v>
      </c>
      <c r="S136" s="22">
        <v>33100</v>
      </c>
      <c r="T136" s="22">
        <v>6701885</v>
      </c>
      <c r="U136" s="22">
        <v>637302</v>
      </c>
      <c r="V136" s="22">
        <v>0</v>
      </c>
      <c r="W136" s="22">
        <v>159329</v>
      </c>
      <c r="X136" s="22">
        <v>133173</v>
      </c>
      <c r="Y136" s="22">
        <v>91484</v>
      </c>
      <c r="Z136" s="22">
        <v>0</v>
      </c>
      <c r="AA136" s="22">
        <v>0</v>
      </c>
      <c r="AB136" s="22">
        <v>26935</v>
      </c>
      <c r="AC136" s="22">
        <v>1048223</v>
      </c>
      <c r="AD136" s="22">
        <v>564010</v>
      </c>
      <c r="AE136" s="22">
        <v>110615</v>
      </c>
      <c r="AF136" s="22">
        <v>0</v>
      </c>
      <c r="AG136" s="22">
        <v>188515</v>
      </c>
      <c r="AH136" s="22">
        <v>91084</v>
      </c>
      <c r="AI136" s="22">
        <v>2002447</v>
      </c>
      <c r="AJ136" s="22">
        <v>0</v>
      </c>
      <c r="AK136" s="22">
        <v>0</v>
      </c>
      <c r="AL136" s="22">
        <v>0</v>
      </c>
    </row>
    <row r="137" spans="1:38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2889526</v>
      </c>
      <c r="F137" s="22">
        <v>0</v>
      </c>
      <c r="G137" s="22">
        <v>5603019</v>
      </c>
      <c r="H137" s="22">
        <v>6158557</v>
      </c>
      <c r="I137" s="22">
        <v>1610360</v>
      </c>
      <c r="J137" s="22">
        <v>0</v>
      </c>
      <c r="K137" s="22">
        <v>0</v>
      </c>
      <c r="L137" s="22">
        <v>0</v>
      </c>
      <c r="M137" s="22">
        <v>16261462</v>
      </c>
      <c r="N137" s="22">
        <v>14647860</v>
      </c>
      <c r="O137" s="22">
        <v>3121014</v>
      </c>
      <c r="P137" s="22">
        <v>382004</v>
      </c>
      <c r="Q137" s="22">
        <v>8327276</v>
      </c>
      <c r="R137" s="22">
        <v>14812238</v>
      </c>
      <c r="S137" s="22">
        <v>168537</v>
      </c>
      <c r="T137" s="22">
        <v>57720391</v>
      </c>
      <c r="U137" s="22">
        <v>1784268</v>
      </c>
      <c r="V137" s="22">
        <v>0</v>
      </c>
      <c r="W137" s="22">
        <v>642985</v>
      </c>
      <c r="X137" s="22">
        <v>494941</v>
      </c>
      <c r="Y137" s="22">
        <v>252023</v>
      </c>
      <c r="Z137" s="22">
        <v>0</v>
      </c>
      <c r="AA137" s="22">
        <v>0</v>
      </c>
      <c r="AB137" s="22">
        <v>0</v>
      </c>
      <c r="AC137" s="22">
        <v>3174217</v>
      </c>
      <c r="AD137" s="22">
        <v>886493</v>
      </c>
      <c r="AE137" s="22">
        <v>600636</v>
      </c>
      <c r="AF137" s="22">
        <v>0</v>
      </c>
      <c r="AG137" s="22">
        <v>920372</v>
      </c>
      <c r="AH137" s="22">
        <v>318394</v>
      </c>
      <c r="AI137" s="22">
        <v>5900112</v>
      </c>
      <c r="AJ137" s="22">
        <v>0</v>
      </c>
      <c r="AK137" s="22">
        <v>0</v>
      </c>
      <c r="AL137" s="22">
        <v>0</v>
      </c>
    </row>
    <row r="138" spans="1:38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12294120</v>
      </c>
      <c r="F138" s="22">
        <v>0</v>
      </c>
      <c r="G138" s="22">
        <v>23781</v>
      </c>
      <c r="H138" s="22">
        <v>5930451</v>
      </c>
      <c r="I138" s="22">
        <v>0</v>
      </c>
      <c r="J138" s="22">
        <v>0</v>
      </c>
      <c r="K138" s="22">
        <v>0</v>
      </c>
      <c r="L138" s="22">
        <v>0</v>
      </c>
      <c r="M138" s="22">
        <v>18248352</v>
      </c>
      <c r="N138" s="22">
        <v>-12058207</v>
      </c>
      <c r="O138" s="22">
        <v>0</v>
      </c>
      <c r="P138" s="22">
        <v>49384</v>
      </c>
      <c r="Q138" s="22">
        <v>0</v>
      </c>
      <c r="R138" s="22">
        <v>0</v>
      </c>
      <c r="S138" s="22">
        <v>70479</v>
      </c>
      <c r="T138" s="22">
        <v>6310008</v>
      </c>
      <c r="U138" s="22">
        <v>947503</v>
      </c>
      <c r="V138" s="22">
        <v>0</v>
      </c>
      <c r="W138" s="22">
        <v>799415</v>
      </c>
      <c r="X138" s="22">
        <v>216297</v>
      </c>
      <c r="Y138" s="22">
        <v>166755</v>
      </c>
      <c r="Z138" s="22">
        <v>0</v>
      </c>
      <c r="AA138" s="22">
        <v>0</v>
      </c>
      <c r="AB138" s="22">
        <v>0</v>
      </c>
      <c r="AC138" s="22">
        <v>2129970</v>
      </c>
      <c r="AD138" s="22">
        <v>1082335</v>
      </c>
      <c r="AE138" s="22">
        <v>454275</v>
      </c>
      <c r="AF138" s="22">
        <v>0</v>
      </c>
      <c r="AG138" s="22">
        <v>576079</v>
      </c>
      <c r="AH138" s="22">
        <v>182613</v>
      </c>
      <c r="AI138" s="22">
        <v>4425272</v>
      </c>
      <c r="AJ138" s="22">
        <v>0</v>
      </c>
      <c r="AK138" s="22">
        <v>0</v>
      </c>
      <c r="AL138" s="22">
        <v>0</v>
      </c>
    </row>
    <row r="139" spans="1:38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642878</v>
      </c>
      <c r="F139" s="22">
        <v>0</v>
      </c>
      <c r="G139" s="22">
        <v>617427</v>
      </c>
      <c r="H139" s="22">
        <v>302243</v>
      </c>
      <c r="I139" s="22">
        <v>0</v>
      </c>
      <c r="J139" s="22">
        <v>0</v>
      </c>
      <c r="K139" s="22">
        <v>0</v>
      </c>
      <c r="L139" s="22">
        <v>0</v>
      </c>
      <c r="M139" s="22">
        <v>1562548</v>
      </c>
      <c r="N139" s="22">
        <v>260359</v>
      </c>
      <c r="O139" s="22">
        <v>151310</v>
      </c>
      <c r="P139" s="22">
        <v>281202</v>
      </c>
      <c r="Q139" s="22">
        <v>0</v>
      </c>
      <c r="R139" s="22">
        <v>268778</v>
      </c>
      <c r="S139" s="22">
        <v>48833</v>
      </c>
      <c r="T139" s="22">
        <v>2573030</v>
      </c>
      <c r="U139" s="22">
        <v>1525700</v>
      </c>
      <c r="V139" s="22">
        <v>0</v>
      </c>
      <c r="W139" s="22">
        <v>360505</v>
      </c>
      <c r="X139" s="22">
        <v>168732</v>
      </c>
      <c r="Y139" s="22">
        <v>87180</v>
      </c>
      <c r="Z139" s="22">
        <v>0</v>
      </c>
      <c r="AA139" s="22">
        <v>0</v>
      </c>
      <c r="AB139" s="22">
        <v>0</v>
      </c>
      <c r="AC139" s="22">
        <v>2142117</v>
      </c>
      <c r="AD139" s="22">
        <v>472481</v>
      </c>
      <c r="AE139" s="22">
        <v>248246</v>
      </c>
      <c r="AF139" s="22">
        <v>0</v>
      </c>
      <c r="AG139" s="22">
        <v>146131</v>
      </c>
      <c r="AH139" s="22">
        <v>233003</v>
      </c>
      <c r="AI139" s="22">
        <v>3241978</v>
      </c>
      <c r="AJ139" s="22">
        <v>0</v>
      </c>
      <c r="AK139" s="22">
        <v>0</v>
      </c>
      <c r="AL139" s="22">
        <v>0</v>
      </c>
    </row>
    <row r="140" spans="1:38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115305</v>
      </c>
      <c r="F140" s="22">
        <v>0</v>
      </c>
      <c r="G140" s="22">
        <v>5720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121025</v>
      </c>
      <c r="N140" s="22">
        <v>380080</v>
      </c>
      <c r="O140" s="22">
        <v>105810</v>
      </c>
      <c r="P140" s="22">
        <v>80414</v>
      </c>
      <c r="Q140" s="22">
        <v>0</v>
      </c>
      <c r="R140" s="22">
        <v>0</v>
      </c>
      <c r="S140" s="22">
        <v>54687</v>
      </c>
      <c r="T140" s="22">
        <v>742016</v>
      </c>
      <c r="U140" s="22">
        <v>129260</v>
      </c>
      <c r="V140" s="22">
        <v>0</v>
      </c>
      <c r="W140" s="22">
        <v>59586</v>
      </c>
      <c r="X140" s="22">
        <v>41222</v>
      </c>
      <c r="Y140" s="22">
        <v>0</v>
      </c>
      <c r="Z140" s="22">
        <v>0</v>
      </c>
      <c r="AA140" s="22">
        <v>0</v>
      </c>
      <c r="AB140" s="22">
        <v>0</v>
      </c>
      <c r="AC140" s="22">
        <v>230068</v>
      </c>
      <c r="AD140" s="22">
        <v>90885</v>
      </c>
      <c r="AE140" s="22">
        <v>79861</v>
      </c>
      <c r="AF140" s="22">
        <v>0</v>
      </c>
      <c r="AG140" s="22">
        <v>16384</v>
      </c>
      <c r="AH140" s="22">
        <v>13638</v>
      </c>
      <c r="AI140" s="22">
        <v>430836</v>
      </c>
      <c r="AJ140" s="22"/>
      <c r="AK140" s="22"/>
      <c r="AL140" s="22"/>
    </row>
    <row r="141" spans="1:38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222126</v>
      </c>
      <c r="F141" s="22">
        <v>0</v>
      </c>
      <c r="G141" s="22">
        <v>695523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917649</v>
      </c>
      <c r="N141" s="22">
        <v>0</v>
      </c>
      <c r="O141" s="22">
        <v>190786</v>
      </c>
      <c r="P141" s="22">
        <v>47867</v>
      </c>
      <c r="Q141" s="22">
        <v>0</v>
      </c>
      <c r="R141" s="22">
        <v>0</v>
      </c>
      <c r="S141" s="22">
        <v>0</v>
      </c>
      <c r="T141" s="22">
        <v>1156302</v>
      </c>
      <c r="U141" s="22">
        <v>297973</v>
      </c>
      <c r="V141" s="22">
        <v>0</v>
      </c>
      <c r="W141" s="22">
        <v>126963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424936</v>
      </c>
      <c r="AD141" s="22">
        <v>17183</v>
      </c>
      <c r="AE141" s="22">
        <v>33993</v>
      </c>
      <c r="AF141" s="22">
        <v>0</v>
      </c>
      <c r="AG141" s="22">
        <v>15182</v>
      </c>
      <c r="AH141" s="22">
        <v>10532</v>
      </c>
      <c r="AI141" s="22">
        <v>501826</v>
      </c>
      <c r="AJ141" s="22">
        <v>0</v>
      </c>
      <c r="AK141" s="22">
        <v>0</v>
      </c>
      <c r="AL141" s="22">
        <v>0</v>
      </c>
    </row>
    <row r="142" spans="1:38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466683</v>
      </c>
      <c r="F142" s="22">
        <v>0</v>
      </c>
      <c r="G142" s="22">
        <v>35415</v>
      </c>
      <c r="H142" s="22">
        <v>392498</v>
      </c>
      <c r="I142" s="22">
        <v>0</v>
      </c>
      <c r="J142" s="22">
        <v>0</v>
      </c>
      <c r="K142" s="22">
        <v>0</v>
      </c>
      <c r="L142" s="22">
        <v>0</v>
      </c>
      <c r="M142" s="22">
        <v>894596</v>
      </c>
      <c r="N142" s="22">
        <v>0</v>
      </c>
      <c r="O142" s="22">
        <v>100562</v>
      </c>
      <c r="P142" s="22">
        <v>32325</v>
      </c>
      <c r="Q142" s="22">
        <v>0</v>
      </c>
      <c r="R142" s="22">
        <v>0</v>
      </c>
      <c r="S142" s="22">
        <v>125000</v>
      </c>
      <c r="T142" s="22">
        <v>1152483</v>
      </c>
      <c r="U142" s="22">
        <v>370693</v>
      </c>
      <c r="V142" s="22">
        <v>0</v>
      </c>
      <c r="W142" s="22">
        <v>187935</v>
      </c>
      <c r="X142" s="22">
        <v>120779</v>
      </c>
      <c r="Y142" s="22">
        <v>0</v>
      </c>
      <c r="Z142" s="22">
        <v>0</v>
      </c>
      <c r="AA142" s="22">
        <v>0</v>
      </c>
      <c r="AB142" s="22">
        <v>0</v>
      </c>
      <c r="AC142" s="22">
        <v>679407</v>
      </c>
      <c r="AD142" s="22">
        <v>111405</v>
      </c>
      <c r="AE142" s="22">
        <v>35145</v>
      </c>
      <c r="AF142" s="22">
        <v>0</v>
      </c>
      <c r="AG142" s="22">
        <v>0</v>
      </c>
      <c r="AH142" s="22">
        <v>47445</v>
      </c>
      <c r="AI142" s="22">
        <v>873402</v>
      </c>
      <c r="AJ142" s="22">
        <v>0</v>
      </c>
      <c r="AK142" s="22">
        <v>0</v>
      </c>
      <c r="AL142" s="22">
        <v>0</v>
      </c>
    </row>
    <row r="143" spans="1:38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474350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474350</v>
      </c>
      <c r="N143" s="22">
        <v>0</v>
      </c>
      <c r="O143" s="22">
        <v>0</v>
      </c>
      <c r="P143" s="22">
        <v>52195</v>
      </c>
      <c r="Q143" s="22">
        <v>0</v>
      </c>
      <c r="R143" s="22">
        <v>0</v>
      </c>
      <c r="S143" s="22">
        <v>0</v>
      </c>
      <c r="T143" s="22">
        <v>526545</v>
      </c>
      <c r="U143" s="22">
        <v>209805</v>
      </c>
      <c r="V143" s="22">
        <v>0</v>
      </c>
      <c r="W143" s="22">
        <v>103496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313301</v>
      </c>
      <c r="AD143" s="22">
        <v>60414</v>
      </c>
      <c r="AE143" s="22">
        <v>41770</v>
      </c>
      <c r="AF143" s="22">
        <v>0</v>
      </c>
      <c r="AG143" s="22">
        <v>32760</v>
      </c>
      <c r="AH143" s="22">
        <v>31387</v>
      </c>
      <c r="AI143" s="22">
        <v>479632</v>
      </c>
      <c r="AJ143" s="22">
        <v>0</v>
      </c>
      <c r="AK143" s="22">
        <v>0</v>
      </c>
      <c r="AL143" s="22">
        <v>0</v>
      </c>
    </row>
    <row r="144" spans="1:38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13620</v>
      </c>
      <c r="F144" s="22">
        <v>0</v>
      </c>
      <c r="G144" s="22">
        <v>200472</v>
      </c>
      <c r="H144" s="22">
        <v>170225</v>
      </c>
      <c r="I144" s="22">
        <v>164634</v>
      </c>
      <c r="J144" s="22">
        <v>0</v>
      </c>
      <c r="K144" s="22">
        <v>0</v>
      </c>
      <c r="L144" s="22">
        <v>0</v>
      </c>
      <c r="M144" s="22">
        <v>548951</v>
      </c>
      <c r="N144" s="22">
        <v>0</v>
      </c>
      <c r="O144" s="22">
        <v>15716</v>
      </c>
      <c r="P144" s="22">
        <v>89375</v>
      </c>
      <c r="Q144" s="22">
        <v>0</v>
      </c>
      <c r="R144" s="22">
        <v>0</v>
      </c>
      <c r="S144" s="22">
        <v>34479</v>
      </c>
      <c r="T144" s="22">
        <v>688521</v>
      </c>
      <c r="U144" s="22">
        <v>142885</v>
      </c>
      <c r="V144" s="22">
        <v>0</v>
      </c>
      <c r="W144" s="22">
        <v>59956</v>
      </c>
      <c r="X144" s="22">
        <v>66310</v>
      </c>
      <c r="Y144" s="22">
        <v>36662</v>
      </c>
      <c r="Z144" s="22">
        <v>0</v>
      </c>
      <c r="AA144" s="22">
        <v>0</v>
      </c>
      <c r="AB144" s="22">
        <v>0</v>
      </c>
      <c r="AC144" s="22">
        <v>305813</v>
      </c>
      <c r="AD144" s="22">
        <v>112041</v>
      </c>
      <c r="AE144" s="22">
        <v>98836</v>
      </c>
      <c r="AF144" s="22">
        <v>0</v>
      </c>
      <c r="AG144" s="22">
        <v>0</v>
      </c>
      <c r="AH144" s="22">
        <v>10142</v>
      </c>
      <c r="AI144" s="22">
        <v>526832</v>
      </c>
      <c r="AJ144" s="22">
        <v>0</v>
      </c>
      <c r="AK144" s="22">
        <v>0</v>
      </c>
      <c r="AL144" s="22">
        <v>0</v>
      </c>
    </row>
    <row r="145" spans="1:38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320556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320556</v>
      </c>
      <c r="N145" s="22">
        <v>675188</v>
      </c>
      <c r="O145" s="22">
        <v>8845</v>
      </c>
      <c r="P145" s="22">
        <v>561291</v>
      </c>
      <c r="Q145" s="22">
        <v>0</v>
      </c>
      <c r="R145" s="22">
        <v>0</v>
      </c>
      <c r="S145" s="22">
        <v>270391</v>
      </c>
      <c r="T145" s="22">
        <v>1836271</v>
      </c>
      <c r="U145" s="22">
        <v>357170</v>
      </c>
      <c r="V145" s="22">
        <v>0</v>
      </c>
      <c r="W145" s="22">
        <v>39419</v>
      </c>
      <c r="X145" s="22">
        <v>55994</v>
      </c>
      <c r="Y145" s="22">
        <v>6049</v>
      </c>
      <c r="Z145" s="22">
        <v>0</v>
      </c>
      <c r="AA145" s="22">
        <v>0</v>
      </c>
      <c r="AB145" s="22">
        <v>8992</v>
      </c>
      <c r="AC145" s="22">
        <v>467624</v>
      </c>
      <c r="AD145" s="22">
        <v>457147</v>
      </c>
      <c r="AE145" s="22">
        <v>80929</v>
      </c>
      <c r="AF145" s="22">
        <v>0</v>
      </c>
      <c r="AG145" s="22">
        <v>35285</v>
      </c>
      <c r="AH145" s="22">
        <v>128262</v>
      </c>
      <c r="AI145" s="22">
        <v>1169247</v>
      </c>
      <c r="AJ145" s="22">
        <v>0</v>
      </c>
      <c r="AK145" s="22">
        <v>0</v>
      </c>
      <c r="AL145" s="22">
        <v>0</v>
      </c>
    </row>
    <row r="146" spans="1:38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770821</v>
      </c>
      <c r="F146" s="22">
        <v>0</v>
      </c>
      <c r="G146" s="22">
        <v>42965</v>
      </c>
      <c r="H146" s="22">
        <v>0</v>
      </c>
      <c r="I146" s="22">
        <v>41355</v>
      </c>
      <c r="J146" s="22">
        <v>0</v>
      </c>
      <c r="K146" s="22">
        <v>0</v>
      </c>
      <c r="L146" s="22">
        <v>0</v>
      </c>
      <c r="M146" s="22">
        <v>855141</v>
      </c>
      <c r="N146" s="22">
        <v>124508</v>
      </c>
      <c r="O146" s="22">
        <v>0</v>
      </c>
      <c r="P146" s="22">
        <v>30369</v>
      </c>
      <c r="Q146" s="22">
        <v>0</v>
      </c>
      <c r="R146" s="22">
        <v>159</v>
      </c>
      <c r="S146" s="22">
        <v>0</v>
      </c>
      <c r="T146" s="22">
        <v>1010177</v>
      </c>
      <c r="U146" s="22">
        <v>182301</v>
      </c>
      <c r="V146" s="22">
        <v>0</v>
      </c>
      <c r="W146" s="22">
        <v>185353</v>
      </c>
      <c r="X146" s="22">
        <v>72024</v>
      </c>
      <c r="Y146" s="22">
        <v>7807</v>
      </c>
      <c r="Z146" s="22">
        <v>0</v>
      </c>
      <c r="AA146" s="22">
        <v>0</v>
      </c>
      <c r="AB146" s="22">
        <v>0</v>
      </c>
      <c r="AC146" s="22">
        <v>447485</v>
      </c>
      <c r="AD146" s="22">
        <v>166849</v>
      </c>
      <c r="AE146" s="22">
        <v>52343</v>
      </c>
      <c r="AF146" s="22">
        <v>0</v>
      </c>
      <c r="AG146" s="22">
        <v>59100</v>
      </c>
      <c r="AH146" s="22">
        <v>29713</v>
      </c>
      <c r="AI146" s="22">
        <v>755490</v>
      </c>
      <c r="AJ146" s="22">
        <v>0</v>
      </c>
      <c r="AK146" s="22">
        <v>0</v>
      </c>
      <c r="AL146" s="22">
        <v>0</v>
      </c>
    </row>
    <row r="147" spans="1:38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103429</v>
      </c>
      <c r="F147" s="22">
        <v>0</v>
      </c>
      <c r="G147" s="22">
        <v>0</v>
      </c>
      <c r="H147" s="22">
        <v>159800</v>
      </c>
      <c r="I147" s="22">
        <v>0</v>
      </c>
      <c r="J147" s="22">
        <v>0</v>
      </c>
      <c r="K147" s="22">
        <v>0</v>
      </c>
      <c r="L147" s="22">
        <v>0</v>
      </c>
      <c r="M147" s="22">
        <v>263229</v>
      </c>
      <c r="N147" s="22">
        <v>0</v>
      </c>
      <c r="O147" s="22">
        <v>34621</v>
      </c>
      <c r="P147" s="22">
        <v>20238</v>
      </c>
      <c r="Q147" s="22">
        <v>1380</v>
      </c>
      <c r="R147" s="22">
        <v>14003</v>
      </c>
      <c r="S147" s="22">
        <v>17600</v>
      </c>
      <c r="T147" s="22">
        <v>351071</v>
      </c>
      <c r="U147" s="22">
        <v>59440</v>
      </c>
      <c r="V147" s="22">
        <v>0</v>
      </c>
      <c r="W147" s="22">
        <v>60033</v>
      </c>
      <c r="X147" s="22">
        <v>16994</v>
      </c>
      <c r="Y147" s="22">
        <v>0</v>
      </c>
      <c r="Z147" s="22">
        <v>0</v>
      </c>
      <c r="AA147" s="22">
        <v>0</v>
      </c>
      <c r="AB147" s="22">
        <v>0</v>
      </c>
      <c r="AC147" s="22">
        <v>136467</v>
      </c>
      <c r="AD147" s="22">
        <v>58137</v>
      </c>
      <c r="AE147" s="22">
        <v>73641</v>
      </c>
      <c r="AF147" s="22">
        <v>0</v>
      </c>
      <c r="AG147" s="22">
        <v>4870</v>
      </c>
      <c r="AH147" s="22">
        <v>19061</v>
      </c>
      <c r="AI147" s="22">
        <v>292176</v>
      </c>
      <c r="AJ147" s="22">
        <v>0</v>
      </c>
      <c r="AK147" s="22">
        <v>0</v>
      </c>
      <c r="AL147" s="22">
        <v>0</v>
      </c>
    </row>
    <row r="148" spans="1:38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64650</v>
      </c>
      <c r="F148" s="22">
        <v>0</v>
      </c>
      <c r="G148" s="22">
        <v>36915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101565</v>
      </c>
      <c r="N148" s="22">
        <v>717932</v>
      </c>
      <c r="O148" s="22">
        <v>151054</v>
      </c>
      <c r="P148" s="22">
        <v>12741</v>
      </c>
      <c r="Q148" s="22">
        <v>0</v>
      </c>
      <c r="R148" s="22">
        <v>0</v>
      </c>
      <c r="S148" s="22">
        <v>0</v>
      </c>
      <c r="T148" s="22">
        <v>983292</v>
      </c>
      <c r="U148" s="22">
        <v>46540</v>
      </c>
      <c r="V148" s="22">
        <v>0</v>
      </c>
      <c r="W148" s="22">
        <v>152513</v>
      </c>
      <c r="X148" s="22">
        <v>36820</v>
      </c>
      <c r="Y148" s="22">
        <v>109</v>
      </c>
      <c r="Z148" s="22">
        <v>0</v>
      </c>
      <c r="AA148" s="22">
        <v>0</v>
      </c>
      <c r="AB148" s="22">
        <v>0</v>
      </c>
      <c r="AC148" s="22">
        <v>235982</v>
      </c>
      <c r="AD148" s="22">
        <v>64920</v>
      </c>
      <c r="AE148" s="22">
        <v>27834</v>
      </c>
      <c r="AF148" s="22">
        <v>0</v>
      </c>
      <c r="AG148" s="22">
        <v>19559</v>
      </c>
      <c r="AH148" s="22">
        <v>78525</v>
      </c>
      <c r="AI148" s="22">
        <v>426820</v>
      </c>
      <c r="AJ148" s="22">
        <v>0</v>
      </c>
      <c r="AK148" s="22">
        <v>0</v>
      </c>
      <c r="AL148" s="22">
        <v>0</v>
      </c>
    </row>
    <row r="149" spans="1:38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578855</v>
      </c>
      <c r="F149" s="22">
        <v>0</v>
      </c>
      <c r="G149" s="22">
        <v>432786</v>
      </c>
      <c r="H149" s="22">
        <v>331874</v>
      </c>
      <c r="I149" s="22">
        <v>13568</v>
      </c>
      <c r="J149" s="22">
        <v>0</v>
      </c>
      <c r="K149" s="22">
        <v>0</v>
      </c>
      <c r="L149" s="22">
        <v>0</v>
      </c>
      <c r="M149" s="22">
        <v>1357083</v>
      </c>
      <c r="N149" s="22">
        <v>0</v>
      </c>
      <c r="O149" s="22">
        <v>0</v>
      </c>
      <c r="P149" s="22">
        <v>89545</v>
      </c>
      <c r="Q149" s="22">
        <v>7159</v>
      </c>
      <c r="R149" s="22">
        <v>0</v>
      </c>
      <c r="S149" s="22">
        <v>0</v>
      </c>
      <c r="T149" s="22">
        <v>1453787</v>
      </c>
      <c r="U149" s="22">
        <v>304101</v>
      </c>
      <c r="V149" s="22">
        <v>0</v>
      </c>
      <c r="W149" s="22">
        <v>70190</v>
      </c>
      <c r="X149" s="22">
        <v>100270</v>
      </c>
      <c r="Y149" s="22">
        <v>14668</v>
      </c>
      <c r="Z149" s="22">
        <v>0</v>
      </c>
      <c r="AA149" s="22">
        <v>0</v>
      </c>
      <c r="AB149" s="22">
        <v>0</v>
      </c>
      <c r="AC149" s="22">
        <v>489229</v>
      </c>
      <c r="AD149" s="22">
        <v>50154</v>
      </c>
      <c r="AE149" s="22">
        <v>97993</v>
      </c>
      <c r="AF149" s="22">
        <v>0</v>
      </c>
      <c r="AG149" s="22">
        <v>18169</v>
      </c>
      <c r="AH149" s="22">
        <v>25317</v>
      </c>
      <c r="AI149" s="22">
        <v>680862</v>
      </c>
      <c r="AJ149" s="22">
        <v>0</v>
      </c>
      <c r="AK149" s="22">
        <v>0</v>
      </c>
      <c r="AL149" s="22">
        <v>0</v>
      </c>
    </row>
    <row r="150" spans="1:38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1218772</v>
      </c>
      <c r="F150" s="22">
        <v>0</v>
      </c>
      <c r="G150" s="22">
        <v>3749274</v>
      </c>
      <c r="H150" s="22">
        <v>333426</v>
      </c>
      <c r="I150" s="22">
        <v>87500</v>
      </c>
      <c r="J150" s="22">
        <v>0</v>
      </c>
      <c r="K150" s="22">
        <v>0</v>
      </c>
      <c r="L150" s="22">
        <v>0</v>
      </c>
      <c r="M150" s="22">
        <v>5388972</v>
      </c>
      <c r="N150" s="22">
        <v>0</v>
      </c>
      <c r="O150" s="22">
        <v>144890</v>
      </c>
      <c r="P150" s="22">
        <v>339002</v>
      </c>
      <c r="Q150" s="22">
        <v>1700000</v>
      </c>
      <c r="R150" s="22">
        <v>216824</v>
      </c>
      <c r="S150" s="22">
        <v>187321</v>
      </c>
      <c r="T150" s="22">
        <v>7977009</v>
      </c>
      <c r="U150" s="22">
        <v>2704341</v>
      </c>
      <c r="V150" s="22">
        <v>0</v>
      </c>
      <c r="W150" s="22">
        <v>369716</v>
      </c>
      <c r="X150" s="22">
        <v>408454</v>
      </c>
      <c r="Y150" s="22">
        <v>512219</v>
      </c>
      <c r="Z150" s="22">
        <v>0</v>
      </c>
      <c r="AA150" s="22">
        <v>0</v>
      </c>
      <c r="AB150" s="22">
        <v>0</v>
      </c>
      <c r="AC150" s="22">
        <v>3994730</v>
      </c>
      <c r="AD150" s="22">
        <v>667428</v>
      </c>
      <c r="AE150" s="22">
        <v>353212</v>
      </c>
      <c r="AF150" s="22">
        <v>0</v>
      </c>
      <c r="AG150" s="22">
        <v>228841</v>
      </c>
      <c r="AH150" s="22">
        <v>241026</v>
      </c>
      <c r="AI150" s="22">
        <v>5485237</v>
      </c>
      <c r="AJ150" s="22">
        <v>0</v>
      </c>
      <c r="AK150" s="22">
        <v>0</v>
      </c>
      <c r="AL150" s="22">
        <v>0</v>
      </c>
    </row>
    <row r="151" spans="1:38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6642</v>
      </c>
      <c r="H151" s="22">
        <v>91925</v>
      </c>
      <c r="I151" s="22">
        <v>0</v>
      </c>
      <c r="J151" s="22">
        <v>0</v>
      </c>
      <c r="K151" s="22">
        <v>0</v>
      </c>
      <c r="L151" s="22">
        <v>0</v>
      </c>
      <c r="M151" s="22">
        <v>98567</v>
      </c>
      <c r="N151" s="22">
        <v>0</v>
      </c>
      <c r="O151" s="22">
        <v>30060</v>
      </c>
      <c r="P151" s="22">
        <v>155263</v>
      </c>
      <c r="Q151" s="22">
        <v>0</v>
      </c>
      <c r="R151" s="22">
        <v>0</v>
      </c>
      <c r="S151" s="22">
        <v>0</v>
      </c>
      <c r="T151" s="22">
        <v>283890</v>
      </c>
      <c r="U151" s="22">
        <v>316078</v>
      </c>
      <c r="V151" s="22">
        <v>0</v>
      </c>
      <c r="W151" s="22">
        <v>47503</v>
      </c>
      <c r="X151" s="22">
        <v>40356</v>
      </c>
      <c r="Y151" s="22">
        <v>27537</v>
      </c>
      <c r="Z151" s="22">
        <v>0</v>
      </c>
      <c r="AA151" s="22">
        <v>0</v>
      </c>
      <c r="AB151" s="22">
        <v>0</v>
      </c>
      <c r="AC151" s="22">
        <v>431474</v>
      </c>
      <c r="AD151" s="22">
        <v>25245</v>
      </c>
      <c r="AE151" s="22">
        <v>43303</v>
      </c>
      <c r="AF151" s="22">
        <v>0</v>
      </c>
      <c r="AG151" s="22">
        <v>22577</v>
      </c>
      <c r="AH151" s="22">
        <v>15412</v>
      </c>
      <c r="AI151" s="22">
        <v>538011</v>
      </c>
      <c r="AJ151" s="22">
        <v>0</v>
      </c>
      <c r="AK151" s="22">
        <v>0</v>
      </c>
      <c r="AL151" s="22">
        <v>0</v>
      </c>
    </row>
    <row r="152" spans="1:38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2525747</v>
      </c>
      <c r="O152" s="22">
        <v>205473</v>
      </c>
      <c r="P152" s="22">
        <v>85839</v>
      </c>
      <c r="Q152" s="22">
        <v>0</v>
      </c>
      <c r="R152" s="22">
        <v>17396</v>
      </c>
      <c r="S152" s="22">
        <v>0</v>
      </c>
      <c r="T152" s="22">
        <v>2834455</v>
      </c>
      <c r="U152" s="22">
        <v>201173</v>
      </c>
      <c r="V152" s="22">
        <v>0</v>
      </c>
      <c r="W152" s="22">
        <v>218431</v>
      </c>
      <c r="X152" s="22">
        <v>116767</v>
      </c>
      <c r="Y152" s="22">
        <v>0</v>
      </c>
      <c r="Z152" s="22">
        <v>0</v>
      </c>
      <c r="AA152" s="22">
        <v>0</v>
      </c>
      <c r="AB152" s="22">
        <v>0</v>
      </c>
      <c r="AC152" s="22">
        <v>536371</v>
      </c>
      <c r="AD152" s="22">
        <v>121132</v>
      </c>
      <c r="AE152" s="22">
        <v>84030</v>
      </c>
      <c r="AF152" s="22">
        <v>0</v>
      </c>
      <c r="AG152" s="22">
        <v>19647</v>
      </c>
      <c r="AH152" s="22">
        <v>79138</v>
      </c>
      <c r="AI152" s="22">
        <v>840318</v>
      </c>
      <c r="AJ152" s="22">
        <v>0</v>
      </c>
      <c r="AK152" s="22">
        <v>0</v>
      </c>
      <c r="AL152" s="22">
        <v>0</v>
      </c>
    </row>
    <row r="153" spans="1:38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2165613</v>
      </c>
      <c r="F153" s="22">
        <v>0</v>
      </c>
      <c r="G153" s="22">
        <v>543733</v>
      </c>
      <c r="H153" s="22">
        <v>481326</v>
      </c>
      <c r="I153" s="22">
        <v>452908</v>
      </c>
      <c r="J153" s="22">
        <v>0</v>
      </c>
      <c r="K153" s="22">
        <v>0</v>
      </c>
      <c r="L153" s="22">
        <v>0</v>
      </c>
      <c r="M153" s="22">
        <v>3643580</v>
      </c>
      <c r="N153" s="22">
        <v>11824866</v>
      </c>
      <c r="O153" s="22">
        <v>366901</v>
      </c>
      <c r="P153" s="22">
        <v>806538</v>
      </c>
      <c r="Q153" s="22">
        <v>0</v>
      </c>
      <c r="R153" s="22">
        <v>2122093</v>
      </c>
      <c r="S153" s="22">
        <v>171191</v>
      </c>
      <c r="T153" s="22">
        <v>18935169</v>
      </c>
      <c r="U153" s="22">
        <v>2453832</v>
      </c>
      <c r="V153" s="22">
        <v>554071</v>
      </c>
      <c r="W153" s="22">
        <v>606731</v>
      </c>
      <c r="X153" s="22">
        <v>564622</v>
      </c>
      <c r="Y153" s="22">
        <v>0</v>
      </c>
      <c r="Z153" s="22">
        <v>0</v>
      </c>
      <c r="AA153" s="22">
        <v>0</v>
      </c>
      <c r="AB153" s="22">
        <v>0</v>
      </c>
      <c r="AC153" s="22">
        <v>4179256</v>
      </c>
      <c r="AD153" s="22">
        <v>1756277</v>
      </c>
      <c r="AE153" s="22">
        <v>1164956</v>
      </c>
      <c r="AF153" s="22">
        <v>0</v>
      </c>
      <c r="AG153" s="22">
        <v>856735</v>
      </c>
      <c r="AH153" s="22">
        <v>366067</v>
      </c>
      <c r="AI153" s="22">
        <v>8323291</v>
      </c>
      <c r="AJ153" s="22">
        <v>0</v>
      </c>
      <c r="AK153" s="22">
        <v>0</v>
      </c>
      <c r="AL153" s="22">
        <v>0</v>
      </c>
    </row>
    <row r="154" spans="1:38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1579953</v>
      </c>
      <c r="F154" s="22">
        <v>0</v>
      </c>
      <c r="G154" s="22">
        <v>628984</v>
      </c>
      <c r="H154" s="22">
        <v>453124</v>
      </c>
      <c r="I154" s="22">
        <v>117267</v>
      </c>
      <c r="J154" s="22">
        <v>0</v>
      </c>
      <c r="K154" s="22">
        <v>0</v>
      </c>
      <c r="L154" s="22">
        <v>0</v>
      </c>
      <c r="M154" s="22">
        <v>2779328</v>
      </c>
      <c r="N154" s="22">
        <v>20341</v>
      </c>
      <c r="O154" s="22">
        <v>467014</v>
      </c>
      <c r="P154" s="22">
        <v>580614</v>
      </c>
      <c r="Q154" s="22">
        <v>0</v>
      </c>
      <c r="R154" s="22">
        <v>1486462</v>
      </c>
      <c r="S154" s="22">
        <v>45816</v>
      </c>
      <c r="T154" s="22">
        <v>5379575</v>
      </c>
      <c r="U154" s="22">
        <v>892567</v>
      </c>
      <c r="V154" s="22">
        <v>0</v>
      </c>
      <c r="W154" s="22">
        <v>318509</v>
      </c>
      <c r="X154" s="22">
        <v>371469</v>
      </c>
      <c r="Y154" s="22">
        <v>95389</v>
      </c>
      <c r="Z154" s="22">
        <v>0</v>
      </c>
      <c r="AA154" s="22">
        <v>0</v>
      </c>
      <c r="AB154" s="22">
        <v>0</v>
      </c>
      <c r="AC154" s="22">
        <v>1677934</v>
      </c>
      <c r="AD154" s="22">
        <v>507291</v>
      </c>
      <c r="AE154" s="22">
        <v>283896</v>
      </c>
      <c r="AF154" s="22">
        <v>0</v>
      </c>
      <c r="AG154" s="22">
        <v>219873</v>
      </c>
      <c r="AH154" s="22">
        <v>235843</v>
      </c>
      <c r="AI154" s="22">
        <v>2924837</v>
      </c>
      <c r="AJ154" s="22">
        <v>0</v>
      </c>
      <c r="AK154" s="22">
        <v>0</v>
      </c>
      <c r="AL154" s="22">
        <v>0</v>
      </c>
    </row>
    <row r="155" spans="1:38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120730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120730</v>
      </c>
      <c r="N155" s="22">
        <v>0</v>
      </c>
      <c r="O155" s="22">
        <v>0</v>
      </c>
      <c r="P155" s="22">
        <v>247682</v>
      </c>
      <c r="Q155" s="22">
        <v>2916</v>
      </c>
      <c r="R155" s="22">
        <v>0</v>
      </c>
      <c r="S155" s="22">
        <v>45000</v>
      </c>
      <c r="T155" s="22">
        <v>416328</v>
      </c>
      <c r="U155" s="22">
        <v>41063</v>
      </c>
      <c r="V155" s="22">
        <v>0</v>
      </c>
      <c r="W155" s="22">
        <v>117990</v>
      </c>
      <c r="X155" s="22">
        <v>46441</v>
      </c>
      <c r="Y155" s="22">
        <v>1468</v>
      </c>
      <c r="Z155" s="22">
        <v>0</v>
      </c>
      <c r="AA155" s="22">
        <v>0</v>
      </c>
      <c r="AB155" s="22">
        <v>0</v>
      </c>
      <c r="AC155" s="22">
        <v>206962</v>
      </c>
      <c r="AD155" s="22">
        <v>27324</v>
      </c>
      <c r="AE155" s="22">
        <v>93005</v>
      </c>
      <c r="AF155" s="22">
        <v>0</v>
      </c>
      <c r="AG155" s="22">
        <v>0</v>
      </c>
      <c r="AH155" s="22">
        <v>31010</v>
      </c>
      <c r="AI155" s="22">
        <v>358301</v>
      </c>
      <c r="AJ155" s="22">
        <v>0</v>
      </c>
      <c r="AK155" s="22">
        <v>0</v>
      </c>
      <c r="AL155" s="22">
        <v>0</v>
      </c>
    </row>
    <row r="156" spans="1:38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50000</v>
      </c>
      <c r="F156" s="22">
        <v>0</v>
      </c>
      <c r="G156" s="22">
        <v>305117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355117</v>
      </c>
      <c r="N156" s="22">
        <v>419026</v>
      </c>
      <c r="O156" s="22">
        <v>507471</v>
      </c>
      <c r="P156" s="22">
        <v>0</v>
      </c>
      <c r="Q156" s="22">
        <v>30000</v>
      </c>
      <c r="R156" s="22">
        <v>0</v>
      </c>
      <c r="S156" s="22">
        <v>83517</v>
      </c>
      <c r="T156" s="22">
        <v>1395131</v>
      </c>
      <c r="U156" s="22">
        <v>125282</v>
      </c>
      <c r="V156" s="22">
        <v>0</v>
      </c>
      <c r="W156" s="22">
        <v>240285</v>
      </c>
      <c r="X156" s="22">
        <v>23483</v>
      </c>
      <c r="Y156" s="22">
        <v>0</v>
      </c>
      <c r="Z156" s="22">
        <v>0</v>
      </c>
      <c r="AA156" s="22">
        <v>0</v>
      </c>
      <c r="AB156" s="22">
        <v>0</v>
      </c>
      <c r="AC156" s="22">
        <v>389050</v>
      </c>
      <c r="AD156" s="22">
        <v>224525</v>
      </c>
      <c r="AE156" s="22">
        <v>35709</v>
      </c>
      <c r="AF156" s="22">
        <v>0</v>
      </c>
      <c r="AG156" s="22">
        <v>51269</v>
      </c>
      <c r="AH156" s="22">
        <v>25098</v>
      </c>
      <c r="AI156" s="22">
        <v>725651</v>
      </c>
      <c r="AJ156" s="22">
        <v>0</v>
      </c>
      <c r="AK156" s="22">
        <v>0</v>
      </c>
      <c r="AL156" s="22">
        <v>0</v>
      </c>
    </row>
    <row r="157" spans="1:38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7507424</v>
      </c>
      <c r="F157" s="22">
        <v>0</v>
      </c>
      <c r="G157" s="22">
        <v>4755830</v>
      </c>
      <c r="H157" s="22">
        <v>23463</v>
      </c>
      <c r="I157" s="22">
        <v>1982875</v>
      </c>
      <c r="J157" s="22">
        <v>0</v>
      </c>
      <c r="K157" s="22">
        <v>0</v>
      </c>
      <c r="L157" s="22">
        <v>0</v>
      </c>
      <c r="M157" s="22">
        <v>14269592</v>
      </c>
      <c r="N157" s="22">
        <v>2130430</v>
      </c>
      <c r="O157" s="22">
        <v>4738503</v>
      </c>
      <c r="P157" s="22">
        <v>1098884</v>
      </c>
      <c r="Q157" s="22">
        <v>0</v>
      </c>
      <c r="R157" s="22">
        <v>439090</v>
      </c>
      <c r="S157" s="22">
        <v>2687103</v>
      </c>
      <c r="T157" s="22">
        <v>25363602</v>
      </c>
      <c r="U157" s="22">
        <v>2801132</v>
      </c>
      <c r="V157" s="22">
        <v>0</v>
      </c>
      <c r="W157" s="22">
        <v>712177</v>
      </c>
      <c r="X157" s="22">
        <v>4652</v>
      </c>
      <c r="Y157" s="22">
        <v>80967</v>
      </c>
      <c r="Z157" s="22">
        <v>0</v>
      </c>
      <c r="AA157" s="22">
        <v>22406</v>
      </c>
      <c r="AB157" s="22">
        <v>0</v>
      </c>
      <c r="AC157" s="22">
        <v>3621334</v>
      </c>
      <c r="AD157" s="22">
        <v>1108075</v>
      </c>
      <c r="AE157" s="22">
        <v>702005</v>
      </c>
      <c r="AF157" s="22">
        <v>0</v>
      </c>
      <c r="AG157" s="22">
        <v>913342</v>
      </c>
      <c r="AH157" s="22">
        <v>172875</v>
      </c>
      <c r="AI157" s="22">
        <v>6517631</v>
      </c>
      <c r="AJ157" s="22">
        <v>0</v>
      </c>
      <c r="AK157" s="22">
        <v>0</v>
      </c>
      <c r="AL157" s="22">
        <v>0</v>
      </c>
    </row>
    <row r="158" spans="1:38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3147642</v>
      </c>
      <c r="F158" s="22">
        <v>0</v>
      </c>
      <c r="G158" s="22">
        <v>1026380</v>
      </c>
      <c r="H158" s="22">
        <v>943111</v>
      </c>
      <c r="I158" s="22">
        <v>347804</v>
      </c>
      <c r="J158" s="22">
        <v>0</v>
      </c>
      <c r="K158" s="22">
        <v>0</v>
      </c>
      <c r="L158" s="22">
        <v>0</v>
      </c>
      <c r="M158" s="22">
        <v>5464937</v>
      </c>
      <c r="N158" s="22">
        <v>0</v>
      </c>
      <c r="O158" s="22">
        <v>0</v>
      </c>
      <c r="P158" s="22">
        <v>435086</v>
      </c>
      <c r="Q158" s="22">
        <v>0</v>
      </c>
      <c r="R158" s="22">
        <v>987042</v>
      </c>
      <c r="S158" s="22">
        <v>81571</v>
      </c>
      <c r="T158" s="22">
        <v>6968636</v>
      </c>
      <c r="U158" s="22">
        <v>461456</v>
      </c>
      <c r="V158" s="22">
        <v>0</v>
      </c>
      <c r="W158" s="22">
        <v>80698</v>
      </c>
      <c r="X158" s="22">
        <v>38812</v>
      </c>
      <c r="Y158" s="22">
        <v>51026</v>
      </c>
      <c r="Z158" s="22">
        <v>0</v>
      </c>
      <c r="AA158" s="22">
        <v>0</v>
      </c>
      <c r="AB158" s="22">
        <v>0</v>
      </c>
      <c r="AC158" s="22">
        <v>631992</v>
      </c>
      <c r="AD158" s="22">
        <v>367936</v>
      </c>
      <c r="AE158" s="22">
        <v>214352</v>
      </c>
      <c r="AF158" s="22">
        <v>0</v>
      </c>
      <c r="AG158" s="22">
        <v>106379</v>
      </c>
      <c r="AH158" s="22">
        <v>52384</v>
      </c>
      <c r="AI158" s="22">
        <v>1373043</v>
      </c>
      <c r="AJ158" s="22">
        <v>0</v>
      </c>
      <c r="AK158" s="22">
        <v>0</v>
      </c>
      <c r="AL158" s="22">
        <v>0</v>
      </c>
    </row>
    <row r="159" spans="1:38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722832</v>
      </c>
      <c r="F159" s="22">
        <v>0</v>
      </c>
      <c r="G159" s="22">
        <v>387817</v>
      </c>
      <c r="H159" s="22">
        <v>181893</v>
      </c>
      <c r="I159" s="22">
        <v>231264</v>
      </c>
      <c r="J159" s="22">
        <v>0</v>
      </c>
      <c r="K159" s="22">
        <v>0</v>
      </c>
      <c r="L159" s="22">
        <v>0</v>
      </c>
      <c r="M159" s="22">
        <v>1523806</v>
      </c>
      <c r="N159" s="22">
        <v>0</v>
      </c>
      <c r="O159" s="22">
        <v>48535</v>
      </c>
      <c r="P159" s="22">
        <v>130336</v>
      </c>
      <c r="Q159" s="22">
        <v>0</v>
      </c>
      <c r="R159" s="22">
        <v>0</v>
      </c>
      <c r="S159" s="22">
        <v>0</v>
      </c>
      <c r="T159" s="22">
        <v>1702677</v>
      </c>
      <c r="U159" s="22">
        <v>358621</v>
      </c>
      <c r="V159" s="22">
        <v>0</v>
      </c>
      <c r="W159" s="22">
        <v>136170</v>
      </c>
      <c r="X159" s="22">
        <v>35025</v>
      </c>
      <c r="Y159" s="22">
        <v>12980</v>
      </c>
      <c r="Z159" s="22">
        <v>0</v>
      </c>
      <c r="AA159" s="22">
        <v>0</v>
      </c>
      <c r="AB159" s="22">
        <v>0</v>
      </c>
      <c r="AC159" s="22">
        <v>542796</v>
      </c>
      <c r="AD159" s="22">
        <v>266586</v>
      </c>
      <c r="AE159" s="22">
        <v>77825</v>
      </c>
      <c r="AF159" s="22">
        <v>0</v>
      </c>
      <c r="AG159" s="22">
        <v>23902</v>
      </c>
      <c r="AH159" s="22">
        <v>43685</v>
      </c>
      <c r="AI159" s="22">
        <v>954794</v>
      </c>
      <c r="AJ159" s="22">
        <v>0</v>
      </c>
      <c r="AK159" s="22">
        <v>0</v>
      </c>
      <c r="AL159" s="22">
        <v>0</v>
      </c>
    </row>
    <row r="160" spans="1:38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360700</v>
      </c>
      <c r="F160" s="22">
        <v>0</v>
      </c>
      <c r="G160" s="22">
        <v>2336248</v>
      </c>
      <c r="H160" s="22">
        <v>30060</v>
      </c>
      <c r="I160" s="22">
        <v>0</v>
      </c>
      <c r="J160" s="22">
        <v>0</v>
      </c>
      <c r="K160" s="22">
        <v>0</v>
      </c>
      <c r="L160" s="22">
        <v>0</v>
      </c>
      <c r="M160" s="22">
        <v>2727008</v>
      </c>
      <c r="N160" s="22">
        <v>0</v>
      </c>
      <c r="O160" s="22">
        <v>35048</v>
      </c>
      <c r="P160" s="22">
        <v>627490</v>
      </c>
      <c r="Q160" s="22">
        <v>8220</v>
      </c>
      <c r="R160" s="22">
        <v>107511</v>
      </c>
      <c r="S160" s="22">
        <v>0</v>
      </c>
      <c r="T160" s="22">
        <v>3505277</v>
      </c>
      <c r="U160" s="22">
        <v>138965</v>
      </c>
      <c r="V160" s="22">
        <v>0</v>
      </c>
      <c r="W160" s="22">
        <v>241669</v>
      </c>
      <c r="X160" s="22">
        <v>107026</v>
      </c>
      <c r="Y160" s="22">
        <v>22325</v>
      </c>
      <c r="Z160" s="22">
        <v>0</v>
      </c>
      <c r="AA160" s="22">
        <v>0</v>
      </c>
      <c r="AB160" s="22">
        <v>0</v>
      </c>
      <c r="AC160" s="22">
        <v>509985</v>
      </c>
      <c r="AD160" s="22">
        <v>284936</v>
      </c>
      <c r="AE160" s="22">
        <v>153177</v>
      </c>
      <c r="AF160" s="22">
        <v>0</v>
      </c>
      <c r="AG160" s="22">
        <v>164702</v>
      </c>
      <c r="AH160" s="22">
        <v>51756</v>
      </c>
      <c r="AI160" s="22">
        <v>1164556</v>
      </c>
      <c r="AJ160" s="22">
        <v>0</v>
      </c>
      <c r="AK160" s="22">
        <v>0</v>
      </c>
      <c r="AL160" s="22">
        <v>0</v>
      </c>
    </row>
    <row r="161" spans="1:38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1254011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1254011</v>
      </c>
      <c r="N161" s="22">
        <v>1483727</v>
      </c>
      <c r="O161" s="22">
        <v>246579</v>
      </c>
      <c r="P161" s="22">
        <v>1574086</v>
      </c>
      <c r="Q161" s="22">
        <v>160000</v>
      </c>
      <c r="R161" s="22">
        <v>0</v>
      </c>
      <c r="S161" s="22">
        <v>157192</v>
      </c>
      <c r="T161" s="22">
        <v>4875595</v>
      </c>
      <c r="U161" s="22">
        <v>1147715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1147715</v>
      </c>
      <c r="AD161" s="22">
        <v>229464</v>
      </c>
      <c r="AE161" s="22">
        <v>270753</v>
      </c>
      <c r="AF161" s="22">
        <v>0</v>
      </c>
      <c r="AG161" s="22">
        <v>0</v>
      </c>
      <c r="AH161" s="22">
        <v>92768</v>
      </c>
      <c r="AI161" s="22">
        <v>1740700</v>
      </c>
      <c r="AJ161" s="22">
        <v>0</v>
      </c>
      <c r="AK161" s="22">
        <v>0</v>
      </c>
      <c r="AL161" s="22">
        <v>0</v>
      </c>
    </row>
    <row r="162" spans="1:38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653563</v>
      </c>
      <c r="F162" s="22">
        <v>0</v>
      </c>
      <c r="G162" s="22">
        <v>545419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1198982</v>
      </c>
      <c r="N162" s="22">
        <v>0</v>
      </c>
      <c r="O162" s="22">
        <v>89828</v>
      </c>
      <c r="P162" s="22">
        <v>240505</v>
      </c>
      <c r="Q162" s="22">
        <v>0</v>
      </c>
      <c r="R162" s="22">
        <v>10000</v>
      </c>
      <c r="S162" s="22">
        <v>0</v>
      </c>
      <c r="T162" s="22">
        <v>1539315</v>
      </c>
      <c r="U162" s="22">
        <v>386271</v>
      </c>
      <c r="V162" s="22">
        <v>0</v>
      </c>
      <c r="W162" s="22">
        <v>123575</v>
      </c>
      <c r="X162" s="22">
        <v>91999</v>
      </c>
      <c r="Y162" s="22">
        <v>4385</v>
      </c>
      <c r="Z162" s="22">
        <v>0</v>
      </c>
      <c r="AA162" s="22">
        <v>0</v>
      </c>
      <c r="AB162" s="22">
        <v>0</v>
      </c>
      <c r="AC162" s="22">
        <v>606230</v>
      </c>
      <c r="AD162" s="22">
        <v>334183</v>
      </c>
      <c r="AE162" s="22">
        <v>130431</v>
      </c>
      <c r="AF162" s="22">
        <v>0</v>
      </c>
      <c r="AG162" s="22">
        <v>59694</v>
      </c>
      <c r="AH162" s="22">
        <v>26994</v>
      </c>
      <c r="AI162" s="22">
        <v>1157532</v>
      </c>
      <c r="AJ162" s="22">
        <v>0</v>
      </c>
      <c r="AK162" s="22">
        <v>0</v>
      </c>
      <c r="AL162" s="22">
        <v>0</v>
      </c>
    </row>
    <row r="163" spans="1:38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60000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60000</v>
      </c>
      <c r="N163" s="22">
        <v>0</v>
      </c>
      <c r="O163" s="22">
        <v>0</v>
      </c>
      <c r="P163" s="22">
        <v>219214</v>
      </c>
      <c r="Q163" s="22">
        <v>0</v>
      </c>
      <c r="R163" s="22">
        <v>8396474</v>
      </c>
      <c r="S163" s="22">
        <v>0</v>
      </c>
      <c r="T163" s="22">
        <v>8675688</v>
      </c>
      <c r="U163" s="22">
        <v>83674</v>
      </c>
      <c r="V163" s="22">
        <v>0</v>
      </c>
      <c r="W163" s="22">
        <v>448971</v>
      </c>
      <c r="X163" s="22">
        <v>34574</v>
      </c>
      <c r="Y163" s="22">
        <v>0</v>
      </c>
      <c r="Z163" s="22">
        <v>0</v>
      </c>
      <c r="AA163" s="22">
        <v>4155</v>
      </c>
      <c r="AB163" s="22">
        <v>18707</v>
      </c>
      <c r="AC163" s="22">
        <v>590081</v>
      </c>
      <c r="AD163" s="22">
        <v>229335</v>
      </c>
      <c r="AE163" s="22">
        <v>80284</v>
      </c>
      <c r="AF163" s="22">
        <v>0</v>
      </c>
      <c r="AG163" s="22">
        <v>168800</v>
      </c>
      <c r="AH163" s="22">
        <v>32760</v>
      </c>
      <c r="AI163" s="22">
        <v>1101260</v>
      </c>
      <c r="AJ163" s="22">
        <v>0</v>
      </c>
      <c r="AK163" s="22">
        <v>0</v>
      </c>
      <c r="AL163" s="22">
        <v>0</v>
      </c>
    </row>
    <row r="164" spans="1:38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339961</v>
      </c>
      <c r="J164" s="22">
        <v>0</v>
      </c>
      <c r="K164" s="22">
        <v>0</v>
      </c>
      <c r="L164" s="22">
        <v>0</v>
      </c>
      <c r="M164" s="22">
        <v>339961</v>
      </c>
      <c r="N164" s="22">
        <v>2988718</v>
      </c>
      <c r="O164" s="22">
        <v>178055</v>
      </c>
      <c r="P164" s="22">
        <v>349226</v>
      </c>
      <c r="Q164" s="22">
        <v>159240</v>
      </c>
      <c r="R164" s="22">
        <v>0</v>
      </c>
      <c r="S164" s="22">
        <v>83394</v>
      </c>
      <c r="T164" s="22">
        <v>4098594</v>
      </c>
      <c r="U164" s="22">
        <v>349270</v>
      </c>
      <c r="V164" s="22">
        <v>0</v>
      </c>
      <c r="W164" s="22">
        <v>53829</v>
      </c>
      <c r="X164" s="22">
        <v>42878</v>
      </c>
      <c r="Y164" s="22">
        <v>23444</v>
      </c>
      <c r="Z164" s="22">
        <v>0</v>
      </c>
      <c r="AA164" s="22">
        <v>0</v>
      </c>
      <c r="AB164" s="22">
        <v>0</v>
      </c>
      <c r="AC164" s="22">
        <v>469421</v>
      </c>
      <c r="AD164" s="22">
        <v>241296</v>
      </c>
      <c r="AE164" s="22">
        <v>199366</v>
      </c>
      <c r="AF164" s="22">
        <v>0</v>
      </c>
      <c r="AG164" s="22">
        <v>39604</v>
      </c>
      <c r="AH164" s="22">
        <v>57616</v>
      </c>
      <c r="AI164" s="22">
        <v>1007303</v>
      </c>
      <c r="AJ164" s="22">
        <v>0</v>
      </c>
      <c r="AK164" s="22">
        <v>0</v>
      </c>
      <c r="AL164" s="22">
        <v>0</v>
      </c>
    </row>
    <row r="165" spans="1:38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1064199</v>
      </c>
      <c r="F165" s="22">
        <v>0</v>
      </c>
      <c r="G165" s="22">
        <v>0</v>
      </c>
      <c r="H165" s="22">
        <v>639937</v>
      </c>
      <c r="I165" s="22">
        <v>449198</v>
      </c>
      <c r="J165" s="22">
        <v>0</v>
      </c>
      <c r="K165" s="22">
        <v>0</v>
      </c>
      <c r="L165" s="22">
        <v>0</v>
      </c>
      <c r="M165" s="22">
        <v>2153334</v>
      </c>
      <c r="N165" s="22">
        <v>8866810</v>
      </c>
      <c r="O165" s="22">
        <v>0</v>
      </c>
      <c r="P165" s="22">
        <v>110945</v>
      </c>
      <c r="Q165" s="22">
        <v>0</v>
      </c>
      <c r="R165" s="22">
        <v>994741</v>
      </c>
      <c r="S165" s="22">
        <v>307156</v>
      </c>
      <c r="T165" s="22">
        <v>12432986</v>
      </c>
      <c r="U165" s="22">
        <v>1697215</v>
      </c>
      <c r="V165" s="22">
        <v>0</v>
      </c>
      <c r="W165" s="22">
        <v>252481</v>
      </c>
      <c r="X165" s="22">
        <v>195690</v>
      </c>
      <c r="Y165" s="22">
        <v>166974</v>
      </c>
      <c r="Z165" s="22">
        <v>0</v>
      </c>
      <c r="AA165" s="22">
        <v>0</v>
      </c>
      <c r="AB165" s="22">
        <v>0</v>
      </c>
      <c r="AC165" s="22">
        <v>2312360</v>
      </c>
      <c r="AD165" s="22">
        <v>138376</v>
      </c>
      <c r="AE165" s="22">
        <v>212103</v>
      </c>
      <c r="AF165" s="22">
        <v>0</v>
      </c>
      <c r="AG165" s="22">
        <v>53120</v>
      </c>
      <c r="AH165" s="22">
        <v>108797</v>
      </c>
      <c r="AI165" s="22">
        <v>2824756</v>
      </c>
      <c r="AJ165" s="22">
        <v>0</v>
      </c>
      <c r="AK165" s="22">
        <v>0</v>
      </c>
      <c r="AL165" s="22">
        <v>0</v>
      </c>
    </row>
    <row r="166" spans="1:38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357797</v>
      </c>
      <c r="F166" s="22">
        <v>0</v>
      </c>
      <c r="G166" s="22">
        <v>0</v>
      </c>
      <c r="H166" s="22">
        <v>102275</v>
      </c>
      <c r="I166" s="22">
        <v>0</v>
      </c>
      <c r="J166" s="22">
        <v>0</v>
      </c>
      <c r="K166" s="22">
        <v>0</v>
      </c>
      <c r="L166" s="22">
        <v>0</v>
      </c>
      <c r="M166" s="22">
        <v>460072</v>
      </c>
      <c r="N166" s="22">
        <v>23426</v>
      </c>
      <c r="O166" s="22">
        <v>18409</v>
      </c>
      <c r="P166" s="22">
        <v>174485</v>
      </c>
      <c r="Q166" s="22">
        <v>0</v>
      </c>
      <c r="R166" s="22">
        <v>0</v>
      </c>
      <c r="S166" s="22">
        <v>359443</v>
      </c>
      <c r="T166" s="22">
        <v>1035835</v>
      </c>
      <c r="U166" s="22">
        <v>341749</v>
      </c>
      <c r="V166" s="22">
        <v>0</v>
      </c>
      <c r="W166" s="22">
        <v>23691</v>
      </c>
      <c r="X166" s="22">
        <v>41887</v>
      </c>
      <c r="Y166" s="22">
        <v>26210</v>
      </c>
      <c r="Z166" s="22">
        <v>0</v>
      </c>
      <c r="AA166" s="22">
        <v>0</v>
      </c>
      <c r="AB166" s="22">
        <v>11505</v>
      </c>
      <c r="AC166" s="22">
        <v>445042</v>
      </c>
      <c r="AD166" s="22">
        <v>276993</v>
      </c>
      <c r="AE166" s="22">
        <v>39174</v>
      </c>
      <c r="AF166" s="22">
        <v>0</v>
      </c>
      <c r="AG166" s="22">
        <v>17862</v>
      </c>
      <c r="AH166" s="22">
        <v>114269</v>
      </c>
      <c r="AI166" s="22">
        <v>893340</v>
      </c>
      <c r="AJ166" s="22">
        <v>0</v>
      </c>
      <c r="AK166" s="22">
        <v>0</v>
      </c>
      <c r="AL166" s="22">
        <v>0</v>
      </c>
    </row>
    <row r="167" spans="1:38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139618</v>
      </c>
      <c r="F167" s="22">
        <v>0</v>
      </c>
      <c r="G167" s="22">
        <v>91567</v>
      </c>
      <c r="H167" s="22">
        <v>0</v>
      </c>
      <c r="I167" s="22">
        <v>1268</v>
      </c>
      <c r="J167" s="22">
        <v>0</v>
      </c>
      <c r="K167" s="22">
        <v>0</v>
      </c>
      <c r="L167" s="22">
        <v>0</v>
      </c>
      <c r="M167" s="22">
        <v>232453</v>
      </c>
      <c r="N167" s="22">
        <v>0</v>
      </c>
      <c r="O167" s="22">
        <v>164866</v>
      </c>
      <c r="P167" s="22">
        <v>50390</v>
      </c>
      <c r="Q167" s="22">
        <v>0</v>
      </c>
      <c r="R167" s="22">
        <v>16587</v>
      </c>
      <c r="S167" s="22">
        <v>0</v>
      </c>
      <c r="T167" s="22">
        <v>464296</v>
      </c>
      <c r="U167" s="22">
        <v>497151</v>
      </c>
      <c r="V167" s="22">
        <v>0</v>
      </c>
      <c r="W167" s="22">
        <v>192120</v>
      </c>
      <c r="X167" s="22">
        <v>201188</v>
      </c>
      <c r="Y167" s="22">
        <v>24957</v>
      </c>
      <c r="Z167" s="22">
        <v>0</v>
      </c>
      <c r="AA167" s="22">
        <v>0</v>
      </c>
      <c r="AB167" s="22">
        <v>0</v>
      </c>
      <c r="AC167" s="22">
        <v>915416</v>
      </c>
      <c r="AD167" s="22">
        <v>140612</v>
      </c>
      <c r="AE167" s="22">
        <v>120281</v>
      </c>
      <c r="AF167" s="22">
        <v>0</v>
      </c>
      <c r="AG167" s="22">
        <v>48666</v>
      </c>
      <c r="AH167" s="22">
        <v>33245</v>
      </c>
      <c r="AI167" s="22">
        <v>1258220</v>
      </c>
      <c r="AJ167" s="22">
        <v>0</v>
      </c>
      <c r="AK167" s="22">
        <v>0</v>
      </c>
      <c r="AL167" s="22">
        <v>0</v>
      </c>
    </row>
    <row r="168" spans="1:38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2549303</v>
      </c>
      <c r="F168" s="22">
        <v>0</v>
      </c>
      <c r="G168" s="22">
        <v>1809440</v>
      </c>
      <c r="H168" s="22">
        <v>1116178</v>
      </c>
      <c r="I168" s="22">
        <v>1169923</v>
      </c>
      <c r="J168" s="22">
        <v>0</v>
      </c>
      <c r="K168" s="22">
        <v>0</v>
      </c>
      <c r="L168" s="22">
        <v>0</v>
      </c>
      <c r="M168" s="22">
        <v>6644844</v>
      </c>
      <c r="N168" s="22">
        <v>10399592</v>
      </c>
      <c r="O168" s="22">
        <v>0</v>
      </c>
      <c r="P168" s="22">
        <v>134252</v>
      </c>
      <c r="Q168" s="22">
        <v>61450</v>
      </c>
      <c r="R168" s="22">
        <v>22971</v>
      </c>
      <c r="S168" s="22">
        <v>56331</v>
      </c>
      <c r="T168" s="22">
        <v>17319440</v>
      </c>
      <c r="U168" s="22">
        <v>883311</v>
      </c>
      <c r="V168" s="22">
        <v>0</v>
      </c>
      <c r="W168" s="22">
        <v>574413</v>
      </c>
      <c r="X168" s="22">
        <v>274621</v>
      </c>
      <c r="Y168" s="22">
        <v>87068</v>
      </c>
      <c r="Z168" s="22">
        <v>0</v>
      </c>
      <c r="AA168" s="22">
        <v>0</v>
      </c>
      <c r="AB168" s="22">
        <v>0</v>
      </c>
      <c r="AC168" s="22">
        <v>1819413</v>
      </c>
      <c r="AD168" s="22">
        <v>259731</v>
      </c>
      <c r="AE168" s="22">
        <v>375538</v>
      </c>
      <c r="AF168" s="22">
        <v>0</v>
      </c>
      <c r="AG168" s="22">
        <v>188507</v>
      </c>
      <c r="AH168" s="22">
        <v>183350</v>
      </c>
      <c r="AI168" s="22">
        <v>2826539</v>
      </c>
      <c r="AJ168" s="22">
        <v>0</v>
      </c>
      <c r="AK168" s="22">
        <v>0</v>
      </c>
      <c r="AL168" s="22">
        <v>0</v>
      </c>
    </row>
    <row r="169" spans="1:38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44952</v>
      </c>
      <c r="P169" s="22">
        <v>14195</v>
      </c>
      <c r="Q169" s="22">
        <v>0</v>
      </c>
      <c r="R169" s="22">
        <v>0</v>
      </c>
      <c r="S169" s="22">
        <v>29911</v>
      </c>
      <c r="T169" s="22">
        <v>89058</v>
      </c>
      <c r="U169" s="22">
        <v>112347</v>
      </c>
      <c r="V169" s="22">
        <v>0</v>
      </c>
      <c r="W169" s="22">
        <v>63479</v>
      </c>
      <c r="X169" s="22">
        <v>55018</v>
      </c>
      <c r="Y169" s="22">
        <v>2008</v>
      </c>
      <c r="Z169" s="22">
        <v>0</v>
      </c>
      <c r="AA169" s="22">
        <v>0</v>
      </c>
      <c r="AB169" s="22">
        <v>3152</v>
      </c>
      <c r="AC169" s="22">
        <v>236004</v>
      </c>
      <c r="AD169" s="22">
        <v>7618</v>
      </c>
      <c r="AE169" s="22">
        <v>24742</v>
      </c>
      <c r="AF169" s="22">
        <v>0</v>
      </c>
      <c r="AG169" s="22">
        <v>4495</v>
      </c>
      <c r="AH169" s="22">
        <v>7396</v>
      </c>
      <c r="AI169" s="22">
        <v>280255</v>
      </c>
      <c r="AJ169" s="22">
        <v>0</v>
      </c>
      <c r="AK169" s="22">
        <v>0</v>
      </c>
      <c r="AL169" s="22">
        <v>0</v>
      </c>
    </row>
    <row r="170" spans="1:38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1246493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1246493</v>
      </c>
      <c r="N170" s="22">
        <v>0</v>
      </c>
      <c r="O170" s="22">
        <v>0</v>
      </c>
      <c r="P170" s="22">
        <v>82548</v>
      </c>
      <c r="Q170" s="22">
        <v>0</v>
      </c>
      <c r="R170" s="22">
        <v>45073</v>
      </c>
      <c r="S170" s="22">
        <v>72200</v>
      </c>
      <c r="T170" s="22">
        <v>1446314</v>
      </c>
      <c r="U170" s="22">
        <v>1001179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1001179</v>
      </c>
      <c r="AD170" s="22">
        <v>89343</v>
      </c>
      <c r="AE170" s="22">
        <v>107532</v>
      </c>
      <c r="AF170" s="22">
        <v>0</v>
      </c>
      <c r="AG170" s="22">
        <v>7520</v>
      </c>
      <c r="AH170" s="22">
        <v>66338</v>
      </c>
      <c r="AI170" s="22">
        <v>1271912</v>
      </c>
      <c r="AJ170" s="22">
        <v>0</v>
      </c>
      <c r="AK170" s="22">
        <v>0</v>
      </c>
      <c r="AL170" s="22">
        <v>0</v>
      </c>
    </row>
    <row r="171" spans="1:38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434149</v>
      </c>
      <c r="F171" s="22">
        <v>0</v>
      </c>
      <c r="G171" s="22">
        <v>716142</v>
      </c>
      <c r="H171" s="22">
        <v>201937</v>
      </c>
      <c r="I171" s="22">
        <v>0</v>
      </c>
      <c r="J171" s="22">
        <v>0</v>
      </c>
      <c r="K171" s="22">
        <v>0</v>
      </c>
      <c r="L171" s="22">
        <v>0</v>
      </c>
      <c r="M171" s="22">
        <v>1352228</v>
      </c>
      <c r="N171" s="22">
        <v>8552310</v>
      </c>
      <c r="O171" s="22">
        <v>772719</v>
      </c>
      <c r="P171" s="22">
        <v>577144</v>
      </c>
      <c r="Q171" s="22">
        <v>0</v>
      </c>
      <c r="R171" s="22">
        <v>457577</v>
      </c>
      <c r="S171" s="22">
        <v>576904</v>
      </c>
      <c r="T171" s="22">
        <v>12288882</v>
      </c>
      <c r="U171" s="22">
        <v>1073044</v>
      </c>
      <c r="V171" s="22">
        <v>0</v>
      </c>
      <c r="W171" s="22">
        <v>748218</v>
      </c>
      <c r="X171" s="22">
        <v>385848</v>
      </c>
      <c r="Y171" s="22">
        <v>0</v>
      </c>
      <c r="Z171" s="22">
        <v>0</v>
      </c>
      <c r="AA171" s="22">
        <v>0</v>
      </c>
      <c r="AB171" s="22">
        <v>0</v>
      </c>
      <c r="AC171" s="22">
        <v>2207110</v>
      </c>
      <c r="AD171" s="22">
        <v>1096984</v>
      </c>
      <c r="AE171" s="22">
        <v>200732</v>
      </c>
      <c r="AF171" s="22">
        <v>0</v>
      </c>
      <c r="AG171" s="22">
        <v>437741</v>
      </c>
      <c r="AH171" s="22">
        <v>231397</v>
      </c>
      <c r="AI171" s="22">
        <v>4173964</v>
      </c>
      <c r="AJ171" s="22">
        <v>0</v>
      </c>
      <c r="AK171" s="22">
        <v>0</v>
      </c>
      <c r="AL171" s="22">
        <v>0</v>
      </c>
    </row>
    <row r="172" spans="1:38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524804</v>
      </c>
      <c r="F172" s="22">
        <v>0</v>
      </c>
      <c r="G172" s="22">
        <v>0</v>
      </c>
      <c r="H172" s="22">
        <v>185792</v>
      </c>
      <c r="I172" s="22">
        <v>0</v>
      </c>
      <c r="J172" s="22">
        <v>0</v>
      </c>
      <c r="K172" s="22">
        <v>0</v>
      </c>
      <c r="L172" s="22">
        <v>0</v>
      </c>
      <c r="M172" s="22">
        <v>710596</v>
      </c>
      <c r="N172" s="22">
        <v>0</v>
      </c>
      <c r="O172" s="22">
        <v>0</v>
      </c>
      <c r="P172" s="22">
        <v>63500</v>
      </c>
      <c r="Q172" s="22">
        <v>0</v>
      </c>
      <c r="R172" s="22">
        <v>27002</v>
      </c>
      <c r="S172" s="22">
        <v>0</v>
      </c>
      <c r="T172" s="22">
        <v>801098</v>
      </c>
      <c r="U172" s="22">
        <v>128837</v>
      </c>
      <c r="V172" s="22">
        <v>0</v>
      </c>
      <c r="W172" s="22">
        <v>47540</v>
      </c>
      <c r="X172" s="22">
        <v>42614</v>
      </c>
      <c r="Y172" s="22">
        <v>8265</v>
      </c>
      <c r="Z172" s="22">
        <v>0</v>
      </c>
      <c r="AA172" s="22">
        <v>0</v>
      </c>
      <c r="AB172" s="22">
        <v>10402</v>
      </c>
      <c r="AC172" s="22">
        <v>237658</v>
      </c>
      <c r="AD172" s="22">
        <v>14012</v>
      </c>
      <c r="AE172" s="22">
        <v>59518</v>
      </c>
      <c r="AF172" s="22">
        <v>0</v>
      </c>
      <c r="AG172" s="22">
        <v>9381</v>
      </c>
      <c r="AH172" s="22">
        <v>32508</v>
      </c>
      <c r="AI172" s="22">
        <v>353077</v>
      </c>
      <c r="AJ172" s="22">
        <v>0</v>
      </c>
      <c r="AK172" s="22">
        <v>0</v>
      </c>
      <c r="AL172" s="22">
        <v>0</v>
      </c>
    </row>
    <row r="173" spans="1:38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768177</v>
      </c>
      <c r="F173" s="22">
        <v>0</v>
      </c>
      <c r="G173" s="22">
        <v>9999</v>
      </c>
      <c r="H173" s="22">
        <v>10000</v>
      </c>
      <c r="I173" s="22">
        <v>0</v>
      </c>
      <c r="J173" s="22">
        <v>0</v>
      </c>
      <c r="K173" s="22">
        <v>0</v>
      </c>
      <c r="L173" s="22">
        <v>0</v>
      </c>
      <c r="M173" s="22">
        <v>788176</v>
      </c>
      <c r="N173" s="22">
        <v>-42666</v>
      </c>
      <c r="O173" s="22">
        <v>200439</v>
      </c>
      <c r="P173" s="22">
        <v>0</v>
      </c>
      <c r="Q173" s="22">
        <v>103870</v>
      </c>
      <c r="R173" s="22">
        <v>0</v>
      </c>
      <c r="S173" s="22">
        <v>0</v>
      </c>
      <c r="T173" s="22">
        <v>1049819</v>
      </c>
      <c r="U173" s="22">
        <v>215649</v>
      </c>
      <c r="V173" s="22">
        <v>0</v>
      </c>
      <c r="W173" s="22">
        <v>89228</v>
      </c>
      <c r="X173" s="22">
        <v>41645</v>
      </c>
      <c r="Y173" s="22">
        <v>0</v>
      </c>
      <c r="Z173" s="22">
        <v>0</v>
      </c>
      <c r="AA173" s="22">
        <v>0</v>
      </c>
      <c r="AB173" s="22">
        <v>0</v>
      </c>
      <c r="AC173" s="22">
        <v>346522</v>
      </c>
      <c r="AD173" s="22">
        <v>116407</v>
      </c>
      <c r="AE173" s="22">
        <v>44055</v>
      </c>
      <c r="AF173" s="22">
        <v>0</v>
      </c>
      <c r="AG173" s="22">
        <v>0</v>
      </c>
      <c r="AH173" s="22">
        <v>15495</v>
      </c>
      <c r="AI173" s="22">
        <v>522479</v>
      </c>
      <c r="AJ173" s="22">
        <v>0</v>
      </c>
      <c r="AK173" s="22">
        <v>0</v>
      </c>
      <c r="AL173" s="22">
        <v>0</v>
      </c>
    </row>
    <row r="174" spans="1:38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600950</v>
      </c>
      <c r="F174" s="22">
        <v>0</v>
      </c>
      <c r="G174" s="22">
        <v>30273</v>
      </c>
      <c r="H174" s="22">
        <v>567552</v>
      </c>
      <c r="I174" s="22">
        <v>0</v>
      </c>
      <c r="J174" s="22">
        <v>0</v>
      </c>
      <c r="K174" s="22">
        <v>0</v>
      </c>
      <c r="L174" s="22">
        <v>0</v>
      </c>
      <c r="M174" s="22">
        <v>1198775</v>
      </c>
      <c r="N174" s="22">
        <v>-862539</v>
      </c>
      <c r="O174" s="22">
        <v>1579143</v>
      </c>
      <c r="P174" s="22">
        <v>472197</v>
      </c>
      <c r="Q174" s="22">
        <v>406460</v>
      </c>
      <c r="R174" s="22">
        <v>302602</v>
      </c>
      <c r="S174" s="22">
        <v>42298</v>
      </c>
      <c r="T174" s="22">
        <v>3138936</v>
      </c>
      <c r="U174" s="22">
        <v>858495</v>
      </c>
      <c r="V174" s="22">
        <v>0</v>
      </c>
      <c r="W174" s="22">
        <v>324223</v>
      </c>
      <c r="X174" s="22">
        <v>169354</v>
      </c>
      <c r="Y174" s="22">
        <v>22665</v>
      </c>
      <c r="Z174" s="22">
        <v>0</v>
      </c>
      <c r="AA174" s="22">
        <v>0</v>
      </c>
      <c r="AB174" s="22">
        <v>0</v>
      </c>
      <c r="AC174" s="22">
        <v>1374737</v>
      </c>
      <c r="AD174" s="22">
        <v>447611</v>
      </c>
      <c r="AE174" s="22">
        <v>121239</v>
      </c>
      <c r="AF174" s="22">
        <v>0</v>
      </c>
      <c r="AG174" s="22">
        <v>180123</v>
      </c>
      <c r="AH174" s="22">
        <v>180959</v>
      </c>
      <c r="AI174" s="22">
        <v>2304669</v>
      </c>
      <c r="AJ174" s="22">
        <v>0</v>
      </c>
      <c r="AK174" s="22">
        <v>0</v>
      </c>
      <c r="AL174" s="22">
        <v>0</v>
      </c>
    </row>
    <row r="175" spans="1:38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28120</v>
      </c>
      <c r="O175" s="22">
        <v>0</v>
      </c>
      <c r="P175" s="22">
        <v>9730</v>
      </c>
      <c r="Q175" s="22">
        <v>0</v>
      </c>
      <c r="R175" s="22">
        <v>0</v>
      </c>
      <c r="S175" s="22">
        <v>0</v>
      </c>
      <c r="T175" s="22">
        <v>37850</v>
      </c>
      <c r="U175" s="22">
        <v>138758</v>
      </c>
      <c r="V175" s="22">
        <v>0</v>
      </c>
      <c r="W175" s="22">
        <v>57671</v>
      </c>
      <c r="X175" s="22">
        <v>10235</v>
      </c>
      <c r="Y175" s="22">
        <v>0</v>
      </c>
      <c r="Z175" s="22">
        <v>0</v>
      </c>
      <c r="AA175" s="22">
        <v>0</v>
      </c>
      <c r="AB175" s="22">
        <v>0</v>
      </c>
      <c r="AC175" s="22">
        <v>206664</v>
      </c>
      <c r="AD175" s="22">
        <v>17587</v>
      </c>
      <c r="AE175" s="22">
        <v>10391</v>
      </c>
      <c r="AF175" s="22">
        <v>0</v>
      </c>
      <c r="AG175" s="22">
        <v>2117</v>
      </c>
      <c r="AH175" s="22">
        <v>4141</v>
      </c>
      <c r="AI175" s="22">
        <v>240900</v>
      </c>
      <c r="AJ175" s="22">
        <v>0</v>
      </c>
      <c r="AK175" s="22">
        <v>0</v>
      </c>
      <c r="AL175" s="22">
        <v>0</v>
      </c>
    </row>
    <row r="176" spans="1:38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1113524</v>
      </c>
      <c r="F176" s="22">
        <v>0</v>
      </c>
      <c r="G176" s="22">
        <v>631065</v>
      </c>
      <c r="H176" s="22">
        <v>1029116</v>
      </c>
      <c r="I176" s="22">
        <v>0</v>
      </c>
      <c r="J176" s="22">
        <v>0</v>
      </c>
      <c r="K176" s="22">
        <v>0</v>
      </c>
      <c r="L176" s="22">
        <v>0</v>
      </c>
      <c r="M176" s="22">
        <v>2773705</v>
      </c>
      <c r="N176" s="22">
        <v>885372</v>
      </c>
      <c r="O176" s="22">
        <v>154217</v>
      </c>
      <c r="P176" s="22">
        <v>175911</v>
      </c>
      <c r="Q176" s="22">
        <v>0</v>
      </c>
      <c r="R176" s="22">
        <v>297692</v>
      </c>
      <c r="S176" s="22">
        <v>72888</v>
      </c>
      <c r="T176" s="22">
        <v>4359785</v>
      </c>
      <c r="U176" s="22">
        <v>3702333</v>
      </c>
      <c r="V176" s="22">
        <v>0</v>
      </c>
      <c r="W176" s="22">
        <v>191013</v>
      </c>
      <c r="X176" s="22">
        <v>280714</v>
      </c>
      <c r="Y176" s="22">
        <v>62669</v>
      </c>
      <c r="Z176" s="22">
        <v>0</v>
      </c>
      <c r="AA176" s="22">
        <v>0</v>
      </c>
      <c r="AB176" s="22">
        <v>0</v>
      </c>
      <c r="AC176" s="22">
        <v>4236729</v>
      </c>
      <c r="AD176" s="22">
        <v>1139798</v>
      </c>
      <c r="AE176" s="22">
        <v>237598</v>
      </c>
      <c r="AF176" s="22">
        <v>0</v>
      </c>
      <c r="AG176" s="22">
        <v>215430</v>
      </c>
      <c r="AH176" s="22">
        <v>206803</v>
      </c>
      <c r="AI176" s="22">
        <v>6036358</v>
      </c>
      <c r="AJ176" s="22">
        <v>0</v>
      </c>
      <c r="AK176" s="22">
        <v>0</v>
      </c>
      <c r="AL176" s="22">
        <v>0</v>
      </c>
    </row>
    <row r="177" spans="1:38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5584434</v>
      </c>
      <c r="F177" s="22">
        <v>0</v>
      </c>
      <c r="G177" s="22">
        <v>549371</v>
      </c>
      <c r="H177" s="22">
        <v>732135</v>
      </c>
      <c r="I177" s="22">
        <v>1219509</v>
      </c>
      <c r="J177" s="22">
        <v>0</v>
      </c>
      <c r="K177" s="22">
        <v>0</v>
      </c>
      <c r="L177" s="22">
        <v>0</v>
      </c>
      <c r="M177" s="22">
        <v>8085449</v>
      </c>
      <c r="N177" s="22">
        <v>-539081</v>
      </c>
      <c r="O177" s="22">
        <v>626769</v>
      </c>
      <c r="P177" s="22">
        <v>712404</v>
      </c>
      <c r="Q177" s="22">
        <v>1554020</v>
      </c>
      <c r="R177" s="22">
        <v>1228317</v>
      </c>
      <c r="S177" s="22">
        <v>242432</v>
      </c>
      <c r="T177" s="22">
        <v>11910310</v>
      </c>
      <c r="U177" s="22">
        <v>1723558</v>
      </c>
      <c r="V177" s="22">
        <v>0</v>
      </c>
      <c r="W177" s="22">
        <v>406624</v>
      </c>
      <c r="X177" s="22">
        <v>415790</v>
      </c>
      <c r="Y177" s="22">
        <v>262284</v>
      </c>
      <c r="Z177" s="22">
        <v>0</v>
      </c>
      <c r="AA177" s="22">
        <v>0</v>
      </c>
      <c r="AB177" s="22">
        <v>0</v>
      </c>
      <c r="AC177" s="22">
        <v>2808256</v>
      </c>
      <c r="AD177" s="22">
        <v>826116</v>
      </c>
      <c r="AE177" s="22">
        <v>541964</v>
      </c>
      <c r="AF177" s="22">
        <v>0</v>
      </c>
      <c r="AG177" s="22">
        <v>630812</v>
      </c>
      <c r="AH177" s="22">
        <v>226483</v>
      </c>
      <c r="AI177" s="22">
        <v>5033631</v>
      </c>
      <c r="AJ177" s="22">
        <v>0</v>
      </c>
      <c r="AK177" s="22">
        <v>0</v>
      </c>
      <c r="AL177" s="22">
        <v>0</v>
      </c>
    </row>
    <row r="178" spans="1:38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4232717</v>
      </c>
      <c r="F178" s="22">
        <v>0</v>
      </c>
      <c r="G178" s="22">
        <v>244064</v>
      </c>
      <c r="H178" s="22">
        <v>337995</v>
      </c>
      <c r="I178" s="22">
        <v>7266</v>
      </c>
      <c r="J178" s="22">
        <v>0</v>
      </c>
      <c r="K178" s="22">
        <v>0</v>
      </c>
      <c r="L178" s="22">
        <v>0</v>
      </c>
      <c r="M178" s="22">
        <v>4822042</v>
      </c>
      <c r="N178" s="22">
        <v>0</v>
      </c>
      <c r="O178" s="22">
        <v>40449</v>
      </c>
      <c r="P178" s="22">
        <v>882868</v>
      </c>
      <c r="Q178" s="22">
        <v>0</v>
      </c>
      <c r="R178" s="22">
        <v>173883</v>
      </c>
      <c r="S178" s="22">
        <v>481686</v>
      </c>
      <c r="T178" s="22">
        <v>6400928</v>
      </c>
      <c r="U178" s="22">
        <v>1350197</v>
      </c>
      <c r="V178" s="22">
        <v>0</v>
      </c>
      <c r="W178" s="22">
        <v>1195795</v>
      </c>
      <c r="X178" s="22">
        <v>643589</v>
      </c>
      <c r="Y178" s="22">
        <v>33705</v>
      </c>
      <c r="Z178" s="22">
        <v>0</v>
      </c>
      <c r="AA178" s="22">
        <v>0</v>
      </c>
      <c r="AB178" s="22">
        <v>0</v>
      </c>
      <c r="AC178" s="22">
        <v>3223286</v>
      </c>
      <c r="AD178" s="22">
        <v>464698</v>
      </c>
      <c r="AE178" s="22">
        <v>312924</v>
      </c>
      <c r="AF178" s="22">
        <v>0</v>
      </c>
      <c r="AG178" s="22">
        <v>152740</v>
      </c>
      <c r="AH178" s="22">
        <v>173014</v>
      </c>
      <c r="AI178" s="22">
        <v>4326662</v>
      </c>
      <c r="AJ178" s="22">
        <v>0</v>
      </c>
      <c r="AK178" s="22">
        <v>0</v>
      </c>
      <c r="AL178" s="22">
        <v>0</v>
      </c>
    </row>
    <row r="179" spans="1:38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1058570</v>
      </c>
      <c r="F179" s="22">
        <v>0</v>
      </c>
      <c r="G179" s="22">
        <v>256268</v>
      </c>
      <c r="H179" s="22">
        <v>880954</v>
      </c>
      <c r="I179" s="22">
        <v>0</v>
      </c>
      <c r="J179" s="22">
        <v>0</v>
      </c>
      <c r="K179" s="22">
        <v>0</v>
      </c>
      <c r="L179" s="22">
        <v>0</v>
      </c>
      <c r="M179" s="22">
        <v>2195792</v>
      </c>
      <c r="N179" s="22">
        <v>0</v>
      </c>
      <c r="O179" s="22">
        <v>34330</v>
      </c>
      <c r="P179" s="22">
        <v>270831</v>
      </c>
      <c r="Q179" s="22">
        <v>0</v>
      </c>
      <c r="R179" s="22">
        <v>132942</v>
      </c>
      <c r="S179" s="22">
        <v>256591</v>
      </c>
      <c r="T179" s="22">
        <v>2890486</v>
      </c>
      <c r="U179" s="22">
        <v>322557</v>
      </c>
      <c r="V179" s="22">
        <v>0</v>
      </c>
      <c r="W179" s="22">
        <v>184579</v>
      </c>
      <c r="X179" s="22">
        <v>246327</v>
      </c>
      <c r="Y179" s="22">
        <v>0</v>
      </c>
      <c r="Z179" s="22">
        <v>0</v>
      </c>
      <c r="AA179" s="22">
        <v>0</v>
      </c>
      <c r="AB179" s="22">
        <v>9605</v>
      </c>
      <c r="AC179" s="22">
        <v>763068</v>
      </c>
      <c r="AD179" s="22">
        <v>446857</v>
      </c>
      <c r="AE179" s="22">
        <v>136672</v>
      </c>
      <c r="AF179" s="22">
        <v>0</v>
      </c>
      <c r="AG179" s="22">
        <v>69426</v>
      </c>
      <c r="AH179" s="22">
        <v>78937</v>
      </c>
      <c r="AI179" s="22">
        <v>1494960</v>
      </c>
      <c r="AJ179" s="22">
        <v>0</v>
      </c>
      <c r="AK179" s="22">
        <v>0</v>
      </c>
      <c r="AL179" s="22">
        <v>0</v>
      </c>
    </row>
    <row r="180" spans="1:38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203235</v>
      </c>
      <c r="F180" s="22">
        <v>0</v>
      </c>
      <c r="G180" s="22">
        <v>0</v>
      </c>
      <c r="H180" s="22">
        <v>545875</v>
      </c>
      <c r="I180" s="22">
        <v>0</v>
      </c>
      <c r="J180" s="22">
        <v>0</v>
      </c>
      <c r="K180" s="22">
        <v>0</v>
      </c>
      <c r="L180" s="22">
        <v>0</v>
      </c>
      <c r="M180" s="22">
        <v>749110</v>
      </c>
      <c r="N180" s="22">
        <v>0</v>
      </c>
      <c r="O180" s="22">
        <v>31926</v>
      </c>
      <c r="P180" s="22">
        <v>247780</v>
      </c>
      <c r="Q180" s="22">
        <v>100000</v>
      </c>
      <c r="R180" s="22">
        <v>463998</v>
      </c>
      <c r="S180" s="22">
        <v>98</v>
      </c>
      <c r="T180" s="22">
        <v>1592912</v>
      </c>
      <c r="U180" s="22">
        <v>180790</v>
      </c>
      <c r="V180" s="22">
        <v>0</v>
      </c>
      <c r="W180" s="22">
        <v>329093</v>
      </c>
      <c r="X180" s="22">
        <v>35196</v>
      </c>
      <c r="Y180" s="22">
        <v>6452</v>
      </c>
      <c r="Z180" s="22">
        <v>0</v>
      </c>
      <c r="AA180" s="22">
        <v>0</v>
      </c>
      <c r="AB180" s="22">
        <v>0</v>
      </c>
      <c r="AC180" s="22">
        <v>551531</v>
      </c>
      <c r="AD180" s="22">
        <v>206724</v>
      </c>
      <c r="AE180" s="22">
        <v>55524</v>
      </c>
      <c r="AF180" s="22">
        <v>0</v>
      </c>
      <c r="AG180" s="22">
        <v>21371</v>
      </c>
      <c r="AH180" s="22">
        <v>135597</v>
      </c>
      <c r="AI180" s="22">
        <v>970747</v>
      </c>
      <c r="AJ180" s="22">
        <v>0</v>
      </c>
      <c r="AK180" s="22">
        <v>0</v>
      </c>
      <c r="AL180" s="22">
        <v>0</v>
      </c>
    </row>
    <row r="181" spans="1:38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4204149</v>
      </c>
      <c r="F181" s="22">
        <v>0</v>
      </c>
      <c r="G181" s="22">
        <v>835167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5039316</v>
      </c>
      <c r="N181" s="22">
        <v>15117719</v>
      </c>
      <c r="O181" s="22">
        <v>106638</v>
      </c>
      <c r="P181" s="22">
        <v>364394</v>
      </c>
      <c r="Q181" s="22">
        <v>0</v>
      </c>
      <c r="R181" s="22">
        <v>225705</v>
      </c>
      <c r="S181" s="22">
        <v>104077</v>
      </c>
      <c r="T181" s="22">
        <v>20957849</v>
      </c>
      <c r="U181" s="22">
        <v>2855466</v>
      </c>
      <c r="V181" s="22">
        <v>0</v>
      </c>
      <c r="W181" s="22">
        <v>428912</v>
      </c>
      <c r="X181" s="22">
        <v>445198</v>
      </c>
      <c r="Y181" s="22">
        <v>213735</v>
      </c>
      <c r="Z181" s="22">
        <v>0</v>
      </c>
      <c r="AA181" s="22">
        <v>0</v>
      </c>
      <c r="AB181" s="22">
        <v>0</v>
      </c>
      <c r="AC181" s="22">
        <v>3943311</v>
      </c>
      <c r="AD181" s="22">
        <v>558008</v>
      </c>
      <c r="AE181" s="22">
        <v>291610</v>
      </c>
      <c r="AF181" s="22">
        <v>0</v>
      </c>
      <c r="AG181" s="22">
        <v>449355</v>
      </c>
      <c r="AH181" s="22">
        <v>221485</v>
      </c>
      <c r="AI181" s="22">
        <v>5463769</v>
      </c>
      <c r="AJ181" s="22">
        <v>0</v>
      </c>
      <c r="AK181" s="22">
        <v>0</v>
      </c>
      <c r="AL181" s="22">
        <v>0</v>
      </c>
    </row>
    <row r="182" spans="1:38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1794257</v>
      </c>
      <c r="F182" s="22">
        <v>0</v>
      </c>
      <c r="G182" s="22">
        <v>1072549</v>
      </c>
      <c r="H182" s="22">
        <v>1345368</v>
      </c>
      <c r="I182" s="22">
        <v>611613</v>
      </c>
      <c r="J182" s="22">
        <v>0</v>
      </c>
      <c r="K182" s="22">
        <v>0</v>
      </c>
      <c r="L182" s="22">
        <v>0</v>
      </c>
      <c r="M182" s="22">
        <v>4823787</v>
      </c>
      <c r="N182" s="22">
        <v>188859</v>
      </c>
      <c r="O182" s="22">
        <v>1378981</v>
      </c>
      <c r="P182" s="22">
        <v>1172579</v>
      </c>
      <c r="Q182" s="22">
        <v>100000</v>
      </c>
      <c r="R182" s="22">
        <v>108171</v>
      </c>
      <c r="S182" s="22">
        <v>97371</v>
      </c>
      <c r="T182" s="22">
        <v>7869748</v>
      </c>
      <c r="U182" s="22">
        <v>1143020</v>
      </c>
      <c r="V182" s="22">
        <v>0</v>
      </c>
      <c r="W182" s="22">
        <v>607437</v>
      </c>
      <c r="X182" s="22">
        <v>936566</v>
      </c>
      <c r="Y182" s="22">
        <v>302417</v>
      </c>
      <c r="Z182" s="22">
        <v>0</v>
      </c>
      <c r="AA182" s="22">
        <v>0</v>
      </c>
      <c r="AB182" s="22">
        <v>0</v>
      </c>
      <c r="AC182" s="22">
        <v>2989440</v>
      </c>
      <c r="AD182" s="22">
        <v>377468</v>
      </c>
      <c r="AE182" s="22">
        <v>572421</v>
      </c>
      <c r="AF182" s="22">
        <v>0</v>
      </c>
      <c r="AG182" s="22">
        <v>136273</v>
      </c>
      <c r="AH182" s="22">
        <v>220523</v>
      </c>
      <c r="AI182" s="22">
        <v>4296125</v>
      </c>
      <c r="AJ182" s="22">
        <v>0</v>
      </c>
      <c r="AK182" s="22">
        <v>0</v>
      </c>
      <c r="AL182" s="22">
        <v>0</v>
      </c>
    </row>
    <row r="183" spans="1:38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9670</v>
      </c>
      <c r="I183" s="22">
        <v>0</v>
      </c>
      <c r="J183" s="22">
        <v>0</v>
      </c>
      <c r="K183" s="22">
        <v>0</v>
      </c>
      <c r="L183" s="22">
        <v>0</v>
      </c>
      <c r="M183" s="22">
        <v>9670</v>
      </c>
      <c r="N183" s="22">
        <v>49974</v>
      </c>
      <c r="O183" s="22">
        <v>7896</v>
      </c>
      <c r="P183" s="22">
        <v>798354</v>
      </c>
      <c r="Q183" s="22">
        <v>0</v>
      </c>
      <c r="R183" s="22">
        <v>39791</v>
      </c>
      <c r="S183" s="22">
        <v>99099</v>
      </c>
      <c r="T183" s="22">
        <v>1004784</v>
      </c>
      <c r="U183" s="22">
        <v>431440</v>
      </c>
      <c r="V183" s="22">
        <v>0</v>
      </c>
      <c r="W183" s="22">
        <v>382800</v>
      </c>
      <c r="X183" s="22">
        <v>183709</v>
      </c>
      <c r="Y183" s="22">
        <v>26084</v>
      </c>
      <c r="Z183" s="22">
        <v>0</v>
      </c>
      <c r="AA183" s="22">
        <v>0</v>
      </c>
      <c r="AB183" s="22">
        <v>0</v>
      </c>
      <c r="AC183" s="22">
        <v>1024033</v>
      </c>
      <c r="AD183" s="22">
        <v>297038</v>
      </c>
      <c r="AE183" s="22">
        <v>265718</v>
      </c>
      <c r="AF183" s="22">
        <v>0</v>
      </c>
      <c r="AG183" s="22">
        <v>161716</v>
      </c>
      <c r="AH183" s="22">
        <v>62266</v>
      </c>
      <c r="AI183" s="22">
        <v>1810771</v>
      </c>
      <c r="AJ183" s="22">
        <v>0</v>
      </c>
      <c r="AK183" s="22">
        <v>0</v>
      </c>
      <c r="AL183" s="22">
        <v>0</v>
      </c>
    </row>
    <row r="184" spans="1:38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1313637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1313637</v>
      </c>
      <c r="N184" s="22">
        <v>0</v>
      </c>
      <c r="O184" s="22">
        <v>0</v>
      </c>
      <c r="P184" s="22">
        <v>239524</v>
      </c>
      <c r="Q184" s="22">
        <v>0</v>
      </c>
      <c r="R184" s="22">
        <v>400897</v>
      </c>
      <c r="S184" s="22">
        <v>27619</v>
      </c>
      <c r="T184" s="22">
        <v>1981677</v>
      </c>
      <c r="U184" s="22">
        <v>619697</v>
      </c>
      <c r="V184" s="22">
        <v>0</v>
      </c>
      <c r="W184" s="22">
        <v>40974</v>
      </c>
      <c r="X184" s="22">
        <v>39832</v>
      </c>
      <c r="Y184" s="22">
        <v>0</v>
      </c>
      <c r="Z184" s="22">
        <v>0</v>
      </c>
      <c r="AA184" s="22">
        <v>0</v>
      </c>
      <c r="AB184" s="22">
        <v>0</v>
      </c>
      <c r="AC184" s="22">
        <v>700503</v>
      </c>
      <c r="AD184" s="22">
        <v>38460</v>
      </c>
      <c r="AE184" s="22">
        <v>112009</v>
      </c>
      <c r="AF184" s="22">
        <v>0</v>
      </c>
      <c r="AG184" s="22">
        <v>54719</v>
      </c>
      <c r="AH184" s="22">
        <v>57557</v>
      </c>
      <c r="AI184" s="22">
        <v>963248</v>
      </c>
      <c r="AJ184" s="22">
        <v>0</v>
      </c>
      <c r="AK184" s="22">
        <v>0</v>
      </c>
      <c r="AL184" s="22">
        <v>0</v>
      </c>
    </row>
    <row r="185" spans="1:38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92517</v>
      </c>
      <c r="F185" s="22">
        <v>0</v>
      </c>
      <c r="G185" s="22">
        <v>52996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145513</v>
      </c>
      <c r="N185" s="22">
        <v>57021</v>
      </c>
      <c r="O185" s="22">
        <v>117941</v>
      </c>
      <c r="P185" s="22">
        <v>223110</v>
      </c>
      <c r="Q185" s="22">
        <v>0</v>
      </c>
      <c r="R185" s="22">
        <v>0</v>
      </c>
      <c r="S185" s="22">
        <v>38570</v>
      </c>
      <c r="T185" s="22">
        <v>582155</v>
      </c>
      <c r="U185" s="22">
        <v>132177</v>
      </c>
      <c r="V185" s="22">
        <v>0</v>
      </c>
      <c r="W185" s="22">
        <v>64332</v>
      </c>
      <c r="X185" s="22">
        <v>28243</v>
      </c>
      <c r="Y185" s="22">
        <v>5321</v>
      </c>
      <c r="Z185" s="22">
        <v>0</v>
      </c>
      <c r="AA185" s="22">
        <v>0</v>
      </c>
      <c r="AB185" s="22">
        <v>0</v>
      </c>
      <c r="AC185" s="22">
        <v>230073</v>
      </c>
      <c r="AD185" s="22">
        <v>28683</v>
      </c>
      <c r="AE185" s="22">
        <v>60423</v>
      </c>
      <c r="AF185" s="22">
        <v>0</v>
      </c>
      <c r="AG185" s="22">
        <v>6021</v>
      </c>
      <c r="AH185" s="22">
        <v>44314</v>
      </c>
      <c r="AI185" s="22">
        <v>369514</v>
      </c>
      <c r="AJ185" s="22">
        <v>0</v>
      </c>
      <c r="AK185" s="22">
        <v>0</v>
      </c>
      <c r="AL185" s="22">
        <v>0</v>
      </c>
    </row>
    <row r="186" spans="1:38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310304</v>
      </c>
      <c r="F186" s="22">
        <v>0</v>
      </c>
      <c r="G186" s="22">
        <v>180449</v>
      </c>
      <c r="H186" s="22">
        <v>177158</v>
      </c>
      <c r="I186" s="22">
        <v>0</v>
      </c>
      <c r="J186" s="22">
        <v>0</v>
      </c>
      <c r="K186" s="22">
        <v>0</v>
      </c>
      <c r="L186" s="22">
        <v>0</v>
      </c>
      <c r="M186" s="22">
        <v>667911</v>
      </c>
      <c r="N186" s="22">
        <v>1537264</v>
      </c>
      <c r="O186" s="22">
        <v>0</v>
      </c>
      <c r="P186" s="22">
        <v>366257</v>
      </c>
      <c r="Q186" s="22">
        <v>0</v>
      </c>
      <c r="R186" s="22">
        <v>55002</v>
      </c>
      <c r="S186" s="22">
        <v>21525</v>
      </c>
      <c r="T186" s="22">
        <v>2647959</v>
      </c>
      <c r="U186" s="22">
        <v>102226</v>
      </c>
      <c r="V186" s="22">
        <v>0</v>
      </c>
      <c r="W186" s="22">
        <v>90540</v>
      </c>
      <c r="X186" s="22">
        <v>37382</v>
      </c>
      <c r="Y186" s="22">
        <v>19654</v>
      </c>
      <c r="Z186" s="22">
        <v>0</v>
      </c>
      <c r="AA186" s="22">
        <v>0</v>
      </c>
      <c r="AB186" s="22">
        <v>0</v>
      </c>
      <c r="AC186" s="22">
        <v>249802</v>
      </c>
      <c r="AD186" s="22">
        <v>53443</v>
      </c>
      <c r="AE186" s="22">
        <v>85957</v>
      </c>
      <c r="AF186" s="22">
        <v>0</v>
      </c>
      <c r="AG186" s="22">
        <v>8027</v>
      </c>
      <c r="AH186" s="22">
        <v>14030</v>
      </c>
      <c r="AI186" s="22">
        <v>411259</v>
      </c>
      <c r="AJ186" s="22">
        <v>0</v>
      </c>
      <c r="AK186" s="22">
        <v>0</v>
      </c>
      <c r="AL186" s="22">
        <v>0</v>
      </c>
    </row>
    <row r="187" spans="1:38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1948712</v>
      </c>
      <c r="F187" s="22">
        <v>0</v>
      </c>
      <c r="G187" s="22">
        <v>0</v>
      </c>
      <c r="H187" s="22">
        <v>594144</v>
      </c>
      <c r="I187" s="22">
        <v>0</v>
      </c>
      <c r="J187" s="22">
        <v>0</v>
      </c>
      <c r="K187" s="22">
        <v>0</v>
      </c>
      <c r="L187" s="22">
        <v>0</v>
      </c>
      <c r="M187" s="22">
        <v>2542856</v>
      </c>
      <c r="N187" s="22">
        <v>10797805</v>
      </c>
      <c r="O187" s="22">
        <v>0</v>
      </c>
      <c r="P187" s="22">
        <v>1496492</v>
      </c>
      <c r="Q187" s="22">
        <v>0</v>
      </c>
      <c r="R187" s="22">
        <v>0</v>
      </c>
      <c r="S187" s="22">
        <v>493489</v>
      </c>
      <c r="T187" s="22">
        <v>15330642</v>
      </c>
      <c r="U187" s="22">
        <v>238797</v>
      </c>
      <c r="V187" s="22">
        <v>0</v>
      </c>
      <c r="W187" s="22">
        <v>188633</v>
      </c>
      <c r="X187" s="22">
        <v>100560</v>
      </c>
      <c r="Y187" s="22">
        <v>21424</v>
      </c>
      <c r="Z187" s="22">
        <v>0</v>
      </c>
      <c r="AA187" s="22">
        <v>0</v>
      </c>
      <c r="AB187" s="22">
        <v>0</v>
      </c>
      <c r="AC187" s="22">
        <v>549414</v>
      </c>
      <c r="AD187" s="22">
        <v>235028</v>
      </c>
      <c r="AE187" s="22">
        <v>180515</v>
      </c>
      <c r="AF187" s="22">
        <v>0</v>
      </c>
      <c r="AG187" s="22">
        <v>0</v>
      </c>
      <c r="AH187" s="22">
        <v>67618</v>
      </c>
      <c r="AI187" s="22">
        <v>1032575</v>
      </c>
      <c r="AJ187" s="22">
        <v>0</v>
      </c>
      <c r="AK187" s="22">
        <v>0</v>
      </c>
      <c r="AL187" s="22">
        <v>0</v>
      </c>
    </row>
    <row r="188" spans="1:38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333987</v>
      </c>
      <c r="F188" s="22">
        <v>0</v>
      </c>
      <c r="G188" s="22">
        <v>48177</v>
      </c>
      <c r="H188" s="22">
        <v>227900</v>
      </c>
      <c r="I188" s="22">
        <v>0</v>
      </c>
      <c r="J188" s="22">
        <v>0</v>
      </c>
      <c r="K188" s="22">
        <v>0</v>
      </c>
      <c r="L188" s="22">
        <v>73461</v>
      </c>
      <c r="M188" s="22">
        <v>683525</v>
      </c>
      <c r="N188" s="22">
        <v>585683</v>
      </c>
      <c r="O188" s="22">
        <v>237269</v>
      </c>
      <c r="P188" s="22">
        <v>548595</v>
      </c>
      <c r="Q188" s="22">
        <v>150000</v>
      </c>
      <c r="R188" s="22">
        <v>0</v>
      </c>
      <c r="S188" s="22">
        <v>84276</v>
      </c>
      <c r="T188" s="22">
        <v>2289348</v>
      </c>
      <c r="U188" s="22">
        <v>1090302</v>
      </c>
      <c r="V188" s="22">
        <v>0</v>
      </c>
      <c r="W188" s="22">
        <v>138965</v>
      </c>
      <c r="X188" s="22">
        <v>152606</v>
      </c>
      <c r="Y188" s="22">
        <v>10806</v>
      </c>
      <c r="Z188" s="22">
        <v>0</v>
      </c>
      <c r="AA188" s="22">
        <v>0</v>
      </c>
      <c r="AB188" s="22">
        <v>52305</v>
      </c>
      <c r="AC188" s="22">
        <v>1444984</v>
      </c>
      <c r="AD188" s="22">
        <v>277617</v>
      </c>
      <c r="AE188" s="22">
        <v>335053</v>
      </c>
      <c r="AF188" s="22">
        <v>0</v>
      </c>
      <c r="AG188" s="22">
        <v>2582</v>
      </c>
      <c r="AH188" s="22">
        <v>63505</v>
      </c>
      <c r="AI188" s="22">
        <v>2123741</v>
      </c>
      <c r="AJ188" s="22">
        <v>0</v>
      </c>
      <c r="AK188" s="22">
        <v>0</v>
      </c>
      <c r="AL188" s="22">
        <v>0</v>
      </c>
    </row>
    <row r="189" spans="1:38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594701</v>
      </c>
      <c r="P189" s="22">
        <v>53082</v>
      </c>
      <c r="Q189" s="22">
        <v>0</v>
      </c>
      <c r="R189" s="22">
        <v>0</v>
      </c>
      <c r="S189" s="22">
        <v>194773</v>
      </c>
      <c r="T189" s="22">
        <v>842556</v>
      </c>
      <c r="U189" s="22">
        <v>132140</v>
      </c>
      <c r="V189" s="22">
        <v>0</v>
      </c>
      <c r="W189" s="22">
        <v>83637</v>
      </c>
      <c r="X189" s="22">
        <v>9853</v>
      </c>
      <c r="Y189" s="22">
        <v>0</v>
      </c>
      <c r="Z189" s="22">
        <v>0</v>
      </c>
      <c r="AA189" s="22">
        <v>0</v>
      </c>
      <c r="AB189" s="22">
        <v>0</v>
      </c>
      <c r="AC189" s="22">
        <v>225630</v>
      </c>
      <c r="AD189" s="22">
        <v>69455</v>
      </c>
      <c r="AE189" s="22">
        <v>65520</v>
      </c>
      <c r="AF189" s="22">
        <v>0</v>
      </c>
      <c r="AG189" s="22">
        <v>0</v>
      </c>
      <c r="AH189" s="22">
        <v>66985</v>
      </c>
      <c r="AI189" s="22">
        <v>427590</v>
      </c>
      <c r="AJ189" s="22">
        <v>0</v>
      </c>
      <c r="AK189" s="22">
        <v>0</v>
      </c>
      <c r="AL189" s="22">
        <v>0</v>
      </c>
    </row>
    <row r="190" spans="1:38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1346307</v>
      </c>
      <c r="F190" s="22">
        <v>0</v>
      </c>
      <c r="G190" s="22">
        <v>683460</v>
      </c>
      <c r="H190" s="22">
        <v>812178</v>
      </c>
      <c r="I190" s="22">
        <v>90192</v>
      </c>
      <c r="J190" s="22">
        <v>0</v>
      </c>
      <c r="K190" s="22">
        <v>0</v>
      </c>
      <c r="L190" s="22">
        <v>0</v>
      </c>
      <c r="M190" s="22">
        <v>2932137</v>
      </c>
      <c r="N190" s="22">
        <v>0</v>
      </c>
      <c r="O190" s="22">
        <v>941675</v>
      </c>
      <c r="P190" s="22">
        <v>745597</v>
      </c>
      <c r="Q190" s="22">
        <v>0</v>
      </c>
      <c r="R190" s="22">
        <v>0</v>
      </c>
      <c r="S190" s="22">
        <v>188873</v>
      </c>
      <c r="T190" s="22">
        <v>4808282</v>
      </c>
      <c r="U190" s="22">
        <v>2133447</v>
      </c>
      <c r="V190" s="22">
        <v>0</v>
      </c>
      <c r="W190" s="22">
        <v>217784</v>
      </c>
      <c r="X190" s="22">
        <v>187416</v>
      </c>
      <c r="Y190" s="22">
        <v>203639</v>
      </c>
      <c r="Z190" s="22">
        <v>0</v>
      </c>
      <c r="AA190" s="22">
        <v>0</v>
      </c>
      <c r="AB190" s="22">
        <v>0</v>
      </c>
      <c r="AC190" s="22">
        <v>2742286</v>
      </c>
      <c r="AD190" s="22">
        <v>391494</v>
      </c>
      <c r="AE190" s="22">
        <v>270290</v>
      </c>
      <c r="AF190" s="22">
        <v>0</v>
      </c>
      <c r="AG190" s="22">
        <v>0</v>
      </c>
      <c r="AH190" s="22">
        <v>341314</v>
      </c>
      <c r="AI190" s="22">
        <v>3745384</v>
      </c>
      <c r="AJ190" s="22">
        <v>0</v>
      </c>
      <c r="AK190" s="22">
        <v>0</v>
      </c>
      <c r="AL190" s="22">
        <v>0</v>
      </c>
    </row>
    <row r="191" spans="1:38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3471999</v>
      </c>
      <c r="F191" s="22">
        <v>0</v>
      </c>
      <c r="G191" s="22">
        <v>1118210</v>
      </c>
      <c r="H191" s="22">
        <v>877028</v>
      </c>
      <c r="I191" s="22">
        <v>780139</v>
      </c>
      <c r="J191" s="22">
        <v>0</v>
      </c>
      <c r="K191" s="22">
        <v>0</v>
      </c>
      <c r="L191" s="22">
        <v>0</v>
      </c>
      <c r="M191" s="22">
        <v>6247376</v>
      </c>
      <c r="N191" s="22">
        <v>-3168493</v>
      </c>
      <c r="O191" s="22">
        <v>889270</v>
      </c>
      <c r="P191" s="22">
        <v>444734</v>
      </c>
      <c r="Q191" s="22">
        <v>564928</v>
      </c>
      <c r="R191" s="22">
        <v>223030</v>
      </c>
      <c r="S191" s="22">
        <v>0</v>
      </c>
      <c r="T191" s="22">
        <v>5200845</v>
      </c>
      <c r="U191" s="22">
        <v>792394</v>
      </c>
      <c r="V191" s="22">
        <v>0</v>
      </c>
      <c r="W191" s="22">
        <v>333555</v>
      </c>
      <c r="X191" s="22">
        <v>66901</v>
      </c>
      <c r="Y191" s="22">
        <v>38712</v>
      </c>
      <c r="Z191" s="22">
        <v>0</v>
      </c>
      <c r="AA191" s="22">
        <v>0</v>
      </c>
      <c r="AB191" s="22">
        <v>0</v>
      </c>
      <c r="AC191" s="22">
        <v>1231562</v>
      </c>
      <c r="AD191" s="22">
        <v>220520</v>
      </c>
      <c r="AE191" s="22">
        <v>334741</v>
      </c>
      <c r="AF191" s="22">
        <v>0</v>
      </c>
      <c r="AG191" s="22">
        <v>217290</v>
      </c>
      <c r="AH191" s="22">
        <v>173217</v>
      </c>
      <c r="AI191" s="22">
        <v>2177330</v>
      </c>
      <c r="AJ191" s="22">
        <v>0</v>
      </c>
      <c r="AK191" s="22">
        <v>0</v>
      </c>
      <c r="AL191" s="22">
        <v>0</v>
      </c>
    </row>
    <row r="192" spans="1:38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10000</v>
      </c>
      <c r="P192" s="22">
        <v>231126</v>
      </c>
      <c r="Q192" s="22">
        <v>359500</v>
      </c>
      <c r="R192" s="22">
        <v>0</v>
      </c>
      <c r="S192" s="22">
        <v>0</v>
      </c>
      <c r="T192" s="22">
        <v>600626</v>
      </c>
      <c r="U192" s="22">
        <v>280836</v>
      </c>
      <c r="V192" s="22">
        <v>0</v>
      </c>
      <c r="W192" s="22">
        <v>74326</v>
      </c>
      <c r="X192" s="22">
        <v>45855</v>
      </c>
      <c r="Y192" s="22">
        <v>0</v>
      </c>
      <c r="Z192" s="22">
        <v>0</v>
      </c>
      <c r="AA192" s="22">
        <v>0</v>
      </c>
      <c r="AB192" s="22">
        <v>0</v>
      </c>
      <c r="AC192" s="22">
        <v>401017</v>
      </c>
      <c r="AD192" s="22">
        <v>253961</v>
      </c>
      <c r="AE192" s="22">
        <v>60238</v>
      </c>
      <c r="AF192" s="22">
        <v>0</v>
      </c>
      <c r="AG192" s="22">
        <v>11674</v>
      </c>
      <c r="AH192" s="22">
        <v>18321</v>
      </c>
      <c r="AI192" s="22">
        <v>745211</v>
      </c>
      <c r="AJ192" s="22">
        <v>0</v>
      </c>
      <c r="AK192" s="22">
        <v>0</v>
      </c>
      <c r="AL192" s="22">
        <v>0</v>
      </c>
    </row>
    <row r="193" spans="1:38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181993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181993</v>
      </c>
      <c r="N193" s="22">
        <v>0</v>
      </c>
      <c r="O193" s="22">
        <v>99375</v>
      </c>
      <c r="P193" s="22">
        <v>510897</v>
      </c>
      <c r="Q193" s="22">
        <v>59588</v>
      </c>
      <c r="R193" s="22">
        <v>0</v>
      </c>
      <c r="S193" s="22">
        <v>0</v>
      </c>
      <c r="T193" s="22">
        <v>851853</v>
      </c>
      <c r="U193" s="22">
        <v>450599</v>
      </c>
      <c r="V193" s="22">
        <v>0</v>
      </c>
      <c r="W193" s="22">
        <v>98611</v>
      </c>
      <c r="X193" s="22">
        <v>201740</v>
      </c>
      <c r="Y193" s="22">
        <v>32787</v>
      </c>
      <c r="Z193" s="22">
        <v>0</v>
      </c>
      <c r="AA193" s="22">
        <v>0</v>
      </c>
      <c r="AB193" s="22">
        <v>0</v>
      </c>
      <c r="AC193" s="22">
        <v>783737</v>
      </c>
      <c r="AD193" s="22">
        <v>69164</v>
      </c>
      <c r="AE193" s="22">
        <v>143512</v>
      </c>
      <c r="AF193" s="22">
        <v>0</v>
      </c>
      <c r="AG193" s="22">
        <v>0</v>
      </c>
      <c r="AH193" s="22">
        <v>33864</v>
      </c>
      <c r="AI193" s="22">
        <v>1030277</v>
      </c>
      <c r="AJ193" s="22">
        <v>0</v>
      </c>
      <c r="AK193" s="22">
        <v>0</v>
      </c>
      <c r="AL193" s="22">
        <v>0</v>
      </c>
    </row>
    <row r="194" spans="1:38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1210309</v>
      </c>
      <c r="F194" s="22">
        <v>0</v>
      </c>
      <c r="G194" s="22">
        <v>0</v>
      </c>
      <c r="H194" s="22">
        <v>46500</v>
      </c>
      <c r="I194" s="22">
        <v>289104</v>
      </c>
      <c r="J194" s="22">
        <v>0</v>
      </c>
      <c r="K194" s="22">
        <v>0</v>
      </c>
      <c r="L194" s="22">
        <v>3525</v>
      </c>
      <c r="M194" s="22">
        <v>1549438</v>
      </c>
      <c r="N194" s="22">
        <v>0</v>
      </c>
      <c r="O194" s="22">
        <v>79230</v>
      </c>
      <c r="P194" s="22">
        <v>186864</v>
      </c>
      <c r="Q194" s="22">
        <v>440000</v>
      </c>
      <c r="R194" s="22">
        <v>0</v>
      </c>
      <c r="S194" s="22">
        <v>0</v>
      </c>
      <c r="T194" s="22">
        <v>2255532</v>
      </c>
      <c r="U194" s="22">
        <v>697060</v>
      </c>
      <c r="V194" s="22">
        <v>0</v>
      </c>
      <c r="W194" s="22">
        <v>297382</v>
      </c>
      <c r="X194" s="22">
        <v>165817</v>
      </c>
      <c r="Y194" s="22">
        <v>87805</v>
      </c>
      <c r="Z194" s="22">
        <v>0</v>
      </c>
      <c r="AA194" s="22">
        <v>0</v>
      </c>
      <c r="AB194" s="22">
        <v>71426</v>
      </c>
      <c r="AC194" s="22">
        <v>1319490</v>
      </c>
      <c r="AD194" s="22">
        <v>367761</v>
      </c>
      <c r="AE194" s="22">
        <v>251774</v>
      </c>
      <c r="AF194" s="22">
        <v>0</v>
      </c>
      <c r="AG194" s="22">
        <v>0</v>
      </c>
      <c r="AH194" s="22">
        <v>98234</v>
      </c>
      <c r="AI194" s="22">
        <v>2037259</v>
      </c>
      <c r="AJ194" s="22">
        <v>0</v>
      </c>
      <c r="AK194" s="22">
        <v>0</v>
      </c>
      <c r="AL194" s="22">
        <v>0</v>
      </c>
    </row>
    <row r="195" spans="1:38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769054</v>
      </c>
      <c r="H195" s="22">
        <v>221631</v>
      </c>
      <c r="I195" s="22">
        <v>0</v>
      </c>
      <c r="J195" s="22">
        <v>0</v>
      </c>
      <c r="K195" s="22">
        <v>0</v>
      </c>
      <c r="L195" s="22">
        <v>0</v>
      </c>
      <c r="M195" s="22">
        <v>990685</v>
      </c>
      <c r="N195" s="22">
        <v>-179841</v>
      </c>
      <c r="O195" s="22">
        <v>0</v>
      </c>
      <c r="P195" s="22">
        <v>118829</v>
      </c>
      <c r="Q195" s="22">
        <v>17504</v>
      </c>
      <c r="R195" s="22">
        <v>43681</v>
      </c>
      <c r="S195" s="22">
        <v>69529</v>
      </c>
      <c r="T195" s="22">
        <v>1060387</v>
      </c>
      <c r="U195" s="22">
        <v>112631</v>
      </c>
      <c r="V195" s="22">
        <v>0</v>
      </c>
      <c r="W195" s="22">
        <v>58579</v>
      </c>
      <c r="X195" s="22">
        <v>49696</v>
      </c>
      <c r="Y195" s="22">
        <v>6338</v>
      </c>
      <c r="Z195" s="22">
        <v>0</v>
      </c>
      <c r="AA195" s="22">
        <v>0</v>
      </c>
      <c r="AB195" s="22">
        <v>0</v>
      </c>
      <c r="AC195" s="22">
        <v>227244</v>
      </c>
      <c r="AD195" s="22">
        <v>19120</v>
      </c>
      <c r="AE195" s="22">
        <v>118526</v>
      </c>
      <c r="AF195" s="22">
        <v>0</v>
      </c>
      <c r="AG195" s="22">
        <v>16647</v>
      </c>
      <c r="AH195" s="22">
        <v>38517</v>
      </c>
      <c r="AI195" s="22">
        <v>420054</v>
      </c>
      <c r="AJ195" s="22">
        <v>0</v>
      </c>
      <c r="AK195" s="22">
        <v>0</v>
      </c>
      <c r="AL195" s="22">
        <v>0</v>
      </c>
    </row>
    <row r="196" spans="1:38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12300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12300</v>
      </c>
      <c r="N196" s="22">
        <v>226975</v>
      </c>
      <c r="O196" s="22">
        <v>327780</v>
      </c>
      <c r="P196" s="22">
        <v>490704</v>
      </c>
      <c r="Q196" s="22">
        <v>0</v>
      </c>
      <c r="R196" s="22">
        <v>0</v>
      </c>
      <c r="S196" s="22">
        <v>203057</v>
      </c>
      <c r="T196" s="22">
        <v>1260816</v>
      </c>
      <c r="U196" s="22">
        <v>606132</v>
      </c>
      <c r="V196" s="22">
        <v>0</v>
      </c>
      <c r="W196" s="22">
        <v>64860</v>
      </c>
      <c r="X196" s="22">
        <v>169998</v>
      </c>
      <c r="Y196" s="22">
        <v>0</v>
      </c>
      <c r="Z196" s="22">
        <v>0</v>
      </c>
      <c r="AA196" s="22">
        <v>0</v>
      </c>
      <c r="AB196" s="22">
        <v>0</v>
      </c>
      <c r="AC196" s="22">
        <v>840990</v>
      </c>
      <c r="AD196" s="22">
        <v>990570</v>
      </c>
      <c r="AE196" s="22">
        <v>342682</v>
      </c>
      <c r="AF196" s="22">
        <v>0</v>
      </c>
      <c r="AG196" s="22">
        <v>29150</v>
      </c>
      <c r="AH196" s="22">
        <v>61756</v>
      </c>
      <c r="AI196" s="22">
        <v>2265148</v>
      </c>
      <c r="AJ196" s="22">
        <v>0</v>
      </c>
      <c r="AK196" s="22">
        <v>0</v>
      </c>
      <c r="AL196" s="22">
        <v>0</v>
      </c>
    </row>
    <row r="197" spans="1:38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2262315</v>
      </c>
      <c r="F197" s="22">
        <v>0</v>
      </c>
      <c r="G197" s="22">
        <v>2608060</v>
      </c>
      <c r="H197" s="22">
        <v>4304978</v>
      </c>
      <c r="I197" s="22">
        <v>834067</v>
      </c>
      <c r="J197" s="22">
        <v>0</v>
      </c>
      <c r="K197" s="22">
        <v>0</v>
      </c>
      <c r="L197" s="22">
        <v>0</v>
      </c>
      <c r="M197" s="22">
        <v>10009420</v>
      </c>
      <c r="N197" s="22">
        <v>-751685</v>
      </c>
      <c r="O197" s="22">
        <v>3785666</v>
      </c>
      <c r="P197" s="22">
        <v>604315</v>
      </c>
      <c r="Q197" s="22">
        <v>0</v>
      </c>
      <c r="R197" s="22">
        <v>0</v>
      </c>
      <c r="S197" s="22">
        <v>415164</v>
      </c>
      <c r="T197" s="22">
        <v>14062880</v>
      </c>
      <c r="U197" s="22">
        <v>2982560</v>
      </c>
      <c r="V197" s="22">
        <v>0</v>
      </c>
      <c r="W197" s="22">
        <v>502323</v>
      </c>
      <c r="X197" s="22">
        <v>305814</v>
      </c>
      <c r="Y197" s="22">
        <v>87411</v>
      </c>
      <c r="Z197" s="22">
        <v>0</v>
      </c>
      <c r="AA197" s="22">
        <v>0</v>
      </c>
      <c r="AB197" s="22">
        <v>0</v>
      </c>
      <c r="AC197" s="22">
        <v>3878108</v>
      </c>
      <c r="AD197" s="22">
        <v>1135038</v>
      </c>
      <c r="AE197" s="22">
        <v>364503</v>
      </c>
      <c r="AF197" s="22">
        <v>0</v>
      </c>
      <c r="AG197" s="22">
        <v>0</v>
      </c>
      <c r="AH197" s="22">
        <v>581949</v>
      </c>
      <c r="AI197" s="22">
        <v>5959598</v>
      </c>
      <c r="AJ197" s="22">
        <v>0</v>
      </c>
      <c r="AK197" s="22">
        <v>0</v>
      </c>
      <c r="AL197" s="22">
        <v>0</v>
      </c>
    </row>
    <row r="198" spans="1:38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14000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14000</v>
      </c>
      <c r="N198" s="22">
        <v>9107</v>
      </c>
      <c r="O198" s="22">
        <v>0</v>
      </c>
      <c r="P198" s="22">
        <v>116307</v>
      </c>
      <c r="Q198" s="22">
        <v>0</v>
      </c>
      <c r="R198" s="22">
        <v>0</v>
      </c>
      <c r="S198" s="22">
        <v>23095</v>
      </c>
      <c r="T198" s="22">
        <v>162509</v>
      </c>
      <c r="U198" s="22">
        <v>174071</v>
      </c>
      <c r="V198" s="22">
        <v>0</v>
      </c>
      <c r="W198" s="22">
        <v>15868</v>
      </c>
      <c r="X198" s="22">
        <v>6245</v>
      </c>
      <c r="Y198" s="22">
        <v>0</v>
      </c>
      <c r="Z198" s="22">
        <v>0</v>
      </c>
      <c r="AA198" s="22">
        <v>0</v>
      </c>
      <c r="AB198" s="22">
        <v>0</v>
      </c>
      <c r="AC198" s="22">
        <v>196184</v>
      </c>
      <c r="AD198" s="22">
        <v>62191</v>
      </c>
      <c r="AE198" s="22">
        <v>17714</v>
      </c>
      <c r="AF198" s="22">
        <v>0</v>
      </c>
      <c r="AG198" s="22">
        <v>20251</v>
      </c>
      <c r="AH198" s="22">
        <v>7901</v>
      </c>
      <c r="AI198" s="22">
        <v>304241</v>
      </c>
      <c r="AJ198" s="22">
        <v>0</v>
      </c>
      <c r="AK198" s="22">
        <v>0</v>
      </c>
      <c r="AL198" s="22">
        <v>0</v>
      </c>
    </row>
    <row r="199" spans="1:38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221265</v>
      </c>
      <c r="F199" s="22">
        <v>0</v>
      </c>
      <c r="G199" s="22">
        <v>159041</v>
      </c>
      <c r="H199" s="22">
        <v>0</v>
      </c>
      <c r="I199" s="22">
        <v>36839</v>
      </c>
      <c r="J199" s="22">
        <v>0</v>
      </c>
      <c r="K199" s="22">
        <v>0</v>
      </c>
      <c r="L199" s="22">
        <v>0</v>
      </c>
      <c r="M199" s="22">
        <v>417145</v>
      </c>
      <c r="N199" s="22">
        <v>0</v>
      </c>
      <c r="O199" s="22">
        <v>126080</v>
      </c>
      <c r="P199" s="22">
        <v>83142</v>
      </c>
      <c r="Q199" s="22">
        <v>0</v>
      </c>
      <c r="R199" s="22">
        <v>0</v>
      </c>
      <c r="S199" s="22">
        <v>39000</v>
      </c>
      <c r="T199" s="22">
        <v>665367</v>
      </c>
      <c r="U199" s="22">
        <v>129039</v>
      </c>
      <c r="V199" s="22">
        <v>0</v>
      </c>
      <c r="W199" s="22">
        <v>0</v>
      </c>
      <c r="X199" s="22">
        <v>0</v>
      </c>
      <c r="Y199" s="22">
        <v>3272</v>
      </c>
      <c r="Z199" s="22">
        <v>0</v>
      </c>
      <c r="AA199" s="22">
        <v>0</v>
      </c>
      <c r="AB199" s="22">
        <v>0</v>
      </c>
      <c r="AC199" s="22">
        <v>132311</v>
      </c>
      <c r="AD199" s="22">
        <v>51991</v>
      </c>
      <c r="AE199" s="22">
        <v>47356</v>
      </c>
      <c r="AF199" s="22">
        <v>0</v>
      </c>
      <c r="AG199" s="22">
        <v>27226</v>
      </c>
      <c r="AH199" s="22">
        <v>30456</v>
      </c>
      <c r="AI199" s="22">
        <v>289340</v>
      </c>
      <c r="AJ199" s="22">
        <v>0</v>
      </c>
      <c r="AK199" s="22">
        <v>0</v>
      </c>
      <c r="AL199" s="22">
        <v>0</v>
      </c>
    </row>
    <row r="200" spans="1:38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1723970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1723970</v>
      </c>
      <c r="N200" s="22">
        <v>0</v>
      </c>
      <c r="O200" s="22">
        <v>55734</v>
      </c>
      <c r="P200" s="22">
        <v>6118</v>
      </c>
      <c r="Q200" s="22">
        <v>0</v>
      </c>
      <c r="R200" s="22">
        <v>14082</v>
      </c>
      <c r="S200" s="22">
        <v>141651</v>
      </c>
      <c r="T200" s="22">
        <v>1941555</v>
      </c>
      <c r="U200" s="22">
        <v>0</v>
      </c>
      <c r="V200" s="22">
        <v>0</v>
      </c>
      <c r="W200" s="22">
        <v>232139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232139</v>
      </c>
      <c r="AD200" s="22">
        <v>25350</v>
      </c>
      <c r="AE200" s="22">
        <v>56765</v>
      </c>
      <c r="AF200" s="22">
        <v>0</v>
      </c>
      <c r="AG200" s="22">
        <v>18729</v>
      </c>
      <c r="AH200" s="22">
        <v>42579</v>
      </c>
      <c r="AI200" s="22">
        <v>375562</v>
      </c>
      <c r="AJ200" s="22">
        <v>0</v>
      </c>
      <c r="AK200" s="22">
        <v>0</v>
      </c>
      <c r="AL200" s="22">
        <v>0</v>
      </c>
    </row>
    <row r="201" spans="1:38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59057</v>
      </c>
      <c r="O201" s="22">
        <v>0</v>
      </c>
      <c r="P201" s="22">
        <v>19850</v>
      </c>
      <c r="Q201" s="22">
        <v>0</v>
      </c>
      <c r="R201" s="22">
        <v>16198</v>
      </c>
      <c r="S201" s="22">
        <v>0</v>
      </c>
      <c r="T201" s="22">
        <v>95105</v>
      </c>
      <c r="U201" s="22">
        <v>34456</v>
      </c>
      <c r="V201" s="22">
        <v>0</v>
      </c>
      <c r="W201" s="22">
        <v>40405</v>
      </c>
      <c r="X201" s="22">
        <v>6431</v>
      </c>
      <c r="Y201" s="22">
        <v>0</v>
      </c>
      <c r="Z201" s="22">
        <v>0</v>
      </c>
      <c r="AA201" s="22">
        <v>0</v>
      </c>
      <c r="AB201" s="22">
        <v>0</v>
      </c>
      <c r="AC201" s="22">
        <v>81292</v>
      </c>
      <c r="AD201" s="22">
        <v>29417</v>
      </c>
      <c r="AE201" s="22">
        <v>13679</v>
      </c>
      <c r="AF201" s="22">
        <v>0</v>
      </c>
      <c r="AG201" s="22">
        <v>5346</v>
      </c>
      <c r="AH201" s="22">
        <v>11904</v>
      </c>
      <c r="AI201" s="22">
        <v>141638</v>
      </c>
      <c r="AJ201" s="22">
        <v>0</v>
      </c>
      <c r="AK201" s="22">
        <v>0</v>
      </c>
      <c r="AL201" s="22">
        <v>0</v>
      </c>
    </row>
    <row r="202" spans="1:38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24033</v>
      </c>
      <c r="F202" s="22">
        <v>0</v>
      </c>
      <c r="G202" s="22">
        <v>100539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124572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124572</v>
      </c>
      <c r="U202" s="22">
        <v>33138</v>
      </c>
      <c r="V202" s="22">
        <v>0</v>
      </c>
      <c r="W202" s="22">
        <v>18977</v>
      </c>
      <c r="X202" s="22">
        <v>16139</v>
      </c>
      <c r="Y202" s="22">
        <v>0</v>
      </c>
      <c r="Z202" s="22">
        <v>0</v>
      </c>
      <c r="AA202" s="22">
        <v>0</v>
      </c>
      <c r="AB202" s="22">
        <v>0</v>
      </c>
      <c r="AC202" s="22">
        <v>68254</v>
      </c>
      <c r="AD202" s="22">
        <v>5760</v>
      </c>
      <c r="AE202" s="22">
        <v>7538</v>
      </c>
      <c r="AF202" s="22">
        <v>0</v>
      </c>
      <c r="AG202" s="22">
        <v>0</v>
      </c>
      <c r="AH202" s="22">
        <v>1500</v>
      </c>
      <c r="AI202" s="22">
        <v>83052</v>
      </c>
      <c r="AJ202" s="22">
        <v>0</v>
      </c>
      <c r="AK202" s="22">
        <v>0</v>
      </c>
      <c r="AL202" s="22">
        <v>0</v>
      </c>
    </row>
    <row r="203" spans="1:38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229207</v>
      </c>
      <c r="F203" s="22">
        <v>0</v>
      </c>
      <c r="G203" s="22">
        <v>50993</v>
      </c>
      <c r="H203" s="22">
        <v>253909</v>
      </c>
      <c r="I203" s="22">
        <v>0</v>
      </c>
      <c r="J203" s="22">
        <v>0</v>
      </c>
      <c r="K203" s="22">
        <v>0</v>
      </c>
      <c r="L203" s="22">
        <v>0</v>
      </c>
      <c r="M203" s="22">
        <v>534109</v>
      </c>
      <c r="N203" s="22">
        <v>0</v>
      </c>
      <c r="O203" s="22">
        <v>0</v>
      </c>
      <c r="P203" s="22">
        <v>55916</v>
      </c>
      <c r="Q203" s="22">
        <v>0</v>
      </c>
      <c r="R203" s="22">
        <v>0</v>
      </c>
      <c r="S203" s="22">
        <v>21365</v>
      </c>
      <c r="T203" s="22">
        <v>611390</v>
      </c>
      <c r="U203" s="22">
        <v>27430</v>
      </c>
      <c r="V203" s="22">
        <v>0</v>
      </c>
      <c r="W203" s="22">
        <v>39082</v>
      </c>
      <c r="X203" s="22">
        <v>33493</v>
      </c>
      <c r="Y203" s="22">
        <v>0</v>
      </c>
      <c r="Z203" s="22">
        <v>0</v>
      </c>
      <c r="AA203" s="22">
        <v>0</v>
      </c>
      <c r="AB203" s="22">
        <v>0</v>
      </c>
      <c r="AC203" s="22">
        <v>100005</v>
      </c>
      <c r="AD203" s="22">
        <v>34242</v>
      </c>
      <c r="AE203" s="22">
        <v>11785</v>
      </c>
      <c r="AF203" s="22">
        <v>0</v>
      </c>
      <c r="AG203" s="22">
        <v>1984</v>
      </c>
      <c r="AH203" s="22">
        <v>11935</v>
      </c>
      <c r="AI203" s="22">
        <v>159951</v>
      </c>
      <c r="AJ203" s="22">
        <v>0</v>
      </c>
      <c r="AK203" s="22">
        <v>0</v>
      </c>
      <c r="AL203" s="22">
        <v>0</v>
      </c>
    </row>
    <row r="204" spans="1:38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145888</v>
      </c>
      <c r="F204" s="22">
        <v>0</v>
      </c>
      <c r="G204" s="22">
        <v>24650</v>
      </c>
      <c r="H204" s="22">
        <v>0</v>
      </c>
      <c r="I204" s="22">
        <v>1608</v>
      </c>
      <c r="J204" s="22">
        <v>0</v>
      </c>
      <c r="K204" s="22">
        <v>0</v>
      </c>
      <c r="L204" s="22">
        <v>0</v>
      </c>
      <c r="M204" s="22">
        <v>172146</v>
      </c>
      <c r="N204" s="22">
        <v>0</v>
      </c>
      <c r="O204" s="22">
        <v>0</v>
      </c>
      <c r="P204" s="22">
        <v>1500</v>
      </c>
      <c r="Q204" s="22">
        <v>15000</v>
      </c>
      <c r="R204" s="22">
        <v>0</v>
      </c>
      <c r="S204" s="22">
        <v>0</v>
      </c>
      <c r="T204" s="22">
        <v>188646</v>
      </c>
      <c r="U204" s="22">
        <v>28525</v>
      </c>
      <c r="V204" s="22">
        <v>0</v>
      </c>
      <c r="W204" s="22">
        <v>16266</v>
      </c>
      <c r="X204" s="22">
        <v>20456</v>
      </c>
      <c r="Y204" s="22">
        <v>0</v>
      </c>
      <c r="Z204" s="22">
        <v>0</v>
      </c>
      <c r="AA204" s="22">
        <v>0</v>
      </c>
      <c r="AB204" s="22">
        <v>0</v>
      </c>
      <c r="AC204" s="22">
        <v>65247</v>
      </c>
      <c r="AD204" s="22">
        <v>1082</v>
      </c>
      <c r="AE204" s="22">
        <v>23846</v>
      </c>
      <c r="AF204" s="22">
        <v>0</v>
      </c>
      <c r="AG204" s="22">
        <v>0</v>
      </c>
      <c r="AH204" s="22">
        <v>1640</v>
      </c>
      <c r="AI204" s="22">
        <v>91815</v>
      </c>
      <c r="AJ204" s="22">
        <v>0</v>
      </c>
      <c r="AK204" s="22">
        <v>0</v>
      </c>
      <c r="AL204" s="22">
        <v>0</v>
      </c>
    </row>
    <row r="205" spans="1:38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291517</v>
      </c>
      <c r="F205" s="22">
        <v>0</v>
      </c>
      <c r="G205" s="22">
        <v>7764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299281</v>
      </c>
      <c r="N205" s="22">
        <v>0</v>
      </c>
      <c r="O205" s="22">
        <v>0</v>
      </c>
      <c r="P205" s="22">
        <v>50088</v>
      </c>
      <c r="Q205" s="22">
        <v>0</v>
      </c>
      <c r="R205" s="22">
        <v>0</v>
      </c>
      <c r="S205" s="22">
        <v>0</v>
      </c>
      <c r="T205" s="22">
        <v>349369</v>
      </c>
      <c r="U205" s="22">
        <v>70436</v>
      </c>
      <c r="V205" s="22">
        <v>0</v>
      </c>
      <c r="W205" s="22">
        <v>113820</v>
      </c>
      <c r="X205" s="22">
        <v>36208</v>
      </c>
      <c r="Y205" s="22">
        <v>0</v>
      </c>
      <c r="Z205" s="22">
        <v>0</v>
      </c>
      <c r="AA205" s="22">
        <v>0</v>
      </c>
      <c r="AB205" s="22">
        <v>0</v>
      </c>
      <c r="AC205" s="22">
        <v>220464</v>
      </c>
      <c r="AD205" s="22">
        <v>8794</v>
      </c>
      <c r="AE205" s="22">
        <v>23751</v>
      </c>
      <c r="AF205" s="22">
        <v>0</v>
      </c>
      <c r="AG205" s="22">
        <v>6415</v>
      </c>
      <c r="AH205" s="22">
        <v>0</v>
      </c>
      <c r="AI205" s="22">
        <v>259424</v>
      </c>
      <c r="AJ205" s="22">
        <v>0</v>
      </c>
      <c r="AK205" s="22">
        <v>0</v>
      </c>
      <c r="AL205" s="22">
        <v>0</v>
      </c>
    </row>
    <row r="206" spans="1:38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112261</v>
      </c>
      <c r="J206" s="22">
        <v>0</v>
      </c>
      <c r="K206" s="22">
        <v>0</v>
      </c>
      <c r="L206" s="22">
        <v>0</v>
      </c>
      <c r="M206" s="22">
        <v>112261</v>
      </c>
      <c r="N206" s="22">
        <v>0</v>
      </c>
      <c r="O206" s="22">
        <v>14361</v>
      </c>
      <c r="P206" s="22">
        <v>0</v>
      </c>
      <c r="Q206" s="22">
        <v>13760</v>
      </c>
      <c r="R206" s="22">
        <v>41386</v>
      </c>
      <c r="S206" s="22">
        <v>33118</v>
      </c>
      <c r="T206" s="22">
        <v>214886</v>
      </c>
      <c r="U206" s="22">
        <v>0</v>
      </c>
      <c r="V206" s="22">
        <v>43601</v>
      </c>
      <c r="W206" s="22">
        <v>24781</v>
      </c>
      <c r="X206" s="22">
        <v>3807</v>
      </c>
      <c r="Y206" s="22">
        <v>0</v>
      </c>
      <c r="Z206" s="22">
        <v>0</v>
      </c>
      <c r="AA206" s="22">
        <v>0</v>
      </c>
      <c r="AB206" s="22">
        <v>0</v>
      </c>
      <c r="AC206" s="22">
        <v>72189</v>
      </c>
      <c r="AD206" s="22">
        <v>11784</v>
      </c>
      <c r="AE206" s="22">
        <v>29531</v>
      </c>
      <c r="AF206" s="22">
        <v>0</v>
      </c>
      <c r="AG206" s="22">
        <v>2107</v>
      </c>
      <c r="AH206" s="22">
        <v>10018</v>
      </c>
      <c r="AI206" s="22">
        <v>125629</v>
      </c>
      <c r="AJ206" s="22">
        <v>0</v>
      </c>
      <c r="AK206" s="22">
        <v>0</v>
      </c>
      <c r="AL206" s="22">
        <v>0</v>
      </c>
    </row>
    <row r="207" spans="1:38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42638</v>
      </c>
      <c r="O207" s="22">
        <v>0</v>
      </c>
      <c r="P207" s="22">
        <v>6165</v>
      </c>
      <c r="Q207" s="22">
        <v>0</v>
      </c>
      <c r="R207" s="22">
        <v>0</v>
      </c>
      <c r="S207" s="22">
        <v>7800</v>
      </c>
      <c r="T207" s="22">
        <v>56603</v>
      </c>
      <c r="U207" s="22">
        <v>41786</v>
      </c>
      <c r="V207" s="22">
        <v>0</v>
      </c>
      <c r="W207" s="22">
        <v>23645</v>
      </c>
      <c r="X207" s="22">
        <v>23082</v>
      </c>
      <c r="Y207" s="22">
        <v>0</v>
      </c>
      <c r="Z207" s="22">
        <v>0</v>
      </c>
      <c r="AA207" s="22">
        <v>0</v>
      </c>
      <c r="AB207" s="22">
        <v>0</v>
      </c>
      <c r="AC207" s="22">
        <v>88513</v>
      </c>
      <c r="AD207" s="22">
        <v>29718</v>
      </c>
      <c r="AE207" s="22">
        <v>9409</v>
      </c>
      <c r="AF207" s="22">
        <v>0</v>
      </c>
      <c r="AG207" s="22">
        <v>0</v>
      </c>
      <c r="AH207" s="22">
        <v>4057</v>
      </c>
      <c r="AI207" s="22">
        <v>131697</v>
      </c>
      <c r="AJ207" s="22">
        <v>0</v>
      </c>
      <c r="AK207" s="22">
        <v>0</v>
      </c>
      <c r="AL207" s="22">
        <v>0</v>
      </c>
    </row>
    <row r="208" spans="1:38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53457</v>
      </c>
      <c r="F208" s="22">
        <v>0</v>
      </c>
      <c r="G208" s="22">
        <v>35079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88536</v>
      </c>
      <c r="N208" s="22">
        <v>10880</v>
      </c>
      <c r="O208" s="22">
        <v>0</v>
      </c>
      <c r="P208" s="22">
        <v>15450</v>
      </c>
      <c r="Q208" s="22">
        <v>0</v>
      </c>
      <c r="R208" s="22">
        <v>0</v>
      </c>
      <c r="S208" s="22">
        <v>26500</v>
      </c>
      <c r="T208" s="22">
        <v>141366</v>
      </c>
      <c r="U208" s="22">
        <v>233952</v>
      </c>
      <c r="V208" s="22">
        <v>0</v>
      </c>
      <c r="W208" s="22">
        <v>35766</v>
      </c>
      <c r="X208" s="22">
        <v>61296</v>
      </c>
      <c r="Y208" s="22">
        <v>0</v>
      </c>
      <c r="Z208" s="22">
        <v>0</v>
      </c>
      <c r="AA208" s="22">
        <v>0</v>
      </c>
      <c r="AB208" s="22">
        <v>0</v>
      </c>
      <c r="AC208" s="22">
        <v>331014</v>
      </c>
      <c r="AD208" s="22">
        <v>66770</v>
      </c>
      <c r="AE208" s="22">
        <v>19399</v>
      </c>
      <c r="AF208" s="22">
        <v>0</v>
      </c>
      <c r="AG208" s="22">
        <v>3804</v>
      </c>
      <c r="AH208" s="22">
        <v>23794</v>
      </c>
      <c r="AI208" s="22">
        <v>444781</v>
      </c>
      <c r="AJ208" s="22">
        <v>0</v>
      </c>
      <c r="AK208" s="22">
        <v>0</v>
      </c>
      <c r="AL208" s="22">
        <v>0</v>
      </c>
    </row>
    <row r="209" spans="1:38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156936</v>
      </c>
      <c r="F209" s="22">
        <v>0</v>
      </c>
      <c r="G209" s="22">
        <v>28455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185391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5000</v>
      </c>
      <c r="T209" s="22">
        <v>190391</v>
      </c>
      <c r="U209" s="22">
        <v>176949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176949</v>
      </c>
      <c r="AD209" s="22">
        <v>17443</v>
      </c>
      <c r="AE209" s="22">
        <v>22061</v>
      </c>
      <c r="AF209" s="22">
        <v>0</v>
      </c>
      <c r="AG209" s="22">
        <v>2797</v>
      </c>
      <c r="AH209" s="22">
        <v>10997</v>
      </c>
      <c r="AI209" s="22">
        <v>230247</v>
      </c>
      <c r="AJ209" s="22">
        <v>0</v>
      </c>
      <c r="AK209" s="22">
        <v>0</v>
      </c>
      <c r="AL209" s="22">
        <v>0</v>
      </c>
    </row>
    <row r="210" spans="1:38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403366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403366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403366</v>
      </c>
      <c r="U210" s="22">
        <v>56656</v>
      </c>
      <c r="V210" s="22">
        <v>0</v>
      </c>
      <c r="W210" s="22">
        <v>25416</v>
      </c>
      <c r="X210" s="22">
        <v>17101</v>
      </c>
      <c r="Y210" s="22">
        <v>0</v>
      </c>
      <c r="Z210" s="22">
        <v>0</v>
      </c>
      <c r="AA210" s="22">
        <v>0</v>
      </c>
      <c r="AB210" s="22">
        <v>0</v>
      </c>
      <c r="AC210" s="22">
        <v>99173</v>
      </c>
      <c r="AD210" s="22">
        <v>1207</v>
      </c>
      <c r="AE210" s="22">
        <v>13549</v>
      </c>
      <c r="AF210" s="22">
        <v>0</v>
      </c>
      <c r="AG210" s="22">
        <v>693</v>
      </c>
      <c r="AH210" s="22">
        <v>3299</v>
      </c>
      <c r="AI210" s="22">
        <v>117921</v>
      </c>
      <c r="AJ210" s="22">
        <v>0</v>
      </c>
      <c r="AK210" s="22">
        <v>0</v>
      </c>
      <c r="AL210" s="22">
        <v>0</v>
      </c>
    </row>
    <row r="211" spans="1:38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5285</v>
      </c>
      <c r="V211" s="22">
        <v>0</v>
      </c>
      <c r="W211" s="22">
        <v>87432</v>
      </c>
      <c r="X211" s="22">
        <v>53815</v>
      </c>
      <c r="Y211" s="22">
        <v>1863</v>
      </c>
      <c r="Z211" s="22">
        <v>0</v>
      </c>
      <c r="AA211" s="22">
        <v>0</v>
      </c>
      <c r="AB211" s="22">
        <v>0</v>
      </c>
      <c r="AC211" s="22">
        <v>148395</v>
      </c>
      <c r="AD211" s="22">
        <v>9697</v>
      </c>
      <c r="AE211" s="22">
        <v>15939</v>
      </c>
      <c r="AF211" s="22">
        <v>0</v>
      </c>
      <c r="AG211" s="22">
        <v>9219</v>
      </c>
      <c r="AH211" s="22">
        <v>1933</v>
      </c>
      <c r="AI211" s="22">
        <v>185183</v>
      </c>
      <c r="AJ211" s="22">
        <v>0</v>
      </c>
      <c r="AK211" s="22">
        <v>0</v>
      </c>
      <c r="AL211" s="22">
        <v>0</v>
      </c>
    </row>
    <row r="212" spans="1:38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2685299</v>
      </c>
      <c r="O212" s="22">
        <v>0</v>
      </c>
      <c r="P212" s="22">
        <v>0</v>
      </c>
      <c r="Q212" s="22">
        <v>384818</v>
      </c>
      <c r="R212" s="22">
        <v>0</v>
      </c>
      <c r="S212" s="22">
        <v>39190</v>
      </c>
      <c r="T212" s="22">
        <v>3109307</v>
      </c>
      <c r="U212" s="22">
        <v>21518</v>
      </c>
      <c r="V212" s="22">
        <v>0</v>
      </c>
      <c r="W212" s="22">
        <v>39256</v>
      </c>
      <c r="X212" s="22">
        <v>22612</v>
      </c>
      <c r="Y212" s="22">
        <v>0</v>
      </c>
      <c r="Z212" s="22">
        <v>0</v>
      </c>
      <c r="AA212" s="22">
        <v>0</v>
      </c>
      <c r="AB212" s="22">
        <v>27211</v>
      </c>
      <c r="AC212" s="22">
        <v>110597</v>
      </c>
      <c r="AD212" s="22">
        <v>388270</v>
      </c>
      <c r="AE212" s="22">
        <v>74403</v>
      </c>
      <c r="AF212" s="22">
        <v>0</v>
      </c>
      <c r="AG212" s="22">
        <v>39178</v>
      </c>
      <c r="AH212" s="22">
        <v>32666</v>
      </c>
      <c r="AI212" s="22">
        <v>645114</v>
      </c>
      <c r="AJ212" s="22">
        <v>0</v>
      </c>
      <c r="AK212" s="22">
        <v>0</v>
      </c>
      <c r="AL212" s="22">
        <v>0</v>
      </c>
    </row>
    <row r="213" spans="1:38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484281</v>
      </c>
      <c r="F213" s="22">
        <v>0</v>
      </c>
      <c r="G213" s="22">
        <v>5000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489281</v>
      </c>
      <c r="N213" s="22">
        <v>0</v>
      </c>
      <c r="O213" s="22">
        <v>0</v>
      </c>
      <c r="P213" s="22">
        <v>37828</v>
      </c>
      <c r="Q213" s="22">
        <v>0</v>
      </c>
      <c r="R213" s="22">
        <v>0</v>
      </c>
      <c r="S213" s="22">
        <v>1500</v>
      </c>
      <c r="T213" s="22">
        <v>528609</v>
      </c>
      <c r="U213" s="22">
        <v>197282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197282</v>
      </c>
      <c r="AD213" s="22">
        <v>59401</v>
      </c>
      <c r="AE213" s="22">
        <v>37962</v>
      </c>
      <c r="AF213" s="22">
        <v>0</v>
      </c>
      <c r="AG213" s="22">
        <v>0</v>
      </c>
      <c r="AH213" s="22">
        <v>5200</v>
      </c>
      <c r="AI213" s="22">
        <v>299845</v>
      </c>
      <c r="AJ213" s="22">
        <v>0</v>
      </c>
      <c r="AK213" s="22">
        <v>0</v>
      </c>
      <c r="AL213" s="22">
        <v>0</v>
      </c>
    </row>
    <row r="214" spans="1:38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10885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10885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10885</v>
      </c>
      <c r="U214" s="22">
        <v>68917</v>
      </c>
      <c r="V214" s="22">
        <v>0</v>
      </c>
      <c r="W214" s="22">
        <v>6605</v>
      </c>
      <c r="X214" s="22">
        <v>11438</v>
      </c>
      <c r="Y214" s="22">
        <v>0</v>
      </c>
      <c r="Z214" s="22">
        <v>0</v>
      </c>
      <c r="AA214" s="22">
        <v>0</v>
      </c>
      <c r="AB214" s="22">
        <v>0</v>
      </c>
      <c r="AC214" s="22">
        <v>86960</v>
      </c>
      <c r="AD214" s="22">
        <v>19311</v>
      </c>
      <c r="AE214" s="22">
        <v>4997</v>
      </c>
      <c r="AF214" s="22">
        <v>0</v>
      </c>
      <c r="AG214" s="22">
        <v>731</v>
      </c>
      <c r="AH214" s="22">
        <v>0</v>
      </c>
      <c r="AI214" s="22">
        <v>111999</v>
      </c>
      <c r="AJ214" s="22">
        <v>0</v>
      </c>
      <c r="AK214" s="22">
        <v>0</v>
      </c>
      <c r="AL214" s="22">
        <v>0</v>
      </c>
    </row>
    <row r="215" spans="1:38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27072</v>
      </c>
      <c r="Q215" s="22">
        <v>0</v>
      </c>
      <c r="R215" s="22">
        <v>0</v>
      </c>
      <c r="S215" s="22">
        <v>0</v>
      </c>
      <c r="T215" s="22">
        <v>27072</v>
      </c>
      <c r="U215" s="22">
        <v>59930</v>
      </c>
      <c r="V215" s="22">
        <v>0</v>
      </c>
      <c r="W215" s="22">
        <v>13645</v>
      </c>
      <c r="X215" s="22">
        <v>33125</v>
      </c>
      <c r="Y215" s="22">
        <v>0</v>
      </c>
      <c r="Z215" s="22">
        <v>0</v>
      </c>
      <c r="AA215" s="22">
        <v>0</v>
      </c>
      <c r="AB215" s="22">
        <v>0</v>
      </c>
      <c r="AC215" s="22">
        <v>106700</v>
      </c>
      <c r="AD215" s="22">
        <v>20689</v>
      </c>
      <c r="AE215" s="22">
        <v>41268</v>
      </c>
      <c r="AF215" s="22">
        <v>0</v>
      </c>
      <c r="AG215" s="22">
        <v>13012</v>
      </c>
      <c r="AH215" s="22">
        <v>24582</v>
      </c>
      <c r="AI215" s="22">
        <v>206251</v>
      </c>
      <c r="AJ215" s="22">
        <v>0</v>
      </c>
      <c r="AK215" s="22">
        <v>0</v>
      </c>
      <c r="AL215" s="22">
        <v>0</v>
      </c>
    </row>
    <row r="216" spans="1:38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52323</v>
      </c>
      <c r="F216" s="22">
        <v>0</v>
      </c>
      <c r="G216" s="22">
        <v>9969</v>
      </c>
      <c r="H216" s="22">
        <v>7187</v>
      </c>
      <c r="I216" s="22">
        <v>0</v>
      </c>
      <c r="J216" s="22">
        <v>0</v>
      </c>
      <c r="K216" s="22">
        <v>0</v>
      </c>
      <c r="L216" s="22">
        <v>0</v>
      </c>
      <c r="M216" s="22">
        <v>69479</v>
      </c>
      <c r="N216" s="22">
        <v>0</v>
      </c>
      <c r="O216" s="22">
        <v>0</v>
      </c>
      <c r="P216" s="22">
        <v>18902</v>
      </c>
      <c r="Q216" s="22">
        <v>0</v>
      </c>
      <c r="R216" s="22">
        <v>11246</v>
      </c>
      <c r="S216" s="22">
        <v>0</v>
      </c>
      <c r="T216" s="22">
        <v>99627</v>
      </c>
      <c r="U216" s="22">
        <v>37860</v>
      </c>
      <c r="V216" s="22">
        <v>0</v>
      </c>
      <c r="W216" s="22">
        <v>23710</v>
      </c>
      <c r="X216" s="22">
        <v>46944</v>
      </c>
      <c r="Y216" s="22">
        <v>0</v>
      </c>
      <c r="Z216" s="22">
        <v>0</v>
      </c>
      <c r="AA216" s="22">
        <v>0</v>
      </c>
      <c r="AB216" s="22">
        <v>0</v>
      </c>
      <c r="AC216" s="22">
        <v>108514</v>
      </c>
      <c r="AD216" s="22">
        <v>3031</v>
      </c>
      <c r="AE216" s="22">
        <v>9859</v>
      </c>
      <c r="AF216" s="22">
        <v>0</v>
      </c>
      <c r="AG216" s="22">
        <v>3016</v>
      </c>
      <c r="AH216" s="22">
        <v>2575</v>
      </c>
      <c r="AI216" s="22">
        <v>126995</v>
      </c>
      <c r="AJ216" s="22">
        <v>0</v>
      </c>
      <c r="AK216" s="22">
        <v>0</v>
      </c>
      <c r="AL216" s="22">
        <v>0</v>
      </c>
    </row>
    <row r="217" spans="1:38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351206</v>
      </c>
      <c r="H217" s="22">
        <v>192180</v>
      </c>
      <c r="I217" s="22">
        <v>0</v>
      </c>
      <c r="J217" s="22">
        <v>0</v>
      </c>
      <c r="K217" s="22">
        <v>0</v>
      </c>
      <c r="L217" s="22">
        <v>0</v>
      </c>
      <c r="M217" s="22">
        <v>543386</v>
      </c>
      <c r="N217" s="22">
        <v>0</v>
      </c>
      <c r="O217" s="22">
        <v>3665</v>
      </c>
      <c r="P217" s="22">
        <v>55876</v>
      </c>
      <c r="Q217" s="22">
        <v>0</v>
      </c>
      <c r="R217" s="22">
        <v>0</v>
      </c>
      <c r="S217" s="22">
        <v>17431</v>
      </c>
      <c r="T217" s="22">
        <v>620358</v>
      </c>
      <c r="U217" s="22">
        <v>347179</v>
      </c>
      <c r="V217" s="22">
        <v>0</v>
      </c>
      <c r="W217" s="22">
        <v>26088</v>
      </c>
      <c r="X217" s="22">
        <v>41985</v>
      </c>
      <c r="Y217" s="22">
        <v>9161</v>
      </c>
      <c r="Z217" s="22">
        <v>0</v>
      </c>
      <c r="AA217" s="22">
        <v>0</v>
      </c>
      <c r="AB217" s="22">
        <v>0</v>
      </c>
      <c r="AC217" s="22">
        <v>424413</v>
      </c>
      <c r="AD217" s="22">
        <v>62395</v>
      </c>
      <c r="AE217" s="22">
        <v>15242</v>
      </c>
      <c r="AF217" s="22">
        <v>0</v>
      </c>
      <c r="AG217" s="22">
        <v>20707</v>
      </c>
      <c r="AH217" s="22">
        <v>7303</v>
      </c>
      <c r="AI217" s="22">
        <v>530060</v>
      </c>
      <c r="AJ217" s="22">
        <v>0</v>
      </c>
      <c r="AK217" s="22">
        <v>0</v>
      </c>
      <c r="AL217" s="22">
        <v>0</v>
      </c>
    </row>
    <row r="218" spans="1:38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59882</v>
      </c>
      <c r="P218" s="22">
        <v>20672</v>
      </c>
      <c r="Q218" s="22">
        <v>0</v>
      </c>
      <c r="R218" s="22">
        <v>0</v>
      </c>
      <c r="S218" s="22">
        <v>0</v>
      </c>
      <c r="T218" s="22">
        <v>80554</v>
      </c>
      <c r="U218" s="22">
        <v>66717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66717</v>
      </c>
      <c r="AD218" s="22">
        <v>54750</v>
      </c>
      <c r="AE218" s="22">
        <v>6892</v>
      </c>
      <c r="AF218" s="22">
        <v>0</v>
      </c>
      <c r="AG218" s="22">
        <v>4517</v>
      </c>
      <c r="AH218" s="22">
        <v>3885</v>
      </c>
      <c r="AI218" s="22">
        <v>136761</v>
      </c>
      <c r="AJ218" s="22">
        <v>0</v>
      </c>
      <c r="AK218" s="22">
        <v>0</v>
      </c>
      <c r="AL218" s="22">
        <v>0</v>
      </c>
    </row>
    <row r="219" spans="1:38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109642</v>
      </c>
      <c r="F219" s="22">
        <v>0</v>
      </c>
      <c r="G219" s="22">
        <v>0</v>
      </c>
      <c r="H219" s="22">
        <v>7380</v>
      </c>
      <c r="I219" s="22">
        <v>0</v>
      </c>
      <c r="J219" s="22">
        <v>0</v>
      </c>
      <c r="K219" s="22">
        <v>0</v>
      </c>
      <c r="L219" s="22">
        <v>0</v>
      </c>
      <c r="M219" s="22">
        <v>117022</v>
      </c>
      <c r="N219" s="22">
        <v>127054</v>
      </c>
      <c r="O219" s="22">
        <v>0</v>
      </c>
      <c r="P219" s="22">
        <v>34102</v>
      </c>
      <c r="Q219" s="22">
        <v>0</v>
      </c>
      <c r="R219" s="22">
        <v>0</v>
      </c>
      <c r="S219" s="22">
        <v>28143</v>
      </c>
      <c r="T219" s="22">
        <v>306321</v>
      </c>
      <c r="U219" s="22">
        <v>69613</v>
      </c>
      <c r="V219" s="22">
        <v>0</v>
      </c>
      <c r="W219" s="22">
        <v>12006</v>
      </c>
      <c r="X219" s="22">
        <v>20271</v>
      </c>
      <c r="Y219" s="22">
        <v>783</v>
      </c>
      <c r="Z219" s="22">
        <v>0</v>
      </c>
      <c r="AA219" s="22">
        <v>0</v>
      </c>
      <c r="AB219" s="22">
        <v>4245</v>
      </c>
      <c r="AC219" s="22">
        <v>106918</v>
      </c>
      <c r="AD219" s="22">
        <v>16733</v>
      </c>
      <c r="AE219" s="22">
        <v>26729</v>
      </c>
      <c r="AF219" s="22">
        <v>0</v>
      </c>
      <c r="AG219" s="22">
        <v>2299</v>
      </c>
      <c r="AH219" s="22">
        <v>7307</v>
      </c>
      <c r="AI219" s="22">
        <v>159986</v>
      </c>
      <c r="AJ219" s="22">
        <v>0</v>
      </c>
      <c r="AK219" s="22">
        <v>0</v>
      </c>
      <c r="AL219" s="22">
        <v>0</v>
      </c>
    </row>
    <row r="220" spans="1:38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68876</v>
      </c>
      <c r="F220" s="22">
        <v>0</v>
      </c>
      <c r="G220" s="22">
        <v>60577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129453</v>
      </c>
      <c r="N220" s="22">
        <v>0</v>
      </c>
      <c r="O220" s="22">
        <v>93912</v>
      </c>
      <c r="P220" s="22">
        <v>100163</v>
      </c>
      <c r="Q220" s="22">
        <v>0</v>
      </c>
      <c r="R220" s="22">
        <v>0</v>
      </c>
      <c r="S220" s="22">
        <v>18737</v>
      </c>
      <c r="T220" s="22">
        <v>342265</v>
      </c>
      <c r="U220" s="22">
        <v>74260</v>
      </c>
      <c r="V220" s="22">
        <v>0</v>
      </c>
      <c r="W220" s="22">
        <v>27171</v>
      </c>
      <c r="X220" s="22">
        <v>11853</v>
      </c>
      <c r="Y220" s="22">
        <v>0</v>
      </c>
      <c r="Z220" s="22">
        <v>0</v>
      </c>
      <c r="AA220" s="22">
        <v>0</v>
      </c>
      <c r="AB220" s="22">
        <v>0</v>
      </c>
      <c r="AC220" s="22">
        <v>113284</v>
      </c>
      <c r="AD220" s="22">
        <v>8373</v>
      </c>
      <c r="AE220" s="22">
        <v>40108</v>
      </c>
      <c r="AF220" s="22">
        <v>0</v>
      </c>
      <c r="AG220" s="22">
        <v>6183</v>
      </c>
      <c r="AH220" s="22">
        <v>8519</v>
      </c>
      <c r="AI220" s="22">
        <v>176467</v>
      </c>
      <c r="AJ220" s="22">
        <v>0</v>
      </c>
      <c r="AK220" s="22">
        <v>0</v>
      </c>
      <c r="AL220" s="22">
        <v>0</v>
      </c>
    </row>
    <row r="221" spans="1:38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703844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703844</v>
      </c>
      <c r="N221" s="22">
        <v>0</v>
      </c>
      <c r="O221" s="22">
        <v>0</v>
      </c>
      <c r="P221" s="22">
        <v>149667</v>
      </c>
      <c r="Q221" s="22">
        <v>0</v>
      </c>
      <c r="R221" s="22">
        <v>0</v>
      </c>
      <c r="S221" s="22">
        <v>0</v>
      </c>
      <c r="T221" s="22">
        <v>853511</v>
      </c>
      <c r="U221" s="22">
        <v>126621</v>
      </c>
      <c r="V221" s="22">
        <v>0</v>
      </c>
      <c r="W221" s="22">
        <v>30900</v>
      </c>
      <c r="X221" s="22">
        <v>22377</v>
      </c>
      <c r="Y221" s="22">
        <v>0</v>
      </c>
      <c r="Z221" s="22">
        <v>0</v>
      </c>
      <c r="AA221" s="22">
        <v>0</v>
      </c>
      <c r="AB221" s="22">
        <v>0</v>
      </c>
      <c r="AC221" s="22">
        <v>179898</v>
      </c>
      <c r="AD221" s="22">
        <v>9878</v>
      </c>
      <c r="AE221" s="22">
        <v>67886</v>
      </c>
      <c r="AF221" s="22">
        <v>0</v>
      </c>
      <c r="AG221" s="22">
        <v>23086</v>
      </c>
      <c r="AH221" s="22">
        <v>11889</v>
      </c>
      <c r="AI221" s="22">
        <v>292637</v>
      </c>
      <c r="AJ221" s="22">
        <v>0</v>
      </c>
      <c r="AK221" s="22">
        <v>0</v>
      </c>
      <c r="AL221" s="22">
        <v>0</v>
      </c>
    </row>
    <row r="222" spans="1:38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213530</v>
      </c>
      <c r="F222" s="22">
        <v>0</v>
      </c>
      <c r="G222" s="22">
        <v>160558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374088</v>
      </c>
      <c r="N222" s="22">
        <v>0</v>
      </c>
      <c r="O222" s="22">
        <v>0</v>
      </c>
      <c r="P222" s="22">
        <v>7914</v>
      </c>
      <c r="Q222" s="22">
        <v>0</v>
      </c>
      <c r="R222" s="22">
        <v>0</v>
      </c>
      <c r="S222" s="22">
        <v>0</v>
      </c>
      <c r="T222" s="22">
        <v>382002</v>
      </c>
      <c r="U222" s="22">
        <v>77909</v>
      </c>
      <c r="V222" s="22">
        <v>0</v>
      </c>
      <c r="W222" s="22">
        <v>23118</v>
      </c>
      <c r="X222" s="22">
        <v>14452</v>
      </c>
      <c r="Y222" s="22">
        <v>0</v>
      </c>
      <c r="Z222" s="22">
        <v>0</v>
      </c>
      <c r="AA222" s="22">
        <v>0</v>
      </c>
      <c r="AB222" s="22">
        <v>0</v>
      </c>
      <c r="AC222" s="22">
        <v>115479</v>
      </c>
      <c r="AD222" s="22">
        <v>2156</v>
      </c>
      <c r="AE222" s="22">
        <v>11682</v>
      </c>
      <c r="AF222" s="22">
        <v>0</v>
      </c>
      <c r="AG222" s="22">
        <v>657</v>
      </c>
      <c r="AH222" s="22">
        <v>3938</v>
      </c>
      <c r="AI222" s="22">
        <v>133912</v>
      </c>
      <c r="AJ222" s="22">
        <v>0</v>
      </c>
      <c r="AK222" s="22">
        <v>0</v>
      </c>
      <c r="AL222" s="22">
        <v>0</v>
      </c>
    </row>
    <row r="223" spans="1:38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162675</v>
      </c>
      <c r="H223" s="22">
        <v>159000</v>
      </c>
      <c r="I223" s="22">
        <v>0</v>
      </c>
      <c r="J223" s="22">
        <v>0</v>
      </c>
      <c r="K223" s="22">
        <v>0</v>
      </c>
      <c r="L223" s="22">
        <v>0</v>
      </c>
      <c r="M223" s="22">
        <v>321675</v>
      </c>
      <c r="N223" s="22">
        <v>0</v>
      </c>
      <c r="O223" s="22">
        <v>65496</v>
      </c>
      <c r="P223" s="22">
        <v>22933</v>
      </c>
      <c r="Q223" s="22">
        <v>0</v>
      </c>
      <c r="R223" s="22">
        <v>0</v>
      </c>
      <c r="S223" s="22">
        <v>0</v>
      </c>
      <c r="T223" s="22">
        <v>410104</v>
      </c>
      <c r="U223" s="22">
        <v>145398</v>
      </c>
      <c r="V223" s="22">
        <v>0</v>
      </c>
      <c r="W223" s="22">
        <v>47514</v>
      </c>
      <c r="X223" s="22">
        <v>15800</v>
      </c>
      <c r="Y223" s="22">
        <v>1615</v>
      </c>
      <c r="Z223" s="22">
        <v>0</v>
      </c>
      <c r="AA223" s="22">
        <v>0</v>
      </c>
      <c r="AB223" s="22">
        <v>0</v>
      </c>
      <c r="AC223" s="22">
        <v>210327</v>
      </c>
      <c r="AD223" s="22">
        <v>115301</v>
      </c>
      <c r="AE223" s="22">
        <v>58260</v>
      </c>
      <c r="AF223" s="22">
        <v>0</v>
      </c>
      <c r="AG223" s="22">
        <v>3287</v>
      </c>
      <c r="AH223" s="22">
        <v>12275</v>
      </c>
      <c r="AI223" s="22">
        <v>399450</v>
      </c>
      <c r="AJ223" s="22">
        <v>0</v>
      </c>
      <c r="AK223" s="22">
        <v>0</v>
      </c>
      <c r="AL223" s="22">
        <v>0</v>
      </c>
    </row>
    <row r="224" spans="1:38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8127</v>
      </c>
      <c r="F224" s="22">
        <v>0</v>
      </c>
      <c r="G224" s="22">
        <v>5022635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5030762</v>
      </c>
      <c r="N224" s="22">
        <v>0</v>
      </c>
      <c r="O224" s="22">
        <v>75099</v>
      </c>
      <c r="P224" s="22">
        <v>0</v>
      </c>
      <c r="Q224" s="22">
        <v>0</v>
      </c>
      <c r="R224" s="22">
        <v>0</v>
      </c>
      <c r="S224" s="22">
        <v>31356</v>
      </c>
      <c r="T224" s="22">
        <v>5137217</v>
      </c>
      <c r="U224" s="22">
        <v>52273</v>
      </c>
      <c r="V224" s="22">
        <v>0</v>
      </c>
      <c r="W224" s="22">
        <v>172010</v>
      </c>
      <c r="X224" s="22">
        <v>17654</v>
      </c>
      <c r="Y224" s="22">
        <v>0</v>
      </c>
      <c r="Z224" s="22">
        <v>0</v>
      </c>
      <c r="AA224" s="22">
        <v>0</v>
      </c>
      <c r="AB224" s="22">
        <v>0</v>
      </c>
      <c r="AC224" s="22">
        <v>241937</v>
      </c>
      <c r="AD224" s="22">
        <v>20995</v>
      </c>
      <c r="AE224" s="22">
        <v>20799</v>
      </c>
      <c r="AF224" s="22">
        <v>0</v>
      </c>
      <c r="AG224" s="22">
        <v>2200</v>
      </c>
      <c r="AH224" s="22">
        <v>18419</v>
      </c>
      <c r="AI224" s="22">
        <v>304350</v>
      </c>
      <c r="AJ224" s="22">
        <v>0</v>
      </c>
      <c r="AK224" s="22">
        <v>0</v>
      </c>
      <c r="AL224" s="22">
        <v>0</v>
      </c>
    </row>
    <row r="225" spans="1:38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105145</v>
      </c>
      <c r="H225" s="22">
        <v>57079</v>
      </c>
      <c r="I225" s="22">
        <v>0</v>
      </c>
      <c r="J225" s="22">
        <v>0</v>
      </c>
      <c r="K225" s="22">
        <v>0</v>
      </c>
      <c r="L225" s="22">
        <v>0</v>
      </c>
      <c r="M225" s="22">
        <v>162224</v>
      </c>
      <c r="N225" s="22">
        <v>0</v>
      </c>
      <c r="O225" s="22">
        <v>0</v>
      </c>
      <c r="P225" s="22">
        <v>8371</v>
      </c>
      <c r="Q225" s="22">
        <v>0</v>
      </c>
      <c r="R225" s="22">
        <v>0</v>
      </c>
      <c r="S225" s="22">
        <v>0</v>
      </c>
      <c r="T225" s="22">
        <v>170595</v>
      </c>
      <c r="U225" s="22">
        <v>23707</v>
      </c>
      <c r="V225" s="22">
        <v>0</v>
      </c>
      <c r="W225" s="22">
        <v>29790</v>
      </c>
      <c r="X225" s="22">
        <v>19634</v>
      </c>
      <c r="Y225" s="22">
        <v>0</v>
      </c>
      <c r="Z225" s="22">
        <v>0</v>
      </c>
      <c r="AA225" s="22">
        <v>0</v>
      </c>
      <c r="AB225" s="22">
        <v>0</v>
      </c>
      <c r="AC225" s="22">
        <v>73131</v>
      </c>
      <c r="AD225" s="22">
        <v>31476</v>
      </c>
      <c r="AE225" s="22">
        <v>11668</v>
      </c>
      <c r="AF225" s="22">
        <v>0</v>
      </c>
      <c r="AG225" s="22">
        <v>2066</v>
      </c>
      <c r="AH225" s="22">
        <v>4639</v>
      </c>
      <c r="AI225" s="22">
        <v>122980</v>
      </c>
      <c r="AJ225" s="22">
        <v>0</v>
      </c>
      <c r="AK225" s="22">
        <v>0</v>
      </c>
      <c r="AL225" s="22">
        <v>0</v>
      </c>
    </row>
    <row r="226" spans="1:38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379657</v>
      </c>
      <c r="F226" s="22">
        <v>0</v>
      </c>
      <c r="G226" s="22">
        <v>0</v>
      </c>
      <c r="H226" s="22">
        <v>11700</v>
      </c>
      <c r="I226" s="22">
        <v>0</v>
      </c>
      <c r="J226" s="22">
        <v>0</v>
      </c>
      <c r="K226" s="22">
        <v>0</v>
      </c>
      <c r="L226" s="22">
        <v>0</v>
      </c>
      <c r="M226" s="22">
        <v>391357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391357</v>
      </c>
      <c r="U226" s="22">
        <v>36319</v>
      </c>
      <c r="V226" s="22">
        <v>0</v>
      </c>
      <c r="W226" s="22">
        <v>60121</v>
      </c>
      <c r="X226" s="22">
        <v>21605</v>
      </c>
      <c r="Y226" s="22">
        <v>0</v>
      </c>
      <c r="Z226" s="22">
        <v>0</v>
      </c>
      <c r="AA226" s="22">
        <v>0</v>
      </c>
      <c r="AB226" s="22">
        <v>0</v>
      </c>
      <c r="AC226" s="22">
        <v>118045</v>
      </c>
      <c r="AD226" s="22">
        <v>1648</v>
      </c>
      <c r="AE226" s="22">
        <v>11120</v>
      </c>
      <c r="AF226" s="22">
        <v>0</v>
      </c>
      <c r="AG226" s="22">
        <v>2470</v>
      </c>
      <c r="AH226" s="22">
        <v>2500</v>
      </c>
      <c r="AI226" s="22">
        <v>135783</v>
      </c>
      <c r="AJ226" s="22">
        <v>0</v>
      </c>
      <c r="AK226" s="22">
        <v>0</v>
      </c>
      <c r="AL226" s="22">
        <v>0</v>
      </c>
    </row>
    <row r="227" spans="1:38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327884</v>
      </c>
      <c r="P227" s="22">
        <v>33313</v>
      </c>
      <c r="Q227" s="22">
        <v>0</v>
      </c>
      <c r="R227" s="22">
        <v>0</v>
      </c>
      <c r="S227" s="22">
        <v>0</v>
      </c>
      <c r="T227" s="22">
        <v>361197</v>
      </c>
      <c r="U227" s="22">
        <v>63340</v>
      </c>
      <c r="V227" s="22">
        <v>0</v>
      </c>
      <c r="W227" s="22">
        <v>39038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102378</v>
      </c>
      <c r="AD227" s="22">
        <v>7404</v>
      </c>
      <c r="AE227" s="22">
        <v>10984</v>
      </c>
      <c r="AF227" s="22">
        <v>0</v>
      </c>
      <c r="AG227" s="22">
        <v>982</v>
      </c>
      <c r="AH227" s="22">
        <v>0</v>
      </c>
      <c r="AI227" s="22">
        <v>121748</v>
      </c>
      <c r="AJ227" s="22">
        <v>0</v>
      </c>
      <c r="AK227" s="22">
        <v>0</v>
      </c>
      <c r="AL227" s="22">
        <v>0</v>
      </c>
    </row>
    <row r="228" spans="1:38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17015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17015</v>
      </c>
      <c r="N228" s="22">
        <v>0</v>
      </c>
      <c r="O228" s="22">
        <v>0</v>
      </c>
      <c r="P228" s="22">
        <v>9507</v>
      </c>
      <c r="Q228" s="22">
        <v>0</v>
      </c>
      <c r="R228" s="22">
        <v>0</v>
      </c>
      <c r="S228" s="22">
        <v>0</v>
      </c>
      <c r="T228" s="22">
        <v>26522</v>
      </c>
      <c r="U228" s="22">
        <v>2429</v>
      </c>
      <c r="V228" s="22">
        <v>0</v>
      </c>
      <c r="W228" s="22">
        <v>5963</v>
      </c>
      <c r="X228" s="22">
        <v>441</v>
      </c>
      <c r="Y228" s="22">
        <v>0</v>
      </c>
      <c r="Z228" s="22">
        <v>0</v>
      </c>
      <c r="AA228" s="22">
        <v>0</v>
      </c>
      <c r="AB228" s="22">
        <v>0</v>
      </c>
      <c r="AC228" s="22">
        <v>8833</v>
      </c>
      <c r="AD228" s="22">
        <v>87530</v>
      </c>
      <c r="AE228" s="22">
        <v>8104</v>
      </c>
      <c r="AF228" s="22">
        <v>0</v>
      </c>
      <c r="AG228" s="22">
        <v>1332</v>
      </c>
      <c r="AH228" s="22">
        <v>0</v>
      </c>
      <c r="AI228" s="22">
        <v>105799</v>
      </c>
      <c r="AJ228" s="22">
        <v>0</v>
      </c>
      <c r="AK228" s="22">
        <v>0</v>
      </c>
      <c r="AL228" s="22">
        <v>0</v>
      </c>
    </row>
    <row r="229" spans="1:38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14688</v>
      </c>
      <c r="O229" s="22">
        <v>1452</v>
      </c>
      <c r="P229" s="22">
        <v>74328</v>
      </c>
      <c r="Q229" s="22">
        <v>0</v>
      </c>
      <c r="R229" s="22">
        <v>329620</v>
      </c>
      <c r="S229" s="22">
        <v>0</v>
      </c>
      <c r="T229" s="22">
        <v>420088</v>
      </c>
      <c r="U229" s="22">
        <v>92388</v>
      </c>
      <c r="V229" s="22">
        <v>0</v>
      </c>
      <c r="W229" s="22">
        <v>36956</v>
      </c>
      <c r="X229" s="22">
        <v>33689</v>
      </c>
      <c r="Y229" s="22">
        <v>3118</v>
      </c>
      <c r="Z229" s="22">
        <v>0</v>
      </c>
      <c r="AA229" s="22">
        <v>0</v>
      </c>
      <c r="AB229" s="22">
        <v>0</v>
      </c>
      <c r="AC229" s="22">
        <v>166151</v>
      </c>
      <c r="AD229" s="22">
        <v>21914</v>
      </c>
      <c r="AE229" s="22">
        <v>53115</v>
      </c>
      <c r="AF229" s="22">
        <v>0</v>
      </c>
      <c r="AG229" s="22">
        <v>64586</v>
      </c>
      <c r="AH229" s="22">
        <v>10087</v>
      </c>
      <c r="AI229" s="22">
        <v>315853</v>
      </c>
      <c r="AJ229" s="22">
        <v>0</v>
      </c>
      <c r="AK229" s="22">
        <v>0</v>
      </c>
      <c r="AL229" s="22">
        <v>0</v>
      </c>
    </row>
    <row r="230" spans="1:38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116391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116391</v>
      </c>
      <c r="N230" s="22">
        <v>0</v>
      </c>
      <c r="O230" s="22">
        <v>0</v>
      </c>
      <c r="P230" s="22">
        <v>51700</v>
      </c>
      <c r="Q230" s="22">
        <v>0</v>
      </c>
      <c r="R230" s="22">
        <v>0</v>
      </c>
      <c r="S230" s="22">
        <v>0</v>
      </c>
      <c r="T230" s="22">
        <v>168091</v>
      </c>
      <c r="U230" s="22">
        <v>30606</v>
      </c>
      <c r="V230" s="22">
        <v>0</v>
      </c>
      <c r="W230" s="22">
        <v>32521</v>
      </c>
      <c r="X230" s="22">
        <v>16898</v>
      </c>
      <c r="Y230" s="22">
        <v>0</v>
      </c>
      <c r="Z230" s="22">
        <v>0</v>
      </c>
      <c r="AA230" s="22">
        <v>0</v>
      </c>
      <c r="AB230" s="22">
        <v>0</v>
      </c>
      <c r="AC230" s="22">
        <v>80025</v>
      </c>
      <c r="AD230" s="22">
        <v>4010</v>
      </c>
      <c r="AE230" s="22">
        <v>20755</v>
      </c>
      <c r="AF230" s="22">
        <v>0</v>
      </c>
      <c r="AG230" s="22">
        <v>706</v>
      </c>
      <c r="AH230" s="22">
        <v>19788</v>
      </c>
      <c r="AI230" s="22">
        <v>125284</v>
      </c>
      <c r="AJ230" s="22">
        <v>0</v>
      </c>
      <c r="AK230" s="22">
        <v>0</v>
      </c>
      <c r="AL230" s="22">
        <v>0</v>
      </c>
    </row>
    <row r="231" spans="1:38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40060</v>
      </c>
      <c r="F231" s="22">
        <v>0</v>
      </c>
      <c r="G231" s="22">
        <v>43621</v>
      </c>
      <c r="H231" s="22">
        <v>26339</v>
      </c>
      <c r="I231" s="22">
        <v>0</v>
      </c>
      <c r="J231" s="22">
        <v>0</v>
      </c>
      <c r="K231" s="22">
        <v>0</v>
      </c>
      <c r="L231" s="22">
        <v>0</v>
      </c>
      <c r="M231" s="22">
        <v>110020</v>
      </c>
      <c r="N231" s="22">
        <v>0</v>
      </c>
      <c r="O231" s="22">
        <v>0</v>
      </c>
      <c r="P231" s="22">
        <v>16410</v>
      </c>
      <c r="Q231" s="22">
        <v>0</v>
      </c>
      <c r="R231" s="22">
        <v>0</v>
      </c>
      <c r="S231" s="22">
        <v>0</v>
      </c>
      <c r="T231" s="22">
        <v>126430</v>
      </c>
      <c r="U231" s="22">
        <v>46052</v>
      </c>
      <c r="V231" s="22">
        <v>0</v>
      </c>
      <c r="W231" s="22">
        <v>15397</v>
      </c>
      <c r="X231" s="22">
        <v>14409</v>
      </c>
      <c r="Y231" s="22">
        <v>0</v>
      </c>
      <c r="Z231" s="22">
        <v>0</v>
      </c>
      <c r="AA231" s="22">
        <v>0</v>
      </c>
      <c r="AB231" s="22">
        <v>0</v>
      </c>
      <c r="AC231" s="22">
        <v>75858</v>
      </c>
      <c r="AD231" s="22">
        <v>5587</v>
      </c>
      <c r="AE231" s="22">
        <v>13526</v>
      </c>
      <c r="AF231" s="22">
        <v>0</v>
      </c>
      <c r="AG231" s="22">
        <v>0</v>
      </c>
      <c r="AH231" s="22">
        <v>3477</v>
      </c>
      <c r="AI231" s="22">
        <v>98448</v>
      </c>
      <c r="AJ231" s="22">
        <v>0</v>
      </c>
      <c r="AK231" s="22">
        <v>0</v>
      </c>
      <c r="AL231" s="22">
        <v>0</v>
      </c>
    </row>
    <row r="232" spans="1:38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172045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172045</v>
      </c>
      <c r="N232" s="22">
        <v>-3696</v>
      </c>
      <c r="O232" s="22">
        <v>14425</v>
      </c>
      <c r="P232" s="22">
        <v>7743</v>
      </c>
      <c r="Q232" s="22">
        <v>575</v>
      </c>
      <c r="R232" s="22">
        <v>0</v>
      </c>
      <c r="S232" s="22">
        <v>0</v>
      </c>
      <c r="T232" s="22">
        <v>191092</v>
      </c>
      <c r="U232" s="22">
        <v>142443</v>
      </c>
      <c r="V232" s="22">
        <v>0</v>
      </c>
      <c r="W232" s="22">
        <v>11656</v>
      </c>
      <c r="X232" s="22">
        <v>18397</v>
      </c>
      <c r="Y232" s="22">
        <v>7705</v>
      </c>
      <c r="Z232" s="22">
        <v>0</v>
      </c>
      <c r="AA232" s="22">
        <v>0</v>
      </c>
      <c r="AB232" s="22">
        <v>0</v>
      </c>
      <c r="AC232" s="22">
        <v>180201</v>
      </c>
      <c r="AD232" s="22">
        <v>8568</v>
      </c>
      <c r="AE232" s="22">
        <v>11662</v>
      </c>
      <c r="AF232" s="22">
        <v>0</v>
      </c>
      <c r="AG232" s="22">
        <v>391</v>
      </c>
      <c r="AH232" s="22">
        <v>4266</v>
      </c>
      <c r="AI232" s="22">
        <v>205088</v>
      </c>
      <c r="AJ232" s="22">
        <v>0</v>
      </c>
      <c r="AK232" s="22">
        <v>0</v>
      </c>
      <c r="AL232" s="22">
        <v>0</v>
      </c>
    </row>
    <row r="233" spans="1:38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5515</v>
      </c>
      <c r="I233" s="22">
        <v>0</v>
      </c>
      <c r="J233" s="22">
        <v>0</v>
      </c>
      <c r="K233" s="22">
        <v>0</v>
      </c>
      <c r="L233" s="22">
        <v>0</v>
      </c>
      <c r="M233" s="22">
        <v>5515</v>
      </c>
      <c r="N233" s="22">
        <v>-2307202</v>
      </c>
      <c r="O233" s="22">
        <v>3758650</v>
      </c>
      <c r="P233" s="22">
        <v>224222</v>
      </c>
      <c r="Q233" s="22">
        <v>6625</v>
      </c>
      <c r="R233" s="22">
        <v>1029998</v>
      </c>
      <c r="S233" s="22">
        <v>370334</v>
      </c>
      <c r="T233" s="22">
        <v>3088142</v>
      </c>
      <c r="U233" s="22">
        <v>154923</v>
      </c>
      <c r="V233" s="22">
        <v>0</v>
      </c>
      <c r="W233" s="22">
        <v>45637</v>
      </c>
      <c r="X233" s="22">
        <v>113339</v>
      </c>
      <c r="Y233" s="22">
        <v>7673</v>
      </c>
      <c r="Z233" s="22">
        <v>0</v>
      </c>
      <c r="AA233" s="22">
        <v>0</v>
      </c>
      <c r="AB233" s="22">
        <v>0</v>
      </c>
      <c r="AC233" s="22">
        <v>321572</v>
      </c>
      <c r="AD233" s="22">
        <v>50367</v>
      </c>
      <c r="AE233" s="22">
        <v>48578</v>
      </c>
      <c r="AF233" s="22">
        <v>0</v>
      </c>
      <c r="AG233" s="22">
        <v>42291</v>
      </c>
      <c r="AH233" s="22">
        <v>46526</v>
      </c>
      <c r="AI233" s="22">
        <v>509334</v>
      </c>
      <c r="AJ233" s="22">
        <v>0</v>
      </c>
      <c r="AK233" s="22">
        <v>0</v>
      </c>
      <c r="AL233" s="22">
        <v>0</v>
      </c>
    </row>
    <row r="234" spans="1:38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123000</v>
      </c>
      <c r="F234" s="22">
        <v>0</v>
      </c>
      <c r="G234" s="22">
        <v>44270</v>
      </c>
      <c r="H234" s="22">
        <v>24596</v>
      </c>
      <c r="I234" s="22">
        <v>0</v>
      </c>
      <c r="J234" s="22">
        <v>0</v>
      </c>
      <c r="K234" s="22">
        <v>0</v>
      </c>
      <c r="L234" s="22">
        <v>0</v>
      </c>
      <c r="M234" s="22">
        <v>191866</v>
      </c>
      <c r="N234" s="22">
        <v>52956</v>
      </c>
      <c r="O234" s="22">
        <v>0</v>
      </c>
      <c r="P234" s="22">
        <v>11499</v>
      </c>
      <c r="Q234" s="22">
        <v>0</v>
      </c>
      <c r="R234" s="22">
        <v>0</v>
      </c>
      <c r="S234" s="22">
        <v>0</v>
      </c>
      <c r="T234" s="22">
        <v>256321</v>
      </c>
      <c r="U234" s="22">
        <v>32212</v>
      </c>
      <c r="V234" s="22">
        <v>0</v>
      </c>
      <c r="W234" s="22">
        <v>16009</v>
      </c>
      <c r="X234" s="22">
        <v>12537</v>
      </c>
      <c r="Y234" s="22">
        <v>0</v>
      </c>
      <c r="Z234" s="22">
        <v>0</v>
      </c>
      <c r="AA234" s="22">
        <v>0</v>
      </c>
      <c r="AB234" s="22">
        <v>0</v>
      </c>
      <c r="AC234" s="22">
        <v>60758</v>
      </c>
      <c r="AD234" s="22">
        <v>54398</v>
      </c>
      <c r="AE234" s="22">
        <v>8042</v>
      </c>
      <c r="AF234" s="22">
        <v>0</v>
      </c>
      <c r="AG234" s="22">
        <v>0</v>
      </c>
      <c r="AH234" s="22">
        <v>25769</v>
      </c>
      <c r="AI234" s="22">
        <v>148967</v>
      </c>
      <c r="AJ234" s="22">
        <v>0</v>
      </c>
      <c r="AK234" s="22">
        <v>0</v>
      </c>
      <c r="AL234" s="22">
        <v>0</v>
      </c>
    </row>
    <row r="235" spans="1:38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28538</v>
      </c>
      <c r="F235" s="22">
        <v>0</v>
      </c>
      <c r="G235" s="22">
        <v>4671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33209</v>
      </c>
      <c r="N235" s="22">
        <v>21909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55118</v>
      </c>
      <c r="U235" s="22">
        <v>11969</v>
      </c>
      <c r="V235" s="22">
        <v>0</v>
      </c>
      <c r="W235" s="22">
        <v>16819</v>
      </c>
      <c r="X235" s="22">
        <v>35635</v>
      </c>
      <c r="Y235" s="22">
        <v>0</v>
      </c>
      <c r="Z235" s="22">
        <v>0</v>
      </c>
      <c r="AA235" s="22">
        <v>0</v>
      </c>
      <c r="AB235" s="22">
        <v>0</v>
      </c>
      <c r="AC235" s="22">
        <v>64423</v>
      </c>
      <c r="AD235" s="22">
        <v>2555</v>
      </c>
      <c r="AE235" s="22">
        <v>8039</v>
      </c>
      <c r="AF235" s="22">
        <v>0</v>
      </c>
      <c r="AG235" s="22">
        <v>834</v>
      </c>
      <c r="AH235" s="22">
        <v>0</v>
      </c>
      <c r="AI235" s="22">
        <v>75851</v>
      </c>
      <c r="AJ235" s="22">
        <v>0</v>
      </c>
      <c r="AK235" s="22">
        <v>0</v>
      </c>
      <c r="AL235" s="22">
        <v>0</v>
      </c>
    </row>
    <row r="236" spans="1:38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435536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435536</v>
      </c>
      <c r="N236" s="22">
        <v>205290</v>
      </c>
      <c r="O236" s="22">
        <v>0</v>
      </c>
      <c r="P236" s="22">
        <v>27302</v>
      </c>
      <c r="Q236" s="22">
        <v>0</v>
      </c>
      <c r="R236" s="22">
        <v>0</v>
      </c>
      <c r="S236" s="22">
        <v>9593</v>
      </c>
      <c r="T236" s="22">
        <v>677721</v>
      </c>
      <c r="U236" s="22">
        <v>40602</v>
      </c>
      <c r="V236" s="22">
        <v>0</v>
      </c>
      <c r="W236" s="22">
        <v>28822</v>
      </c>
      <c r="X236" s="22">
        <v>6576</v>
      </c>
      <c r="Y236" s="22">
        <v>2574</v>
      </c>
      <c r="Z236" s="22">
        <v>0</v>
      </c>
      <c r="AA236" s="22">
        <v>0</v>
      </c>
      <c r="AB236" s="22">
        <v>0</v>
      </c>
      <c r="AC236" s="22">
        <v>78574</v>
      </c>
      <c r="AD236" s="22">
        <v>26775</v>
      </c>
      <c r="AE236" s="22">
        <v>25367</v>
      </c>
      <c r="AF236" s="22">
        <v>0</v>
      </c>
      <c r="AG236" s="22">
        <v>6449</v>
      </c>
      <c r="AH236" s="22">
        <v>13588</v>
      </c>
      <c r="AI236" s="22">
        <v>150753</v>
      </c>
      <c r="AJ236" s="22">
        <v>0</v>
      </c>
      <c r="AK236" s="22">
        <v>0</v>
      </c>
      <c r="AL236" s="22">
        <v>0</v>
      </c>
    </row>
    <row r="237" spans="1:38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152713</v>
      </c>
      <c r="F237" s="22">
        <v>0</v>
      </c>
      <c r="G237" s="22">
        <v>25392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178105</v>
      </c>
      <c r="N237" s="22">
        <v>0</v>
      </c>
      <c r="O237" s="22">
        <v>4616</v>
      </c>
      <c r="P237" s="22">
        <v>69174</v>
      </c>
      <c r="Q237" s="22">
        <v>0</v>
      </c>
      <c r="R237" s="22">
        <v>0</v>
      </c>
      <c r="S237" s="22">
        <v>0</v>
      </c>
      <c r="T237" s="22">
        <v>251895</v>
      </c>
      <c r="U237" s="22">
        <v>49840</v>
      </c>
      <c r="V237" s="22">
        <v>0</v>
      </c>
      <c r="W237" s="22">
        <v>7038</v>
      </c>
      <c r="X237" s="22">
        <v>20205</v>
      </c>
      <c r="Y237" s="22">
        <v>0</v>
      </c>
      <c r="Z237" s="22">
        <v>0</v>
      </c>
      <c r="AA237" s="22">
        <v>0</v>
      </c>
      <c r="AB237" s="22">
        <v>0</v>
      </c>
      <c r="AC237" s="22">
        <v>77083</v>
      </c>
      <c r="AD237" s="22">
        <v>6943</v>
      </c>
      <c r="AE237" s="22">
        <v>6779</v>
      </c>
      <c r="AF237" s="22">
        <v>0</v>
      </c>
      <c r="AG237" s="22">
        <v>5234</v>
      </c>
      <c r="AH237" s="22">
        <v>11774</v>
      </c>
      <c r="AI237" s="22">
        <v>107813</v>
      </c>
      <c r="AJ237" s="22">
        <v>0</v>
      </c>
      <c r="AK237" s="22">
        <v>0</v>
      </c>
      <c r="AL237" s="22">
        <v>0</v>
      </c>
    </row>
    <row r="238" spans="1:38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25595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25595</v>
      </c>
      <c r="N238" s="22">
        <v>0</v>
      </c>
      <c r="O238" s="22">
        <v>402500</v>
      </c>
      <c r="P238" s="22">
        <v>60631</v>
      </c>
      <c r="Q238" s="22">
        <v>5000</v>
      </c>
      <c r="R238" s="22">
        <v>0</v>
      </c>
      <c r="S238" s="22">
        <v>0</v>
      </c>
      <c r="T238" s="22">
        <v>493726</v>
      </c>
      <c r="U238" s="22">
        <v>0</v>
      </c>
      <c r="V238" s="22">
        <v>0</v>
      </c>
      <c r="W238" s="22">
        <v>71705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71705</v>
      </c>
      <c r="AD238" s="22">
        <v>6195</v>
      </c>
      <c r="AE238" s="22">
        <v>22034</v>
      </c>
      <c r="AF238" s="22">
        <v>0</v>
      </c>
      <c r="AG238" s="22">
        <v>6157</v>
      </c>
      <c r="AH238" s="22">
        <v>23958</v>
      </c>
      <c r="AI238" s="22">
        <v>130049</v>
      </c>
      <c r="AJ238" s="22">
        <v>0</v>
      </c>
      <c r="AK238" s="22">
        <v>0</v>
      </c>
      <c r="AL238" s="22">
        <v>0</v>
      </c>
    </row>
    <row r="239" spans="1:38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149460</v>
      </c>
      <c r="F239" s="22">
        <v>0</v>
      </c>
      <c r="G239" s="22">
        <v>0</v>
      </c>
      <c r="H239" s="22">
        <v>81170</v>
      </c>
      <c r="I239" s="22">
        <v>0</v>
      </c>
      <c r="J239" s="22">
        <v>0</v>
      </c>
      <c r="K239" s="22">
        <v>0</v>
      </c>
      <c r="L239" s="22">
        <v>0</v>
      </c>
      <c r="M239" s="22">
        <v>230630</v>
      </c>
      <c r="N239" s="22">
        <v>344504</v>
      </c>
      <c r="O239" s="22">
        <v>0</v>
      </c>
      <c r="P239" s="22">
        <v>465000</v>
      </c>
      <c r="Q239" s="22">
        <v>0</v>
      </c>
      <c r="R239" s="22">
        <v>0</v>
      </c>
      <c r="S239" s="22">
        <v>0</v>
      </c>
      <c r="T239" s="22">
        <v>1040134</v>
      </c>
      <c r="U239" s="22">
        <v>87878</v>
      </c>
      <c r="V239" s="22">
        <v>0</v>
      </c>
      <c r="W239" s="22">
        <v>16289</v>
      </c>
      <c r="X239" s="22">
        <v>8618</v>
      </c>
      <c r="Y239" s="22">
        <v>0</v>
      </c>
      <c r="Z239" s="22">
        <v>0</v>
      </c>
      <c r="AA239" s="22">
        <v>0</v>
      </c>
      <c r="AB239" s="22">
        <v>0</v>
      </c>
      <c r="AC239" s="22">
        <v>112785</v>
      </c>
      <c r="AD239" s="22">
        <v>32050</v>
      </c>
      <c r="AE239" s="22">
        <v>59034</v>
      </c>
      <c r="AF239" s="22">
        <v>0</v>
      </c>
      <c r="AG239" s="22">
        <v>0</v>
      </c>
      <c r="AH239" s="22">
        <v>3462</v>
      </c>
      <c r="AI239" s="22">
        <v>207331</v>
      </c>
      <c r="AJ239" s="22">
        <v>0</v>
      </c>
      <c r="AK239" s="22">
        <v>0</v>
      </c>
      <c r="AL239" s="22">
        <v>0</v>
      </c>
    </row>
    <row r="240" spans="1:38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2332589</v>
      </c>
      <c r="H240" s="22">
        <v>0</v>
      </c>
      <c r="I240" s="22">
        <v>0</v>
      </c>
      <c r="J240" s="22">
        <v>0</v>
      </c>
      <c r="K240" s="22">
        <v>0</v>
      </c>
      <c r="L240" s="22">
        <v>13501</v>
      </c>
      <c r="M240" s="22">
        <v>2346090</v>
      </c>
      <c r="N240" s="22">
        <v>0</v>
      </c>
      <c r="O240" s="22">
        <v>0</v>
      </c>
      <c r="P240" s="22">
        <v>94489</v>
      </c>
      <c r="Q240" s="22">
        <v>178578</v>
      </c>
      <c r="R240" s="22">
        <v>0</v>
      </c>
      <c r="S240" s="22">
        <v>0</v>
      </c>
      <c r="T240" s="22">
        <v>2619157</v>
      </c>
      <c r="U240" s="22">
        <v>193374</v>
      </c>
      <c r="V240" s="22">
        <v>0</v>
      </c>
      <c r="W240" s="22">
        <v>26672</v>
      </c>
      <c r="X240" s="22">
        <v>35236</v>
      </c>
      <c r="Y240" s="22">
        <v>0</v>
      </c>
      <c r="Z240" s="22">
        <v>0</v>
      </c>
      <c r="AA240" s="22">
        <v>0</v>
      </c>
      <c r="AB240" s="22">
        <v>7492</v>
      </c>
      <c r="AC240" s="22">
        <v>262774</v>
      </c>
      <c r="AD240" s="22">
        <v>152656</v>
      </c>
      <c r="AE240" s="22">
        <v>45818</v>
      </c>
      <c r="AF240" s="22">
        <v>0</v>
      </c>
      <c r="AG240" s="22">
        <v>0</v>
      </c>
      <c r="AH240" s="22">
        <v>18160</v>
      </c>
      <c r="AI240" s="22">
        <v>479408</v>
      </c>
      <c r="AJ240" s="22">
        <v>0</v>
      </c>
      <c r="AK240" s="22">
        <v>0</v>
      </c>
      <c r="AL240" s="22">
        <v>0</v>
      </c>
    </row>
    <row r="241" spans="1:38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68771</v>
      </c>
      <c r="F241" s="22">
        <v>0</v>
      </c>
      <c r="G241" s="22">
        <v>138508</v>
      </c>
      <c r="H241" s="22">
        <v>51096</v>
      </c>
      <c r="I241" s="22">
        <v>0</v>
      </c>
      <c r="J241" s="22">
        <v>0</v>
      </c>
      <c r="K241" s="22">
        <v>0</v>
      </c>
      <c r="L241" s="22">
        <v>0</v>
      </c>
      <c r="M241" s="22">
        <v>258375</v>
      </c>
      <c r="N241" s="22">
        <v>39359</v>
      </c>
      <c r="O241" s="22">
        <v>57695</v>
      </c>
      <c r="P241" s="22">
        <v>0</v>
      </c>
      <c r="Q241" s="22">
        <v>0</v>
      </c>
      <c r="R241" s="22">
        <v>0</v>
      </c>
      <c r="S241" s="22">
        <v>0</v>
      </c>
      <c r="T241" s="22">
        <v>355429</v>
      </c>
      <c r="U241" s="22">
        <v>12960</v>
      </c>
      <c r="V241" s="22">
        <v>0</v>
      </c>
      <c r="W241" s="22">
        <v>12929</v>
      </c>
      <c r="X241" s="22">
        <v>62436</v>
      </c>
      <c r="Y241" s="22">
        <v>0</v>
      </c>
      <c r="Z241" s="22">
        <v>0</v>
      </c>
      <c r="AA241" s="22">
        <v>0</v>
      </c>
      <c r="AB241" s="22">
        <v>0</v>
      </c>
      <c r="AC241" s="22">
        <v>88325</v>
      </c>
      <c r="AD241" s="22">
        <v>7660</v>
      </c>
      <c r="AE241" s="22">
        <v>7771</v>
      </c>
      <c r="AF241" s="22">
        <v>0</v>
      </c>
      <c r="AG241" s="22">
        <v>10199</v>
      </c>
      <c r="AH241" s="22">
        <v>1260</v>
      </c>
      <c r="AI241" s="22">
        <v>115215</v>
      </c>
      <c r="AJ241" s="22">
        <v>0</v>
      </c>
      <c r="AK241" s="22">
        <v>0</v>
      </c>
      <c r="AL241" s="22">
        <v>0</v>
      </c>
    </row>
    <row r="242" spans="1:38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345352</v>
      </c>
      <c r="F242" s="22">
        <v>0</v>
      </c>
      <c r="G242" s="22">
        <v>0</v>
      </c>
      <c r="H242" s="22">
        <v>0</v>
      </c>
      <c r="I242" s="22">
        <v>146372</v>
      </c>
      <c r="J242" s="22">
        <v>0</v>
      </c>
      <c r="K242" s="22">
        <v>0</v>
      </c>
      <c r="L242" s="22">
        <v>0</v>
      </c>
      <c r="M242" s="22">
        <v>491724</v>
      </c>
      <c r="N242" s="22">
        <v>-12088</v>
      </c>
      <c r="O242" s="22">
        <v>11540</v>
      </c>
      <c r="P242" s="22">
        <v>0</v>
      </c>
      <c r="Q242" s="22">
        <v>460</v>
      </c>
      <c r="R242" s="22">
        <v>0</v>
      </c>
      <c r="S242" s="22">
        <v>0</v>
      </c>
      <c r="T242" s="22">
        <v>491636</v>
      </c>
      <c r="U242" s="22">
        <v>117901</v>
      </c>
      <c r="V242" s="22">
        <v>0</v>
      </c>
      <c r="W242" s="22">
        <v>14928</v>
      </c>
      <c r="X242" s="22">
        <v>21766</v>
      </c>
      <c r="Y242" s="22">
        <v>10028</v>
      </c>
      <c r="Z242" s="22">
        <v>0</v>
      </c>
      <c r="AA242" s="22">
        <v>0</v>
      </c>
      <c r="AB242" s="22">
        <v>0</v>
      </c>
      <c r="AC242" s="22">
        <v>164623</v>
      </c>
      <c r="AD242" s="22">
        <v>36775</v>
      </c>
      <c r="AE242" s="22">
        <v>7532</v>
      </c>
      <c r="AF242" s="22">
        <v>0</v>
      </c>
      <c r="AG242" s="22">
        <v>2045</v>
      </c>
      <c r="AH242" s="22">
        <v>1500</v>
      </c>
      <c r="AI242" s="22">
        <v>212475</v>
      </c>
      <c r="AJ242" s="22">
        <v>0</v>
      </c>
      <c r="AK242" s="22">
        <v>0</v>
      </c>
      <c r="AL242" s="22">
        <v>0</v>
      </c>
    </row>
    <row r="243" spans="1:38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328653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328653</v>
      </c>
      <c r="N243" s="22">
        <v>0</v>
      </c>
      <c r="O243" s="22">
        <v>35736</v>
      </c>
      <c r="P243" s="22">
        <v>45162</v>
      </c>
      <c r="Q243" s="22">
        <v>0</v>
      </c>
      <c r="R243" s="22">
        <v>20452</v>
      </c>
      <c r="S243" s="22">
        <v>0</v>
      </c>
      <c r="T243" s="22">
        <v>430003</v>
      </c>
      <c r="U243" s="22">
        <v>85166</v>
      </c>
      <c r="V243" s="22">
        <v>0</v>
      </c>
      <c r="W243" s="22">
        <v>60187</v>
      </c>
      <c r="X243" s="22">
        <v>30767</v>
      </c>
      <c r="Y243" s="22">
        <v>0</v>
      </c>
      <c r="Z243" s="22">
        <v>0</v>
      </c>
      <c r="AA243" s="22">
        <v>0</v>
      </c>
      <c r="AB243" s="22">
        <v>0</v>
      </c>
      <c r="AC243" s="22">
        <v>176120</v>
      </c>
      <c r="AD243" s="22">
        <v>19105</v>
      </c>
      <c r="AE243" s="22">
        <v>13976</v>
      </c>
      <c r="AF243" s="22">
        <v>0</v>
      </c>
      <c r="AG243" s="22">
        <v>5281</v>
      </c>
      <c r="AH243" s="22">
        <v>20643</v>
      </c>
      <c r="AI243" s="22">
        <v>235125</v>
      </c>
      <c r="AJ243" s="22">
        <v>0</v>
      </c>
      <c r="AK243" s="22">
        <v>0</v>
      </c>
      <c r="AL243" s="22">
        <v>0</v>
      </c>
    </row>
    <row r="244" spans="1:38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49797</v>
      </c>
      <c r="F244" s="22">
        <v>0</v>
      </c>
      <c r="G244" s="22">
        <v>28032</v>
      </c>
      <c r="H244" s="22">
        <v>65310</v>
      </c>
      <c r="I244" s="22">
        <v>0</v>
      </c>
      <c r="J244" s="22">
        <v>0</v>
      </c>
      <c r="K244" s="22">
        <v>0</v>
      </c>
      <c r="L244" s="22">
        <v>0</v>
      </c>
      <c r="M244" s="22">
        <v>143139</v>
      </c>
      <c r="N244" s="22">
        <v>0</v>
      </c>
      <c r="O244" s="22">
        <v>0</v>
      </c>
      <c r="P244" s="22">
        <v>0</v>
      </c>
      <c r="Q244" s="22">
        <v>0</v>
      </c>
      <c r="R244" s="22">
        <v>209350</v>
      </c>
      <c r="S244" s="22">
        <v>0</v>
      </c>
      <c r="T244" s="22">
        <v>352489</v>
      </c>
      <c r="U244" s="22">
        <v>61340</v>
      </c>
      <c r="V244" s="22">
        <v>0</v>
      </c>
      <c r="W244" s="22">
        <v>41795</v>
      </c>
      <c r="X244" s="22">
        <v>46507</v>
      </c>
      <c r="Y244" s="22">
        <v>0</v>
      </c>
      <c r="Z244" s="22">
        <v>0</v>
      </c>
      <c r="AA244" s="22">
        <v>0</v>
      </c>
      <c r="AB244" s="22">
        <v>0</v>
      </c>
      <c r="AC244" s="22">
        <v>149642</v>
      </c>
      <c r="AD244" s="22">
        <v>15340</v>
      </c>
      <c r="AE244" s="22">
        <v>16175</v>
      </c>
      <c r="AF244" s="22">
        <v>0</v>
      </c>
      <c r="AG244" s="22">
        <v>8374</v>
      </c>
      <c r="AH244" s="22">
        <v>0</v>
      </c>
      <c r="AI244" s="22">
        <v>189531</v>
      </c>
      <c r="AJ244" s="22">
        <v>0</v>
      </c>
      <c r="AK244" s="22">
        <v>0</v>
      </c>
      <c r="AL244" s="22">
        <v>0</v>
      </c>
    </row>
    <row r="245" spans="1:38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17640</v>
      </c>
      <c r="F245" s="22">
        <v>0</v>
      </c>
      <c r="G245" s="22">
        <v>0</v>
      </c>
      <c r="H245" s="22">
        <v>184431</v>
      </c>
      <c r="I245" s="22">
        <v>0</v>
      </c>
      <c r="J245" s="22">
        <v>0</v>
      </c>
      <c r="K245" s="22">
        <v>0</v>
      </c>
      <c r="L245" s="22">
        <v>0</v>
      </c>
      <c r="M245" s="22">
        <v>202071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6516</v>
      </c>
      <c r="T245" s="22">
        <v>208587</v>
      </c>
      <c r="U245" s="22">
        <v>9183</v>
      </c>
      <c r="V245" s="22">
        <v>0</v>
      </c>
      <c r="W245" s="22">
        <v>3113</v>
      </c>
      <c r="X245" s="22">
        <v>29043</v>
      </c>
      <c r="Y245" s="22">
        <v>0</v>
      </c>
      <c r="Z245" s="22">
        <v>0</v>
      </c>
      <c r="AA245" s="22">
        <v>0</v>
      </c>
      <c r="AB245" s="22">
        <v>0</v>
      </c>
      <c r="AC245" s="22">
        <v>41339</v>
      </c>
      <c r="AD245" s="22">
        <v>2857</v>
      </c>
      <c r="AE245" s="22">
        <v>1904</v>
      </c>
      <c r="AF245" s="22">
        <v>0</v>
      </c>
      <c r="AG245" s="22">
        <v>0</v>
      </c>
      <c r="AH245" s="22">
        <v>3152</v>
      </c>
      <c r="AI245" s="22">
        <v>49252</v>
      </c>
      <c r="AJ245" s="22">
        <v>0</v>
      </c>
      <c r="AK245" s="22">
        <v>0</v>
      </c>
      <c r="AL245" s="22">
        <v>0</v>
      </c>
    </row>
    <row r="246" spans="1:38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15318</v>
      </c>
      <c r="F246" s="22">
        <v>0</v>
      </c>
      <c r="G246" s="22">
        <v>12350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27668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27668</v>
      </c>
      <c r="U246" s="22">
        <v>29737</v>
      </c>
      <c r="V246" s="22">
        <v>0</v>
      </c>
      <c r="W246" s="22">
        <v>10033</v>
      </c>
      <c r="X246" s="22">
        <v>5225</v>
      </c>
      <c r="Y246" s="22">
        <v>0</v>
      </c>
      <c r="Z246" s="22">
        <v>0</v>
      </c>
      <c r="AA246" s="22">
        <v>0</v>
      </c>
      <c r="AB246" s="22">
        <v>401</v>
      </c>
      <c r="AC246" s="22">
        <v>45396</v>
      </c>
      <c r="AD246" s="22">
        <v>38474</v>
      </c>
      <c r="AE246" s="22">
        <v>4633</v>
      </c>
      <c r="AF246" s="22">
        <v>0</v>
      </c>
      <c r="AG246" s="22">
        <v>0</v>
      </c>
      <c r="AH246" s="22">
        <v>2298</v>
      </c>
      <c r="AI246" s="22">
        <v>90801</v>
      </c>
      <c r="AJ246" s="22">
        <v>0</v>
      </c>
      <c r="AK246" s="22">
        <v>0</v>
      </c>
      <c r="AL246" s="22">
        <v>0</v>
      </c>
    </row>
    <row r="247" spans="1:38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3300</v>
      </c>
      <c r="F247" s="22">
        <v>0</v>
      </c>
      <c r="G247" s="22">
        <v>0</v>
      </c>
      <c r="H247" s="22">
        <v>31240</v>
      </c>
      <c r="I247" s="22">
        <v>0</v>
      </c>
      <c r="J247" s="22">
        <v>0</v>
      </c>
      <c r="K247" s="22">
        <v>0</v>
      </c>
      <c r="L247" s="22">
        <v>0</v>
      </c>
      <c r="M247" s="22">
        <v>34540</v>
      </c>
      <c r="N247" s="22">
        <v>0</v>
      </c>
      <c r="O247" s="22">
        <v>0</v>
      </c>
      <c r="P247" s="22">
        <v>3112</v>
      </c>
      <c r="Q247" s="22">
        <v>0</v>
      </c>
      <c r="R247" s="22">
        <v>0</v>
      </c>
      <c r="S247" s="22">
        <v>0</v>
      </c>
      <c r="T247" s="22">
        <v>37652</v>
      </c>
      <c r="U247" s="22">
        <v>54605</v>
      </c>
      <c r="V247" s="22">
        <v>0</v>
      </c>
      <c r="W247" s="22">
        <v>22932</v>
      </c>
      <c r="X247" s="22">
        <v>10564</v>
      </c>
      <c r="Y247" s="22">
        <v>0</v>
      </c>
      <c r="Z247" s="22">
        <v>0</v>
      </c>
      <c r="AA247" s="22">
        <v>0</v>
      </c>
      <c r="AB247" s="22">
        <v>1197</v>
      </c>
      <c r="AC247" s="22">
        <v>89298</v>
      </c>
      <c r="AD247" s="22">
        <v>14253</v>
      </c>
      <c r="AE247" s="22">
        <v>17722</v>
      </c>
      <c r="AF247" s="22">
        <v>0</v>
      </c>
      <c r="AG247" s="22">
        <v>377</v>
      </c>
      <c r="AH247" s="22">
        <v>5819</v>
      </c>
      <c r="AI247" s="22">
        <v>127469</v>
      </c>
      <c r="AJ247" s="22">
        <v>0</v>
      </c>
      <c r="AK247" s="22">
        <v>0</v>
      </c>
      <c r="AL247" s="22">
        <v>0</v>
      </c>
    </row>
    <row r="248" spans="1:38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15653</v>
      </c>
      <c r="F248" s="22">
        <v>0</v>
      </c>
      <c r="G248" s="22">
        <v>6500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22153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22153</v>
      </c>
      <c r="U248" s="22">
        <v>44543</v>
      </c>
      <c r="V248" s="22">
        <v>0</v>
      </c>
      <c r="W248" s="22">
        <v>25404</v>
      </c>
      <c r="X248" s="22">
        <v>12839</v>
      </c>
      <c r="Y248" s="22">
        <v>0</v>
      </c>
      <c r="Z248" s="22">
        <v>0</v>
      </c>
      <c r="AA248" s="22">
        <v>0</v>
      </c>
      <c r="AB248" s="22">
        <v>0</v>
      </c>
      <c r="AC248" s="22">
        <v>82786</v>
      </c>
      <c r="AD248" s="22">
        <v>7633</v>
      </c>
      <c r="AE248" s="22">
        <v>40896</v>
      </c>
      <c r="AF248" s="22">
        <v>0</v>
      </c>
      <c r="AG248" s="22">
        <v>924</v>
      </c>
      <c r="AH248" s="22">
        <v>5608</v>
      </c>
      <c r="AI248" s="22">
        <v>137847</v>
      </c>
      <c r="AJ248" s="22">
        <v>0</v>
      </c>
      <c r="AK248" s="22">
        <v>0</v>
      </c>
      <c r="AL248" s="22">
        <v>0</v>
      </c>
    </row>
    <row r="249" spans="1:38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9281</v>
      </c>
      <c r="I249" s="22">
        <v>0</v>
      </c>
      <c r="J249" s="22">
        <v>0</v>
      </c>
      <c r="K249" s="22">
        <v>0</v>
      </c>
      <c r="L249" s="22">
        <v>0</v>
      </c>
      <c r="M249" s="22">
        <v>9281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9281</v>
      </c>
      <c r="U249" s="22">
        <v>17220</v>
      </c>
      <c r="V249" s="22">
        <v>0</v>
      </c>
      <c r="W249" s="22">
        <v>13006</v>
      </c>
      <c r="X249" s="22">
        <v>14322</v>
      </c>
      <c r="Y249" s="22">
        <v>0</v>
      </c>
      <c r="Z249" s="22">
        <v>0</v>
      </c>
      <c r="AA249" s="22">
        <v>0</v>
      </c>
      <c r="AB249" s="22">
        <v>0</v>
      </c>
      <c r="AC249" s="22">
        <v>44548</v>
      </c>
      <c r="AD249" s="22">
        <v>2689</v>
      </c>
      <c r="AE249" s="22">
        <v>24047</v>
      </c>
      <c r="AF249" s="22">
        <v>0</v>
      </c>
      <c r="AG249" s="22">
        <v>2167</v>
      </c>
      <c r="AH249" s="22">
        <v>4755</v>
      </c>
      <c r="AI249" s="22">
        <v>78206</v>
      </c>
      <c r="AJ249" s="22">
        <v>0</v>
      </c>
      <c r="AK249" s="22">
        <v>0</v>
      </c>
      <c r="AL249" s="22">
        <v>0</v>
      </c>
    </row>
    <row r="250" spans="1:38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30140</v>
      </c>
      <c r="F250" s="22">
        <v>0</v>
      </c>
      <c r="G250" s="22">
        <v>2915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33055</v>
      </c>
      <c r="N250" s="22">
        <v>0</v>
      </c>
      <c r="O250" s="22">
        <v>21279</v>
      </c>
      <c r="P250" s="22">
        <v>4950</v>
      </c>
      <c r="Q250" s="22">
        <v>0</v>
      </c>
      <c r="R250" s="22">
        <v>61905</v>
      </c>
      <c r="S250" s="22">
        <v>0</v>
      </c>
      <c r="T250" s="22">
        <v>121189</v>
      </c>
      <c r="U250" s="22">
        <v>4751</v>
      </c>
      <c r="V250" s="22">
        <v>0</v>
      </c>
      <c r="W250" s="22">
        <v>46431</v>
      </c>
      <c r="X250" s="22">
        <v>15459</v>
      </c>
      <c r="Y250" s="22">
        <v>1962</v>
      </c>
      <c r="Z250" s="22">
        <v>0</v>
      </c>
      <c r="AA250" s="22">
        <v>0</v>
      </c>
      <c r="AB250" s="22">
        <v>0</v>
      </c>
      <c r="AC250" s="22">
        <v>68603</v>
      </c>
      <c r="AD250" s="22">
        <v>7825</v>
      </c>
      <c r="AE250" s="22">
        <v>9511</v>
      </c>
      <c r="AF250" s="22">
        <v>0</v>
      </c>
      <c r="AG250" s="22">
        <v>3095</v>
      </c>
      <c r="AH250" s="22">
        <v>826</v>
      </c>
      <c r="AI250" s="22">
        <v>89860</v>
      </c>
      <c r="AJ250" s="22">
        <v>0</v>
      </c>
      <c r="AK250" s="22">
        <v>0</v>
      </c>
      <c r="AL250" s="22">
        <v>0</v>
      </c>
    </row>
    <row r="251" spans="1:38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15360</v>
      </c>
      <c r="P251" s="22">
        <v>19930</v>
      </c>
      <c r="Q251" s="22">
        <v>0</v>
      </c>
      <c r="R251" s="22">
        <v>0</v>
      </c>
      <c r="S251" s="22">
        <v>0</v>
      </c>
      <c r="T251" s="22">
        <v>35290</v>
      </c>
      <c r="U251" s="22">
        <v>21742</v>
      </c>
      <c r="V251" s="22">
        <v>0</v>
      </c>
      <c r="W251" s="22">
        <v>177296</v>
      </c>
      <c r="X251" s="22">
        <v>12742</v>
      </c>
      <c r="Y251" s="22">
        <v>0</v>
      </c>
      <c r="Z251" s="22">
        <v>0</v>
      </c>
      <c r="AA251" s="22">
        <v>0</v>
      </c>
      <c r="AB251" s="22">
        <v>0</v>
      </c>
      <c r="AC251" s="22">
        <v>211780</v>
      </c>
      <c r="AD251" s="22">
        <v>36032</v>
      </c>
      <c r="AE251" s="22">
        <v>48750</v>
      </c>
      <c r="AF251" s="22">
        <v>0</v>
      </c>
      <c r="AG251" s="22">
        <v>16543</v>
      </c>
      <c r="AH251" s="22">
        <v>0</v>
      </c>
      <c r="AI251" s="22">
        <v>313105</v>
      </c>
      <c r="AJ251" s="22">
        <v>0</v>
      </c>
      <c r="AK251" s="22">
        <v>0</v>
      </c>
      <c r="AL251" s="22">
        <v>0</v>
      </c>
    </row>
    <row r="252" spans="1:38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184386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184386</v>
      </c>
      <c r="N252" s="22">
        <v>0</v>
      </c>
      <c r="O252" s="22">
        <v>46436</v>
      </c>
      <c r="P252" s="22">
        <v>7410</v>
      </c>
      <c r="Q252" s="22">
        <v>0</v>
      </c>
      <c r="R252" s="22">
        <v>0</v>
      </c>
      <c r="S252" s="22">
        <v>11000</v>
      </c>
      <c r="T252" s="22">
        <v>249232</v>
      </c>
      <c r="U252" s="22">
        <v>83033</v>
      </c>
      <c r="V252" s="22">
        <v>0</v>
      </c>
      <c r="W252" s="22">
        <v>0</v>
      </c>
      <c r="X252" s="22">
        <v>34101</v>
      </c>
      <c r="Y252" s="22">
        <v>0</v>
      </c>
      <c r="Z252" s="22">
        <v>0</v>
      </c>
      <c r="AA252" s="22">
        <v>0</v>
      </c>
      <c r="AB252" s="22">
        <v>0</v>
      </c>
      <c r="AC252" s="22">
        <v>117134</v>
      </c>
      <c r="AD252" s="22">
        <v>16889</v>
      </c>
      <c r="AE252" s="22">
        <v>18579</v>
      </c>
      <c r="AF252" s="22">
        <v>0</v>
      </c>
      <c r="AG252" s="22">
        <v>5410</v>
      </c>
      <c r="AH252" s="22">
        <v>3222</v>
      </c>
      <c r="AI252" s="22">
        <v>161234</v>
      </c>
      <c r="AJ252" s="22">
        <v>0</v>
      </c>
      <c r="AK252" s="22">
        <v>0</v>
      </c>
      <c r="AL252" s="22">
        <v>0</v>
      </c>
    </row>
    <row r="253" spans="1:38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17338</v>
      </c>
      <c r="F253" s="22">
        <v>0</v>
      </c>
      <c r="G253" s="22">
        <v>103746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121084</v>
      </c>
      <c r="N253" s="22">
        <v>0</v>
      </c>
      <c r="O253" s="22">
        <v>18300</v>
      </c>
      <c r="P253" s="22">
        <v>34956</v>
      </c>
      <c r="Q253" s="22">
        <v>0</v>
      </c>
      <c r="R253" s="22">
        <v>3468</v>
      </c>
      <c r="S253" s="22">
        <v>0</v>
      </c>
      <c r="T253" s="22">
        <v>177808</v>
      </c>
      <c r="U253" s="22">
        <v>43183</v>
      </c>
      <c r="V253" s="22">
        <v>0</v>
      </c>
      <c r="W253" s="22">
        <v>36742</v>
      </c>
      <c r="X253" s="22">
        <v>15143</v>
      </c>
      <c r="Y253" s="22">
        <v>0</v>
      </c>
      <c r="Z253" s="22">
        <v>0</v>
      </c>
      <c r="AA253" s="22">
        <v>0</v>
      </c>
      <c r="AB253" s="22">
        <v>0</v>
      </c>
      <c r="AC253" s="22">
        <v>95068</v>
      </c>
      <c r="AD253" s="22">
        <v>9360</v>
      </c>
      <c r="AE253" s="22">
        <v>14124</v>
      </c>
      <c r="AF253" s="22">
        <v>0</v>
      </c>
      <c r="AG253" s="22">
        <v>345</v>
      </c>
      <c r="AH253" s="22">
        <v>14187</v>
      </c>
      <c r="AI253" s="22">
        <v>133084</v>
      </c>
      <c r="AJ253" s="22">
        <v>0</v>
      </c>
      <c r="AK253" s="22">
        <v>0</v>
      </c>
      <c r="AL253" s="22">
        <v>0</v>
      </c>
    </row>
    <row r="254" spans="1:38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16612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16612</v>
      </c>
      <c r="N254" s="22">
        <v>0</v>
      </c>
      <c r="O254" s="22">
        <v>55385</v>
      </c>
      <c r="P254" s="22">
        <v>10181</v>
      </c>
      <c r="Q254" s="22">
        <v>0</v>
      </c>
      <c r="R254" s="22">
        <v>0</v>
      </c>
      <c r="S254" s="22">
        <v>0</v>
      </c>
      <c r="T254" s="22">
        <v>82178</v>
      </c>
      <c r="U254" s="22">
        <v>46718</v>
      </c>
      <c r="V254" s="22">
        <v>0</v>
      </c>
      <c r="W254" s="22">
        <v>8179</v>
      </c>
      <c r="X254" s="22">
        <v>38893</v>
      </c>
      <c r="Y254" s="22">
        <v>0</v>
      </c>
      <c r="Z254" s="22">
        <v>0</v>
      </c>
      <c r="AA254" s="22">
        <v>0</v>
      </c>
      <c r="AB254" s="22">
        <v>0</v>
      </c>
      <c r="AC254" s="22">
        <v>93790</v>
      </c>
      <c r="AD254" s="22">
        <v>28170</v>
      </c>
      <c r="AE254" s="22">
        <v>5887</v>
      </c>
      <c r="AF254" s="22">
        <v>0</v>
      </c>
      <c r="AG254" s="22">
        <v>581</v>
      </c>
      <c r="AH254" s="22">
        <v>13019</v>
      </c>
      <c r="AI254" s="22">
        <v>141447</v>
      </c>
      <c r="AJ254" s="22">
        <v>0</v>
      </c>
      <c r="AK254" s="22">
        <v>0</v>
      </c>
      <c r="AL254" s="22">
        <v>0</v>
      </c>
    </row>
    <row r="255" spans="1:38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627064</v>
      </c>
      <c r="I255" s="22">
        <v>0</v>
      </c>
      <c r="J255" s="22">
        <v>0</v>
      </c>
      <c r="K255" s="22">
        <v>0</v>
      </c>
      <c r="L255" s="22">
        <v>0</v>
      </c>
      <c r="M255" s="22">
        <v>627064</v>
      </c>
      <c r="N255" s="22">
        <v>0</v>
      </c>
      <c r="O255" s="22">
        <v>2500</v>
      </c>
      <c r="P255" s="22">
        <v>424659</v>
      </c>
      <c r="Q255" s="22">
        <v>0</v>
      </c>
      <c r="R255" s="22">
        <v>0</v>
      </c>
      <c r="S255" s="22">
        <v>0</v>
      </c>
      <c r="T255" s="22">
        <v>1054223</v>
      </c>
      <c r="U255" s="22">
        <v>69703</v>
      </c>
      <c r="V255" s="22">
        <v>0</v>
      </c>
      <c r="W255" s="22">
        <v>7520</v>
      </c>
      <c r="X255" s="22">
        <v>53058</v>
      </c>
      <c r="Y255" s="22">
        <v>0</v>
      </c>
      <c r="Z255" s="22">
        <v>0</v>
      </c>
      <c r="AA255" s="22">
        <v>0</v>
      </c>
      <c r="AB255" s="22">
        <v>0</v>
      </c>
      <c r="AC255" s="22">
        <v>130281</v>
      </c>
      <c r="AD255" s="22">
        <v>14171</v>
      </c>
      <c r="AE255" s="22">
        <v>60919</v>
      </c>
      <c r="AF255" s="22">
        <v>0</v>
      </c>
      <c r="AG255" s="22">
        <v>10821</v>
      </c>
      <c r="AH255" s="22">
        <v>23999</v>
      </c>
      <c r="AI255" s="22">
        <v>240191</v>
      </c>
      <c r="AJ255" s="22">
        <v>0</v>
      </c>
      <c r="AK255" s="22">
        <v>0</v>
      </c>
      <c r="AL255" s="22">
        <v>0</v>
      </c>
    </row>
    <row r="256" spans="1:38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191281</v>
      </c>
      <c r="O256" s="22">
        <v>0</v>
      </c>
      <c r="P256" s="22">
        <v>51099</v>
      </c>
      <c r="Q256" s="22">
        <v>4711</v>
      </c>
      <c r="R256" s="22">
        <v>0</v>
      </c>
      <c r="S256" s="22">
        <v>0</v>
      </c>
      <c r="T256" s="22">
        <v>247091</v>
      </c>
      <c r="U256" s="22">
        <v>15384</v>
      </c>
      <c r="V256" s="22">
        <v>0</v>
      </c>
      <c r="W256" s="22">
        <v>66685</v>
      </c>
      <c r="X256" s="22">
        <v>25774</v>
      </c>
      <c r="Y256" s="22">
        <v>0</v>
      </c>
      <c r="Z256" s="22">
        <v>0</v>
      </c>
      <c r="AA256" s="22">
        <v>0</v>
      </c>
      <c r="AB256" s="22">
        <v>0</v>
      </c>
      <c r="AC256" s="22">
        <v>107843</v>
      </c>
      <c r="AD256" s="22">
        <v>7009</v>
      </c>
      <c r="AE256" s="22">
        <v>16814</v>
      </c>
      <c r="AF256" s="22">
        <v>0</v>
      </c>
      <c r="AG256" s="22">
        <v>0</v>
      </c>
      <c r="AH256" s="22">
        <v>6750</v>
      </c>
      <c r="AI256" s="22">
        <v>138416</v>
      </c>
      <c r="AJ256" s="22">
        <v>0</v>
      </c>
      <c r="AK256" s="22">
        <v>0</v>
      </c>
      <c r="AL256" s="22">
        <v>0</v>
      </c>
    </row>
    <row r="257" spans="1:38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22536</v>
      </c>
      <c r="O257" s="22">
        <v>0</v>
      </c>
      <c r="P257" s="22">
        <v>60983</v>
      </c>
      <c r="Q257" s="22">
        <v>0</v>
      </c>
      <c r="R257" s="22">
        <v>0</v>
      </c>
      <c r="S257" s="22">
        <v>55517</v>
      </c>
      <c r="T257" s="22">
        <v>139036</v>
      </c>
      <c r="U257" s="22">
        <v>108551</v>
      </c>
      <c r="V257" s="22">
        <v>0</v>
      </c>
      <c r="W257" s="22">
        <v>22730</v>
      </c>
      <c r="X257" s="22">
        <v>16802</v>
      </c>
      <c r="Y257" s="22">
        <v>1115</v>
      </c>
      <c r="Z257" s="22">
        <v>0</v>
      </c>
      <c r="AA257" s="22">
        <v>0</v>
      </c>
      <c r="AB257" s="22">
        <v>0</v>
      </c>
      <c r="AC257" s="22">
        <v>149198</v>
      </c>
      <c r="AD257" s="22">
        <v>22635</v>
      </c>
      <c r="AE257" s="22">
        <v>29317</v>
      </c>
      <c r="AF257" s="22">
        <v>0</v>
      </c>
      <c r="AG257" s="22">
        <v>462</v>
      </c>
      <c r="AH257" s="22">
        <v>11452</v>
      </c>
      <c r="AI257" s="22">
        <v>213064</v>
      </c>
      <c r="AJ257" s="22">
        <v>0</v>
      </c>
      <c r="AK257" s="22">
        <v>0</v>
      </c>
      <c r="AL257" s="22">
        <v>0</v>
      </c>
    </row>
    <row r="258" spans="1:38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181141</v>
      </c>
      <c r="F258" s="22">
        <v>0</v>
      </c>
      <c r="G258" s="22">
        <v>99771</v>
      </c>
      <c r="H258" s="22">
        <v>300928</v>
      </c>
      <c r="I258" s="22">
        <v>55298</v>
      </c>
      <c r="J258" s="22">
        <v>0</v>
      </c>
      <c r="K258" s="22">
        <v>0</v>
      </c>
      <c r="L258" s="22">
        <v>0</v>
      </c>
      <c r="M258" s="22">
        <v>637138</v>
      </c>
      <c r="N258" s="22">
        <v>116955</v>
      </c>
      <c r="O258" s="22">
        <v>65265</v>
      </c>
      <c r="P258" s="22">
        <v>66346</v>
      </c>
      <c r="Q258" s="22">
        <v>469839</v>
      </c>
      <c r="R258" s="22">
        <v>157315</v>
      </c>
      <c r="S258" s="22">
        <v>112487</v>
      </c>
      <c r="T258" s="22">
        <v>1625345</v>
      </c>
      <c r="U258" s="22">
        <v>115014</v>
      </c>
      <c r="V258" s="22">
        <v>0</v>
      </c>
      <c r="W258" s="22">
        <v>7186</v>
      </c>
      <c r="X258" s="22">
        <v>30299</v>
      </c>
      <c r="Y258" s="22">
        <v>0</v>
      </c>
      <c r="Z258" s="22">
        <v>0</v>
      </c>
      <c r="AA258" s="22">
        <v>0</v>
      </c>
      <c r="AB258" s="22">
        <v>0</v>
      </c>
      <c r="AC258" s="22">
        <v>152499</v>
      </c>
      <c r="AD258" s="22">
        <v>54631</v>
      </c>
      <c r="AE258" s="22">
        <v>36077</v>
      </c>
      <c r="AF258" s="22">
        <v>0</v>
      </c>
      <c r="AG258" s="22">
        <v>37621</v>
      </c>
      <c r="AH258" s="22">
        <v>20467</v>
      </c>
      <c r="AI258" s="22">
        <v>301295</v>
      </c>
      <c r="AJ258" s="22">
        <v>0</v>
      </c>
      <c r="AK258" s="22">
        <v>0</v>
      </c>
      <c r="AL258" s="22">
        <v>0</v>
      </c>
    </row>
    <row r="259" spans="1:38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1018091</v>
      </c>
      <c r="F259" s="22">
        <v>0</v>
      </c>
      <c r="G259" s="22">
        <v>0</v>
      </c>
      <c r="H259" s="22">
        <v>3571</v>
      </c>
      <c r="I259" s="22">
        <v>0</v>
      </c>
      <c r="J259" s="22">
        <v>0</v>
      </c>
      <c r="K259" s="22">
        <v>0</v>
      </c>
      <c r="L259" s="22">
        <v>0</v>
      </c>
      <c r="M259" s="22">
        <v>1021662</v>
      </c>
      <c r="N259" s="22">
        <v>0</v>
      </c>
      <c r="O259" s="22">
        <v>0</v>
      </c>
      <c r="P259" s="22">
        <v>8614</v>
      </c>
      <c r="Q259" s="22">
        <v>0</v>
      </c>
      <c r="R259" s="22">
        <v>4800</v>
      </c>
      <c r="S259" s="22">
        <v>0</v>
      </c>
      <c r="T259" s="22">
        <v>1035076</v>
      </c>
      <c r="U259" s="22">
        <v>30563</v>
      </c>
      <c r="V259" s="22">
        <v>0</v>
      </c>
      <c r="W259" s="22">
        <v>14096</v>
      </c>
      <c r="X259" s="22">
        <v>34932</v>
      </c>
      <c r="Y259" s="22">
        <v>0</v>
      </c>
      <c r="Z259" s="22">
        <v>0</v>
      </c>
      <c r="AA259" s="22">
        <v>0</v>
      </c>
      <c r="AB259" s="22">
        <v>0</v>
      </c>
      <c r="AC259" s="22">
        <v>79591</v>
      </c>
      <c r="AD259" s="22">
        <v>13928</v>
      </c>
      <c r="AE259" s="22">
        <v>25605</v>
      </c>
      <c r="AF259" s="22">
        <v>0</v>
      </c>
      <c r="AG259" s="22">
        <v>9984</v>
      </c>
      <c r="AH259" s="22">
        <v>11673</v>
      </c>
      <c r="AI259" s="22">
        <v>140781</v>
      </c>
      <c r="AJ259" s="22">
        <v>0</v>
      </c>
      <c r="AK259" s="22">
        <v>0</v>
      </c>
      <c r="AL259" s="22">
        <v>0</v>
      </c>
    </row>
    <row r="260" spans="1:38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47135</v>
      </c>
      <c r="F260" s="22">
        <v>0</v>
      </c>
      <c r="G260" s="22">
        <v>889760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936895</v>
      </c>
      <c r="N260" s="22">
        <v>0</v>
      </c>
      <c r="O260" s="22">
        <v>0</v>
      </c>
      <c r="P260" s="22">
        <v>0</v>
      </c>
      <c r="Q260" s="22">
        <v>0</v>
      </c>
      <c r="R260" s="22">
        <v>2141</v>
      </c>
      <c r="S260" s="22">
        <v>0</v>
      </c>
      <c r="T260" s="22">
        <v>939036</v>
      </c>
      <c r="U260" s="22">
        <v>11916</v>
      </c>
      <c r="V260" s="22">
        <v>0</v>
      </c>
      <c r="W260" s="22">
        <v>67246</v>
      </c>
      <c r="X260" s="22">
        <v>1461</v>
      </c>
      <c r="Y260" s="22">
        <v>0</v>
      </c>
      <c r="Z260" s="22">
        <v>0</v>
      </c>
      <c r="AA260" s="22">
        <v>0</v>
      </c>
      <c r="AB260" s="22">
        <v>0</v>
      </c>
      <c r="AC260" s="22">
        <v>80623</v>
      </c>
      <c r="AD260" s="22">
        <v>1398</v>
      </c>
      <c r="AE260" s="22">
        <v>7343</v>
      </c>
      <c r="AF260" s="22">
        <v>0</v>
      </c>
      <c r="AG260" s="22">
        <v>8048</v>
      </c>
      <c r="AH260" s="22">
        <v>3270</v>
      </c>
      <c r="AI260" s="22">
        <v>100682</v>
      </c>
      <c r="AJ260" s="22">
        <v>0</v>
      </c>
      <c r="AK260" s="22">
        <v>0</v>
      </c>
      <c r="AL260" s="22">
        <v>0</v>
      </c>
    </row>
    <row r="261" spans="1:38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813659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813659</v>
      </c>
      <c r="N261" s="22">
        <v>37214</v>
      </c>
      <c r="O261" s="22">
        <v>0</v>
      </c>
      <c r="P261" s="22">
        <v>0</v>
      </c>
      <c r="Q261" s="22">
        <v>0</v>
      </c>
      <c r="R261" s="22">
        <v>0</v>
      </c>
      <c r="S261" s="22">
        <v>4500</v>
      </c>
      <c r="T261" s="22">
        <v>855373</v>
      </c>
      <c r="U261" s="22">
        <v>52487</v>
      </c>
      <c r="V261" s="22">
        <v>0</v>
      </c>
      <c r="W261" s="22">
        <v>37422</v>
      </c>
      <c r="X261" s="22">
        <v>101583</v>
      </c>
      <c r="Y261" s="22">
        <v>9879</v>
      </c>
      <c r="Z261" s="22">
        <v>0</v>
      </c>
      <c r="AA261" s="22">
        <v>0</v>
      </c>
      <c r="AB261" s="22">
        <v>0</v>
      </c>
      <c r="AC261" s="22">
        <v>201371</v>
      </c>
      <c r="AD261" s="22">
        <v>33859</v>
      </c>
      <c r="AE261" s="22">
        <v>5989</v>
      </c>
      <c r="AF261" s="22">
        <v>0</v>
      </c>
      <c r="AG261" s="22">
        <v>27464</v>
      </c>
      <c r="AH261" s="22">
        <v>225</v>
      </c>
      <c r="AI261" s="22">
        <v>268908</v>
      </c>
      <c r="AJ261" s="22">
        <v>0</v>
      </c>
      <c r="AK261" s="22">
        <v>0</v>
      </c>
      <c r="AL261" s="22">
        <v>0</v>
      </c>
    </row>
    <row r="262" spans="1:38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45467</v>
      </c>
      <c r="F262" s="22">
        <v>0</v>
      </c>
      <c r="G262" s="22">
        <v>21422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66889</v>
      </c>
      <c r="N262" s="22">
        <v>148857</v>
      </c>
      <c r="O262" s="22">
        <v>0</v>
      </c>
      <c r="P262" s="22">
        <v>47578</v>
      </c>
      <c r="Q262" s="22">
        <v>0</v>
      </c>
      <c r="R262" s="22">
        <v>0</v>
      </c>
      <c r="S262" s="22">
        <v>0</v>
      </c>
      <c r="T262" s="22">
        <v>263324</v>
      </c>
      <c r="U262" s="22">
        <v>37428</v>
      </c>
      <c r="V262" s="22">
        <v>25077</v>
      </c>
      <c r="W262" s="22">
        <v>15590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78095</v>
      </c>
      <c r="AD262" s="22">
        <v>4464</v>
      </c>
      <c r="AE262" s="22">
        <v>20883</v>
      </c>
      <c r="AF262" s="22">
        <v>0</v>
      </c>
      <c r="AG262" s="22">
        <v>0</v>
      </c>
      <c r="AH262" s="22">
        <v>7200</v>
      </c>
      <c r="AI262" s="22">
        <v>110642</v>
      </c>
      <c r="AJ262" s="22">
        <v>0</v>
      </c>
      <c r="AK262" s="22">
        <v>0</v>
      </c>
      <c r="AL262" s="22">
        <v>0</v>
      </c>
    </row>
    <row r="263" spans="1:38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226109</v>
      </c>
      <c r="F263" s="22">
        <v>0</v>
      </c>
      <c r="G263" s="22">
        <v>0</v>
      </c>
      <c r="H263" s="22">
        <v>525981</v>
      </c>
      <c r="I263" s="22">
        <v>0</v>
      </c>
      <c r="J263" s="22">
        <v>0</v>
      </c>
      <c r="K263" s="22">
        <v>0</v>
      </c>
      <c r="L263" s="22">
        <v>0</v>
      </c>
      <c r="M263" s="22">
        <v>752090</v>
      </c>
      <c r="N263" s="22">
        <v>-356156</v>
      </c>
      <c r="O263" s="22">
        <v>0</v>
      </c>
      <c r="P263" s="22">
        <v>6295</v>
      </c>
      <c r="Q263" s="22">
        <v>0</v>
      </c>
      <c r="R263" s="22">
        <v>2421</v>
      </c>
      <c r="S263" s="22">
        <v>0</v>
      </c>
      <c r="T263" s="22">
        <v>404650</v>
      </c>
      <c r="U263" s="22">
        <v>102066</v>
      </c>
      <c r="V263" s="22">
        <v>0</v>
      </c>
      <c r="W263" s="22">
        <v>39145</v>
      </c>
      <c r="X263" s="22">
        <v>55361</v>
      </c>
      <c r="Y263" s="22">
        <v>2567</v>
      </c>
      <c r="Z263" s="22">
        <v>0</v>
      </c>
      <c r="AA263" s="22">
        <v>0</v>
      </c>
      <c r="AB263" s="22">
        <v>0</v>
      </c>
      <c r="AC263" s="22">
        <v>199139</v>
      </c>
      <c r="AD263" s="22">
        <v>122661</v>
      </c>
      <c r="AE263" s="22">
        <v>51866</v>
      </c>
      <c r="AF263" s="22">
        <v>0</v>
      </c>
      <c r="AG263" s="22">
        <v>17968</v>
      </c>
      <c r="AH263" s="22">
        <v>9091</v>
      </c>
      <c r="AI263" s="22">
        <v>400725</v>
      </c>
      <c r="AJ263" s="22">
        <v>0</v>
      </c>
      <c r="AK263" s="22">
        <v>0</v>
      </c>
      <c r="AL263" s="22">
        <v>0</v>
      </c>
    </row>
    <row r="264" spans="1:38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48162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48162</v>
      </c>
      <c r="N264" s="22">
        <v>-19111</v>
      </c>
      <c r="O264" s="22">
        <v>0</v>
      </c>
      <c r="P264" s="22">
        <v>45108</v>
      </c>
      <c r="Q264" s="22">
        <v>0</v>
      </c>
      <c r="R264" s="22">
        <v>4649</v>
      </c>
      <c r="S264" s="22">
        <v>0</v>
      </c>
      <c r="T264" s="22">
        <v>78808</v>
      </c>
      <c r="U264" s="22">
        <v>208769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208769</v>
      </c>
      <c r="AD264" s="22">
        <v>41651</v>
      </c>
      <c r="AE264" s="22">
        <v>8502</v>
      </c>
      <c r="AF264" s="22">
        <v>0</v>
      </c>
      <c r="AG264" s="22">
        <v>4783</v>
      </c>
      <c r="AH264" s="22">
        <v>27999</v>
      </c>
      <c r="AI264" s="22">
        <v>291704</v>
      </c>
      <c r="AJ264" s="22">
        <v>0</v>
      </c>
      <c r="AK264" s="22">
        <v>0</v>
      </c>
      <c r="AL264" s="22">
        <v>0</v>
      </c>
    </row>
    <row r="265" spans="1:38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146280</v>
      </c>
      <c r="O265" s="22">
        <v>51500</v>
      </c>
      <c r="P265" s="22">
        <v>0</v>
      </c>
      <c r="Q265" s="22">
        <v>0</v>
      </c>
      <c r="R265" s="22">
        <v>0</v>
      </c>
      <c r="S265" s="22">
        <v>0</v>
      </c>
      <c r="T265" s="22">
        <v>197780</v>
      </c>
      <c r="U265" s="22">
        <v>15748</v>
      </c>
      <c r="V265" s="22">
        <v>0</v>
      </c>
      <c r="W265" s="22">
        <v>34083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49831</v>
      </c>
      <c r="AD265" s="22">
        <v>2643</v>
      </c>
      <c r="AE265" s="22">
        <v>6144</v>
      </c>
      <c r="AF265" s="22">
        <v>0</v>
      </c>
      <c r="AG265" s="22">
        <v>306</v>
      </c>
      <c r="AH265" s="22">
        <v>0</v>
      </c>
      <c r="AI265" s="22">
        <v>58924</v>
      </c>
      <c r="AJ265" s="22">
        <v>0</v>
      </c>
      <c r="AK265" s="22">
        <v>0</v>
      </c>
      <c r="AL265" s="22">
        <v>0</v>
      </c>
    </row>
    <row r="266" spans="1:38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179905</v>
      </c>
      <c r="I266" s="22">
        <v>0</v>
      </c>
      <c r="J266" s="22">
        <v>0</v>
      </c>
      <c r="K266" s="22">
        <v>0</v>
      </c>
      <c r="L266" s="22">
        <v>0</v>
      </c>
      <c r="M266" s="22">
        <v>179905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179905</v>
      </c>
      <c r="U266" s="22">
        <v>12190</v>
      </c>
      <c r="V266" s="22">
        <v>0</v>
      </c>
      <c r="W266" s="22">
        <v>35146</v>
      </c>
      <c r="X266" s="22">
        <v>21137</v>
      </c>
      <c r="Y266" s="22">
        <v>0</v>
      </c>
      <c r="Z266" s="22">
        <v>0</v>
      </c>
      <c r="AA266" s="22">
        <v>0</v>
      </c>
      <c r="AB266" s="22">
        <v>0</v>
      </c>
      <c r="AC266" s="22">
        <v>68473</v>
      </c>
      <c r="AD266" s="22">
        <v>2663</v>
      </c>
      <c r="AE266" s="22">
        <v>7242</v>
      </c>
      <c r="AF266" s="22">
        <v>0</v>
      </c>
      <c r="AG266" s="22">
        <v>0</v>
      </c>
      <c r="AH266" s="22">
        <v>15561</v>
      </c>
      <c r="AI266" s="22">
        <v>93939</v>
      </c>
      <c r="AJ266" s="22">
        <v>0</v>
      </c>
      <c r="AK266" s="22">
        <v>0</v>
      </c>
      <c r="AL266" s="22">
        <v>0</v>
      </c>
    </row>
    <row r="267" spans="1:38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267612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267612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267612</v>
      </c>
      <c r="U267" s="22">
        <v>37347</v>
      </c>
      <c r="V267" s="22">
        <v>0</v>
      </c>
      <c r="W267" s="22">
        <v>39165</v>
      </c>
      <c r="X267" s="22">
        <v>9837</v>
      </c>
      <c r="Y267" s="22">
        <v>0</v>
      </c>
      <c r="Z267" s="22">
        <v>0</v>
      </c>
      <c r="AA267" s="22">
        <v>0</v>
      </c>
      <c r="AB267" s="22">
        <v>0</v>
      </c>
      <c r="AC267" s="22">
        <v>86349</v>
      </c>
      <c r="AD267" s="22">
        <v>6471</v>
      </c>
      <c r="AE267" s="22">
        <v>16766</v>
      </c>
      <c r="AF267" s="22">
        <v>0</v>
      </c>
      <c r="AG267" s="22">
        <v>5898</v>
      </c>
      <c r="AH267" s="22">
        <v>26387</v>
      </c>
      <c r="AI267" s="22">
        <v>141871</v>
      </c>
      <c r="AJ267" s="22">
        <v>0</v>
      </c>
      <c r="AK267" s="22">
        <v>0</v>
      </c>
      <c r="AL267" s="22">
        <v>0</v>
      </c>
    </row>
    <row r="268" spans="1:38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184033</v>
      </c>
      <c r="O268" s="22">
        <v>26708</v>
      </c>
      <c r="P268" s="22">
        <v>3689</v>
      </c>
      <c r="Q268" s="22">
        <v>0</v>
      </c>
      <c r="R268" s="22">
        <v>0</v>
      </c>
      <c r="S268" s="22">
        <v>0</v>
      </c>
      <c r="T268" s="22">
        <v>214430</v>
      </c>
      <c r="U268" s="22">
        <v>0</v>
      </c>
      <c r="V268" s="22">
        <v>19525</v>
      </c>
      <c r="W268" s="22">
        <v>0</v>
      </c>
      <c r="X268" s="22">
        <v>27683</v>
      </c>
      <c r="Y268" s="22">
        <v>10525</v>
      </c>
      <c r="Z268" s="22">
        <v>0</v>
      </c>
      <c r="AA268" s="22">
        <v>0</v>
      </c>
      <c r="AB268" s="22">
        <v>0</v>
      </c>
      <c r="AC268" s="22">
        <v>57733</v>
      </c>
      <c r="AD268" s="22">
        <v>14106</v>
      </c>
      <c r="AE268" s="22">
        <v>20168</v>
      </c>
      <c r="AF268" s="22">
        <v>0</v>
      </c>
      <c r="AG268" s="22">
        <v>0</v>
      </c>
      <c r="AH268" s="22">
        <v>30341</v>
      </c>
      <c r="AI268" s="22">
        <v>122348</v>
      </c>
      <c r="AJ268" s="22">
        <v>0</v>
      </c>
      <c r="AK268" s="22">
        <v>0</v>
      </c>
      <c r="AL268" s="22">
        <v>0</v>
      </c>
    </row>
    <row r="269" spans="1:38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149855</v>
      </c>
      <c r="F269" s="22">
        <v>0</v>
      </c>
      <c r="G269" s="22">
        <v>273254</v>
      </c>
      <c r="H269" s="22">
        <v>18166</v>
      </c>
      <c r="I269" s="22">
        <v>0</v>
      </c>
      <c r="J269" s="22">
        <v>0</v>
      </c>
      <c r="K269" s="22">
        <v>0</v>
      </c>
      <c r="L269" s="22">
        <v>0</v>
      </c>
      <c r="M269" s="22">
        <v>441275</v>
      </c>
      <c r="N269" s="22">
        <v>0</v>
      </c>
      <c r="O269" s="22">
        <v>785776</v>
      </c>
      <c r="P269" s="22">
        <v>65150</v>
      </c>
      <c r="Q269" s="22">
        <v>0</v>
      </c>
      <c r="R269" s="22">
        <v>146363</v>
      </c>
      <c r="S269" s="22">
        <v>7895</v>
      </c>
      <c r="T269" s="22">
        <v>1446459</v>
      </c>
      <c r="U269" s="22">
        <v>135877</v>
      </c>
      <c r="V269" s="22">
        <v>0</v>
      </c>
      <c r="W269" s="22">
        <v>304947</v>
      </c>
      <c r="X269" s="22">
        <v>26325</v>
      </c>
      <c r="Y269" s="22">
        <v>0</v>
      </c>
      <c r="Z269" s="22">
        <v>0</v>
      </c>
      <c r="AA269" s="22">
        <v>0</v>
      </c>
      <c r="AB269" s="22">
        <v>0</v>
      </c>
      <c r="AC269" s="22">
        <v>467149</v>
      </c>
      <c r="AD269" s="22">
        <v>35650</v>
      </c>
      <c r="AE269" s="22">
        <v>72991</v>
      </c>
      <c r="AF269" s="22">
        <v>0</v>
      </c>
      <c r="AG269" s="22">
        <v>310927</v>
      </c>
      <c r="AH269" s="22">
        <v>14172</v>
      </c>
      <c r="AI269" s="22">
        <v>900889</v>
      </c>
      <c r="AJ269" s="22">
        <v>0</v>
      </c>
      <c r="AK269" s="22">
        <v>0</v>
      </c>
      <c r="AL269" s="22">
        <v>0</v>
      </c>
    </row>
    <row r="270" spans="1:38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403112</v>
      </c>
      <c r="F270" s="22">
        <v>0</v>
      </c>
      <c r="G270" s="22">
        <v>94198</v>
      </c>
      <c r="H270" s="22">
        <v>95879</v>
      </c>
      <c r="I270" s="22">
        <v>53278</v>
      </c>
      <c r="J270" s="22">
        <v>0</v>
      </c>
      <c r="K270" s="22">
        <v>0</v>
      </c>
      <c r="L270" s="22">
        <v>0</v>
      </c>
      <c r="M270" s="22">
        <v>646467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646467</v>
      </c>
      <c r="U270" s="22">
        <v>96545</v>
      </c>
      <c r="V270" s="22">
        <v>0</v>
      </c>
      <c r="W270" s="22">
        <v>174954</v>
      </c>
      <c r="X270" s="22">
        <v>12379</v>
      </c>
      <c r="Y270" s="22">
        <v>1605</v>
      </c>
      <c r="Z270" s="22">
        <v>0</v>
      </c>
      <c r="AA270" s="22">
        <v>0</v>
      </c>
      <c r="AB270" s="22">
        <v>0</v>
      </c>
      <c r="AC270" s="22">
        <v>285483</v>
      </c>
      <c r="AD270" s="22">
        <v>45514</v>
      </c>
      <c r="AE270" s="22">
        <v>989</v>
      </c>
      <c r="AF270" s="22">
        <v>0</v>
      </c>
      <c r="AG270" s="22">
        <v>35755</v>
      </c>
      <c r="AH270" s="22">
        <v>20990</v>
      </c>
      <c r="AI270" s="22">
        <v>388731</v>
      </c>
      <c r="AJ270" s="22">
        <v>0</v>
      </c>
      <c r="AK270" s="22">
        <v>0</v>
      </c>
      <c r="AL270" s="22">
        <v>0</v>
      </c>
    </row>
    <row r="271" spans="1:38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27677</v>
      </c>
      <c r="H271" s="22">
        <v>15530</v>
      </c>
      <c r="I271" s="22">
        <v>0</v>
      </c>
      <c r="J271" s="22">
        <v>0</v>
      </c>
      <c r="K271" s="22">
        <v>0</v>
      </c>
      <c r="L271" s="22">
        <v>0</v>
      </c>
      <c r="M271" s="22">
        <v>43207</v>
      </c>
      <c r="N271" s="22">
        <v>0</v>
      </c>
      <c r="O271" s="22">
        <v>4200</v>
      </c>
      <c r="P271" s="22">
        <v>17008</v>
      </c>
      <c r="Q271" s="22">
        <v>0</v>
      </c>
      <c r="R271" s="22">
        <v>0</v>
      </c>
      <c r="S271" s="22">
        <v>0</v>
      </c>
      <c r="T271" s="22">
        <v>64415</v>
      </c>
      <c r="U271" s="22">
        <v>54716</v>
      </c>
      <c r="V271" s="22">
        <v>0</v>
      </c>
      <c r="W271" s="22">
        <v>16427</v>
      </c>
      <c r="X271" s="22">
        <v>18621</v>
      </c>
      <c r="Y271" s="22">
        <v>0</v>
      </c>
      <c r="Z271" s="22">
        <v>0</v>
      </c>
      <c r="AA271" s="22">
        <v>0</v>
      </c>
      <c r="AB271" s="22">
        <v>0</v>
      </c>
      <c r="AC271" s="22">
        <v>89764</v>
      </c>
      <c r="AD271" s="22">
        <v>4752</v>
      </c>
      <c r="AE271" s="22">
        <v>15289</v>
      </c>
      <c r="AF271" s="22">
        <v>0</v>
      </c>
      <c r="AG271" s="22">
        <v>0</v>
      </c>
      <c r="AH271" s="22">
        <v>3300</v>
      </c>
      <c r="AI271" s="22">
        <v>113105</v>
      </c>
      <c r="AJ271" s="22">
        <v>0</v>
      </c>
      <c r="AK271" s="22">
        <v>0</v>
      </c>
      <c r="AL271" s="22">
        <v>0</v>
      </c>
    </row>
    <row r="272" spans="1:38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183625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183625</v>
      </c>
      <c r="U272" s="22">
        <v>42103</v>
      </c>
      <c r="V272" s="22">
        <v>0</v>
      </c>
      <c r="W272" s="22">
        <v>69084</v>
      </c>
      <c r="X272" s="22">
        <v>9663</v>
      </c>
      <c r="Y272" s="22">
        <v>7335</v>
      </c>
      <c r="Z272" s="22">
        <v>0</v>
      </c>
      <c r="AA272" s="22">
        <v>0</v>
      </c>
      <c r="AB272" s="22">
        <v>0</v>
      </c>
      <c r="AC272" s="22">
        <v>128185</v>
      </c>
      <c r="AD272" s="22">
        <v>18573</v>
      </c>
      <c r="AE272" s="22">
        <v>27056</v>
      </c>
      <c r="AF272" s="22">
        <v>0</v>
      </c>
      <c r="AG272" s="22">
        <v>0</v>
      </c>
      <c r="AH272" s="22">
        <v>33681</v>
      </c>
      <c r="AI272" s="22">
        <v>207495</v>
      </c>
      <c r="AJ272" s="22">
        <v>0</v>
      </c>
      <c r="AK272" s="22">
        <v>0</v>
      </c>
      <c r="AL272" s="22">
        <v>0</v>
      </c>
    </row>
    <row r="273" spans="1:38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169964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169964</v>
      </c>
      <c r="N273" s="22">
        <v>0</v>
      </c>
      <c r="O273" s="22">
        <v>0</v>
      </c>
      <c r="P273" s="22">
        <v>0</v>
      </c>
      <c r="Q273" s="22">
        <v>50180</v>
      </c>
      <c r="R273" s="22">
        <v>0</v>
      </c>
      <c r="S273" s="22">
        <v>0</v>
      </c>
      <c r="T273" s="22">
        <v>220144</v>
      </c>
      <c r="U273" s="22">
        <v>20453</v>
      </c>
      <c r="V273" s="22">
        <v>0</v>
      </c>
      <c r="W273" s="22">
        <v>4699</v>
      </c>
      <c r="X273" s="22">
        <v>21565</v>
      </c>
      <c r="Y273" s="22">
        <v>0</v>
      </c>
      <c r="Z273" s="22">
        <v>0</v>
      </c>
      <c r="AA273" s="22">
        <v>1060</v>
      </c>
      <c r="AB273" s="22">
        <v>132</v>
      </c>
      <c r="AC273" s="22">
        <v>47909</v>
      </c>
      <c r="AD273" s="22">
        <v>29144</v>
      </c>
      <c r="AE273" s="22">
        <v>7353</v>
      </c>
      <c r="AF273" s="22">
        <v>0</v>
      </c>
      <c r="AG273" s="22">
        <v>3597</v>
      </c>
      <c r="AH273" s="22">
        <v>2432</v>
      </c>
      <c r="AI273" s="22">
        <v>90435</v>
      </c>
      <c r="AJ273" s="22">
        <v>0</v>
      </c>
      <c r="AK273" s="22">
        <v>0</v>
      </c>
      <c r="AL273" s="22">
        <v>0</v>
      </c>
    </row>
    <row r="274" spans="1:38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28505</v>
      </c>
      <c r="F274" s="22">
        <v>0</v>
      </c>
      <c r="G274" s="22">
        <v>74000</v>
      </c>
      <c r="H274" s="22">
        <v>108210</v>
      </c>
      <c r="I274" s="22">
        <v>0</v>
      </c>
      <c r="J274" s="22">
        <v>0</v>
      </c>
      <c r="K274" s="22">
        <v>0</v>
      </c>
      <c r="L274" s="22">
        <v>0</v>
      </c>
      <c r="M274" s="22">
        <v>210715</v>
      </c>
      <c r="N274" s="22">
        <v>174579</v>
      </c>
      <c r="O274" s="22">
        <v>0</v>
      </c>
      <c r="P274" s="22">
        <v>13875</v>
      </c>
      <c r="Q274" s="22">
        <v>0</v>
      </c>
      <c r="R274" s="22">
        <v>29217</v>
      </c>
      <c r="S274" s="22">
        <v>12500</v>
      </c>
      <c r="T274" s="22">
        <v>440886</v>
      </c>
      <c r="U274" s="22">
        <v>39561</v>
      </c>
      <c r="V274" s="22">
        <v>0</v>
      </c>
      <c r="W274" s="22">
        <v>43379</v>
      </c>
      <c r="X274" s="22">
        <v>21881</v>
      </c>
      <c r="Y274" s="22">
        <v>0</v>
      </c>
      <c r="Z274" s="22">
        <v>0</v>
      </c>
      <c r="AA274" s="22">
        <v>0</v>
      </c>
      <c r="AB274" s="22">
        <v>0</v>
      </c>
      <c r="AC274" s="22">
        <v>104821</v>
      </c>
      <c r="AD274" s="22">
        <v>3692</v>
      </c>
      <c r="AE274" s="22">
        <v>24004</v>
      </c>
      <c r="AF274" s="22">
        <v>0</v>
      </c>
      <c r="AG274" s="22">
        <v>11640</v>
      </c>
      <c r="AH274" s="22">
        <v>16021</v>
      </c>
      <c r="AI274" s="22">
        <v>160178</v>
      </c>
      <c r="AJ274" s="22">
        <v>0</v>
      </c>
      <c r="AK274" s="22">
        <v>0</v>
      </c>
      <c r="AL274" s="22">
        <v>0</v>
      </c>
    </row>
    <row r="275" spans="1:38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178608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178608</v>
      </c>
      <c r="N275" s="22">
        <v>0</v>
      </c>
      <c r="O275" s="22">
        <v>0</v>
      </c>
      <c r="P275" s="22">
        <v>11388</v>
      </c>
      <c r="Q275" s="22">
        <v>12388</v>
      </c>
      <c r="R275" s="22">
        <v>0</v>
      </c>
      <c r="S275" s="22">
        <v>0</v>
      </c>
      <c r="T275" s="22">
        <v>202384</v>
      </c>
      <c r="U275" s="22">
        <v>98641</v>
      </c>
      <c r="V275" s="22">
        <v>0</v>
      </c>
      <c r="W275" s="22">
        <v>73113</v>
      </c>
      <c r="X275" s="22">
        <v>23863</v>
      </c>
      <c r="Y275" s="22">
        <v>0</v>
      </c>
      <c r="Z275" s="22">
        <v>0</v>
      </c>
      <c r="AA275" s="22">
        <v>0</v>
      </c>
      <c r="AB275" s="22">
        <v>0</v>
      </c>
      <c r="AC275" s="22">
        <v>195617</v>
      </c>
      <c r="AD275" s="22">
        <v>116503</v>
      </c>
      <c r="AE275" s="22">
        <v>17006</v>
      </c>
      <c r="AF275" s="22">
        <v>0</v>
      </c>
      <c r="AG275" s="22">
        <v>119896</v>
      </c>
      <c r="AH275" s="22">
        <v>23747</v>
      </c>
      <c r="AI275" s="22">
        <v>472769</v>
      </c>
      <c r="AJ275" s="22">
        <v>0</v>
      </c>
      <c r="AK275" s="22">
        <v>0</v>
      </c>
      <c r="AL275" s="22">
        <v>0</v>
      </c>
    </row>
    <row r="276" spans="1:38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188292</v>
      </c>
      <c r="F276" s="22">
        <v>0</v>
      </c>
      <c r="G276" s="22">
        <v>0</v>
      </c>
      <c r="H276" s="22">
        <v>37929</v>
      </c>
      <c r="I276" s="22">
        <v>0</v>
      </c>
      <c r="J276" s="22">
        <v>0</v>
      </c>
      <c r="K276" s="22">
        <v>0</v>
      </c>
      <c r="L276" s="22">
        <v>0</v>
      </c>
      <c r="M276" s="22">
        <v>226221</v>
      </c>
      <c r="N276" s="22">
        <v>0</v>
      </c>
      <c r="O276" s="22">
        <v>517317</v>
      </c>
      <c r="P276" s="22">
        <v>65462</v>
      </c>
      <c r="Q276" s="22">
        <v>0</v>
      </c>
      <c r="R276" s="22">
        <v>0</v>
      </c>
      <c r="S276" s="22">
        <v>0</v>
      </c>
      <c r="T276" s="22">
        <v>809000</v>
      </c>
      <c r="U276" s="22">
        <v>94632</v>
      </c>
      <c r="V276" s="22">
        <v>0</v>
      </c>
      <c r="W276" s="22">
        <v>0</v>
      </c>
      <c r="X276" s="22">
        <v>27170</v>
      </c>
      <c r="Y276" s="22">
        <v>0</v>
      </c>
      <c r="Z276" s="22">
        <v>0</v>
      </c>
      <c r="AA276" s="22">
        <v>0</v>
      </c>
      <c r="AB276" s="22">
        <v>0</v>
      </c>
      <c r="AC276" s="22">
        <v>121802</v>
      </c>
      <c r="AD276" s="22">
        <v>38542</v>
      </c>
      <c r="AE276" s="22">
        <v>23834</v>
      </c>
      <c r="AF276" s="22">
        <v>0</v>
      </c>
      <c r="AG276" s="22">
        <v>22579</v>
      </c>
      <c r="AH276" s="22">
        <v>2840</v>
      </c>
      <c r="AI276" s="22">
        <v>209597</v>
      </c>
      <c r="AJ276" s="22">
        <v>0</v>
      </c>
      <c r="AK276" s="22">
        <v>0</v>
      </c>
      <c r="AL276" s="22">
        <v>0</v>
      </c>
    </row>
    <row r="277" spans="1:38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14835</v>
      </c>
      <c r="O277" s="22">
        <v>21388</v>
      </c>
      <c r="P277" s="22">
        <v>0</v>
      </c>
      <c r="Q277" s="22">
        <v>0</v>
      </c>
      <c r="R277" s="22">
        <v>8588</v>
      </c>
      <c r="S277" s="22">
        <v>0</v>
      </c>
      <c r="T277" s="22">
        <v>44811</v>
      </c>
      <c r="U277" s="22">
        <v>124690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124690</v>
      </c>
      <c r="AD277" s="22">
        <v>17171</v>
      </c>
      <c r="AE277" s="22">
        <v>16038</v>
      </c>
      <c r="AF277" s="22">
        <v>0</v>
      </c>
      <c r="AG277" s="22">
        <v>12878</v>
      </c>
      <c r="AH277" s="22">
        <v>10248</v>
      </c>
      <c r="AI277" s="22">
        <v>181025</v>
      </c>
      <c r="AJ277" s="22">
        <v>0</v>
      </c>
      <c r="AK277" s="22">
        <v>0</v>
      </c>
      <c r="AL277" s="22">
        <v>0</v>
      </c>
    </row>
    <row r="278" spans="1:38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153320</v>
      </c>
      <c r="H278" s="22">
        <v>153321</v>
      </c>
      <c r="I278" s="22">
        <v>0</v>
      </c>
      <c r="J278" s="22">
        <v>0</v>
      </c>
      <c r="K278" s="22">
        <v>0</v>
      </c>
      <c r="L278" s="22">
        <v>0</v>
      </c>
      <c r="M278" s="22">
        <v>306641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306641</v>
      </c>
      <c r="U278" s="22">
        <v>64624</v>
      </c>
      <c r="V278" s="22">
        <v>0</v>
      </c>
      <c r="W278" s="22">
        <v>67639</v>
      </c>
      <c r="X278" s="22">
        <v>13517</v>
      </c>
      <c r="Y278" s="22">
        <v>0</v>
      </c>
      <c r="Z278" s="22">
        <v>0</v>
      </c>
      <c r="AA278" s="22">
        <v>0</v>
      </c>
      <c r="AB278" s="22">
        <v>0</v>
      </c>
      <c r="AC278" s="22">
        <v>145780</v>
      </c>
      <c r="AD278" s="22">
        <v>52172</v>
      </c>
      <c r="AE278" s="22">
        <v>25686</v>
      </c>
      <c r="AF278" s="22">
        <v>0</v>
      </c>
      <c r="AG278" s="22">
        <v>5521</v>
      </c>
      <c r="AH278" s="22">
        <v>34543</v>
      </c>
      <c r="AI278" s="22">
        <v>263702</v>
      </c>
      <c r="AJ278" s="22">
        <v>0</v>
      </c>
      <c r="AK278" s="22">
        <v>0</v>
      </c>
      <c r="AL278" s="22">
        <v>0</v>
      </c>
    </row>
    <row r="279" spans="1:38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134734</v>
      </c>
      <c r="F279" s="22">
        <v>0</v>
      </c>
      <c r="G279" s="22">
        <v>6132</v>
      </c>
      <c r="H279" s="22">
        <v>82695</v>
      </c>
      <c r="I279" s="22">
        <v>0</v>
      </c>
      <c r="J279" s="22">
        <v>0</v>
      </c>
      <c r="K279" s="22">
        <v>0</v>
      </c>
      <c r="L279" s="22">
        <v>0</v>
      </c>
      <c r="M279" s="22">
        <v>223561</v>
      </c>
      <c r="N279" s="22">
        <v>0</v>
      </c>
      <c r="O279" s="22">
        <v>169298</v>
      </c>
      <c r="P279" s="22">
        <v>234006</v>
      </c>
      <c r="Q279" s="22">
        <v>0</v>
      </c>
      <c r="R279" s="22">
        <v>0</v>
      </c>
      <c r="S279" s="22">
        <v>0</v>
      </c>
      <c r="T279" s="22">
        <v>626865</v>
      </c>
      <c r="U279" s="22">
        <v>291353</v>
      </c>
      <c r="V279" s="22">
        <v>0</v>
      </c>
      <c r="W279" s="22">
        <v>12576</v>
      </c>
      <c r="X279" s="22">
        <v>15615</v>
      </c>
      <c r="Y279" s="22">
        <v>3819</v>
      </c>
      <c r="Z279" s="22">
        <v>0</v>
      </c>
      <c r="AA279" s="22">
        <v>0</v>
      </c>
      <c r="AB279" s="22">
        <v>0</v>
      </c>
      <c r="AC279" s="22">
        <v>323363</v>
      </c>
      <c r="AD279" s="22">
        <v>99400</v>
      </c>
      <c r="AE279" s="22">
        <v>46255</v>
      </c>
      <c r="AF279" s="22">
        <v>0</v>
      </c>
      <c r="AG279" s="22">
        <v>2251</v>
      </c>
      <c r="AH279" s="22">
        <v>8566</v>
      </c>
      <c r="AI279" s="22">
        <v>479835</v>
      </c>
      <c r="AJ279" s="22">
        <v>0</v>
      </c>
      <c r="AK279" s="22">
        <v>0</v>
      </c>
      <c r="AL279" s="22">
        <v>0</v>
      </c>
    </row>
    <row r="280" spans="1:38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73050</v>
      </c>
      <c r="F280" s="22">
        <v>0</v>
      </c>
      <c r="G280" s="22">
        <v>147439</v>
      </c>
      <c r="H280" s="22">
        <v>76432</v>
      </c>
      <c r="I280" s="22">
        <v>0</v>
      </c>
      <c r="J280" s="22">
        <v>0</v>
      </c>
      <c r="K280" s="22">
        <v>0</v>
      </c>
      <c r="L280" s="22">
        <v>0</v>
      </c>
      <c r="M280" s="22">
        <v>296921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296921</v>
      </c>
      <c r="U280" s="22">
        <v>30550</v>
      </c>
      <c r="V280" s="22">
        <v>0</v>
      </c>
      <c r="W280" s="22">
        <v>30967</v>
      </c>
      <c r="X280" s="22">
        <v>32023</v>
      </c>
      <c r="Y280" s="22">
        <v>0</v>
      </c>
      <c r="Z280" s="22">
        <v>0</v>
      </c>
      <c r="AA280" s="22">
        <v>415</v>
      </c>
      <c r="AB280" s="22">
        <v>0</v>
      </c>
      <c r="AC280" s="22">
        <v>93955</v>
      </c>
      <c r="AD280" s="22">
        <v>22155</v>
      </c>
      <c r="AE280" s="22">
        <v>12772</v>
      </c>
      <c r="AF280" s="22">
        <v>0</v>
      </c>
      <c r="AG280" s="22">
        <v>3860</v>
      </c>
      <c r="AH280" s="22">
        <v>4903</v>
      </c>
      <c r="AI280" s="22">
        <v>137645</v>
      </c>
      <c r="AJ280" s="22">
        <v>0</v>
      </c>
      <c r="AK280" s="22">
        <v>0</v>
      </c>
      <c r="AL280" s="22">
        <v>0</v>
      </c>
    </row>
    <row r="281" spans="1:38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239632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239632</v>
      </c>
      <c r="N281" s="22">
        <v>0</v>
      </c>
      <c r="O281" s="22">
        <v>60545</v>
      </c>
      <c r="P281" s="22">
        <v>39403</v>
      </c>
      <c r="Q281" s="22">
        <v>0</v>
      </c>
      <c r="R281" s="22">
        <v>0</v>
      </c>
      <c r="S281" s="22">
        <v>30000</v>
      </c>
      <c r="T281" s="22">
        <v>369580</v>
      </c>
      <c r="U281" s="22">
        <v>90066</v>
      </c>
      <c r="V281" s="22">
        <v>0</v>
      </c>
      <c r="W281" s="22">
        <v>235670</v>
      </c>
      <c r="X281" s="22">
        <v>27579</v>
      </c>
      <c r="Y281" s="22">
        <v>0</v>
      </c>
      <c r="Z281" s="22">
        <v>0</v>
      </c>
      <c r="AA281" s="22">
        <v>0</v>
      </c>
      <c r="AB281" s="22">
        <v>0</v>
      </c>
      <c r="AC281" s="22">
        <v>353315</v>
      </c>
      <c r="AD281" s="22">
        <v>105486</v>
      </c>
      <c r="AE281" s="22">
        <v>69151</v>
      </c>
      <c r="AF281" s="22">
        <v>0</v>
      </c>
      <c r="AG281" s="22">
        <v>0</v>
      </c>
      <c r="AH281" s="22">
        <v>6123</v>
      </c>
      <c r="AI281" s="22">
        <v>534075</v>
      </c>
      <c r="AJ281" s="22">
        <v>0</v>
      </c>
      <c r="AK281" s="22">
        <v>0</v>
      </c>
      <c r="AL281" s="22">
        <v>0</v>
      </c>
    </row>
    <row r="282" spans="1:38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162550</v>
      </c>
      <c r="I282" s="22">
        <v>0</v>
      </c>
      <c r="J282" s="22">
        <v>0</v>
      </c>
      <c r="K282" s="22">
        <v>0</v>
      </c>
      <c r="L282" s="22">
        <v>0</v>
      </c>
      <c r="M282" s="22">
        <v>162550</v>
      </c>
      <c r="N282" s="22">
        <v>0</v>
      </c>
      <c r="O282" s="22">
        <v>29589</v>
      </c>
      <c r="P282" s="22">
        <v>26019</v>
      </c>
      <c r="Q282" s="22">
        <v>0</v>
      </c>
      <c r="R282" s="22">
        <v>0</v>
      </c>
      <c r="S282" s="22">
        <v>0</v>
      </c>
      <c r="T282" s="22">
        <v>218158</v>
      </c>
      <c r="U282" s="22">
        <v>90400</v>
      </c>
      <c r="V282" s="22">
        <v>0</v>
      </c>
      <c r="W282" s="22">
        <v>12956</v>
      </c>
      <c r="X282" s="22">
        <v>4281</v>
      </c>
      <c r="Y282" s="22">
        <v>0</v>
      </c>
      <c r="Z282" s="22">
        <v>0</v>
      </c>
      <c r="AA282" s="22">
        <v>0</v>
      </c>
      <c r="AB282" s="22">
        <v>0</v>
      </c>
      <c r="AC282" s="22">
        <v>107637</v>
      </c>
      <c r="AD282" s="22">
        <v>14991</v>
      </c>
      <c r="AE282" s="22">
        <v>30248</v>
      </c>
      <c r="AF282" s="22">
        <v>0</v>
      </c>
      <c r="AG282" s="22">
        <v>4627</v>
      </c>
      <c r="AH282" s="22">
        <v>10447</v>
      </c>
      <c r="AI282" s="22">
        <v>167950</v>
      </c>
      <c r="AJ282" s="22">
        <v>0</v>
      </c>
      <c r="AK282" s="22">
        <v>0</v>
      </c>
      <c r="AL282" s="22">
        <v>0</v>
      </c>
    </row>
    <row r="283" spans="1:38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83019</v>
      </c>
      <c r="V283" s="22">
        <v>0</v>
      </c>
      <c r="W283" s="22">
        <v>27718</v>
      </c>
      <c r="X283" s="22">
        <v>4174</v>
      </c>
      <c r="Y283" s="22">
        <v>0</v>
      </c>
      <c r="Z283" s="22">
        <v>0</v>
      </c>
      <c r="AA283" s="22">
        <v>0</v>
      </c>
      <c r="AB283" s="22">
        <v>0</v>
      </c>
      <c r="AC283" s="22">
        <v>114911</v>
      </c>
      <c r="AD283" s="22">
        <v>10825</v>
      </c>
      <c r="AE283" s="22">
        <v>8357</v>
      </c>
      <c r="AF283" s="22">
        <v>0</v>
      </c>
      <c r="AG283" s="22">
        <v>3232</v>
      </c>
      <c r="AH283" s="22">
        <v>950</v>
      </c>
      <c r="AI283" s="22">
        <v>138275</v>
      </c>
      <c r="AJ283" s="22">
        <v>0</v>
      </c>
      <c r="AK283" s="22">
        <v>0</v>
      </c>
      <c r="AL283" s="22">
        <v>0</v>
      </c>
    </row>
    <row r="284" spans="1:38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116696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116696</v>
      </c>
      <c r="N284" s="22">
        <v>0</v>
      </c>
      <c r="O284" s="22">
        <v>21161</v>
      </c>
      <c r="P284" s="22">
        <v>66040</v>
      </c>
      <c r="Q284" s="22">
        <v>0</v>
      </c>
      <c r="R284" s="22">
        <v>80563</v>
      </c>
      <c r="S284" s="22">
        <v>6420</v>
      </c>
      <c r="T284" s="22">
        <v>290880</v>
      </c>
      <c r="U284" s="22">
        <v>163183</v>
      </c>
      <c r="V284" s="22">
        <v>0</v>
      </c>
      <c r="W284" s="22">
        <v>68032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231215</v>
      </c>
      <c r="AD284" s="22">
        <v>17824</v>
      </c>
      <c r="AE284" s="22">
        <v>38444</v>
      </c>
      <c r="AF284" s="22">
        <v>0</v>
      </c>
      <c r="AG284" s="22">
        <v>24333</v>
      </c>
      <c r="AH284" s="22">
        <v>4822</v>
      </c>
      <c r="AI284" s="22">
        <v>316638</v>
      </c>
      <c r="AJ284" s="22">
        <v>0</v>
      </c>
      <c r="AK284" s="22">
        <v>0</v>
      </c>
      <c r="AL284" s="22">
        <v>0</v>
      </c>
    </row>
    <row r="285" spans="1:38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121895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121895</v>
      </c>
      <c r="N285" s="22">
        <v>0</v>
      </c>
      <c r="O285" s="22">
        <v>11500</v>
      </c>
      <c r="P285" s="22">
        <v>0</v>
      </c>
      <c r="Q285" s="22">
        <v>0</v>
      </c>
      <c r="R285" s="22">
        <v>0</v>
      </c>
      <c r="S285" s="22">
        <v>0</v>
      </c>
      <c r="T285" s="22">
        <v>133395</v>
      </c>
      <c r="U285" s="22">
        <v>58154</v>
      </c>
      <c r="V285" s="22">
        <v>0</v>
      </c>
      <c r="W285" s="22">
        <v>50119</v>
      </c>
      <c r="X285" s="22">
        <v>46036</v>
      </c>
      <c r="Y285" s="22">
        <v>0</v>
      </c>
      <c r="Z285" s="22">
        <v>0</v>
      </c>
      <c r="AA285" s="22">
        <v>0</v>
      </c>
      <c r="AB285" s="22">
        <v>0</v>
      </c>
      <c r="AC285" s="22">
        <v>154309</v>
      </c>
      <c r="AD285" s="22">
        <v>30841</v>
      </c>
      <c r="AE285" s="22">
        <v>23259</v>
      </c>
      <c r="AF285" s="22">
        <v>0</v>
      </c>
      <c r="AG285" s="22">
        <v>17230</v>
      </c>
      <c r="AH285" s="22">
        <v>16467</v>
      </c>
      <c r="AI285" s="22">
        <v>242106</v>
      </c>
      <c r="AJ285" s="22">
        <v>0</v>
      </c>
      <c r="AK285" s="22">
        <v>0</v>
      </c>
      <c r="AL285" s="22">
        <v>0</v>
      </c>
    </row>
    <row r="286" spans="1:38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65461</v>
      </c>
      <c r="V286" s="22">
        <v>0</v>
      </c>
      <c r="W286" s="22">
        <v>24411</v>
      </c>
      <c r="X286" s="22">
        <v>1715</v>
      </c>
      <c r="Y286" s="22">
        <v>0</v>
      </c>
      <c r="Z286" s="22">
        <v>0</v>
      </c>
      <c r="AA286" s="22">
        <v>0</v>
      </c>
      <c r="AB286" s="22">
        <v>0</v>
      </c>
      <c r="AC286" s="22">
        <v>91587</v>
      </c>
      <c r="AD286" s="22">
        <v>4583</v>
      </c>
      <c r="AE286" s="22">
        <v>15021</v>
      </c>
      <c r="AF286" s="22">
        <v>0</v>
      </c>
      <c r="AG286" s="22">
        <v>0</v>
      </c>
      <c r="AH286" s="22">
        <v>4772</v>
      </c>
      <c r="AI286" s="22">
        <v>115963</v>
      </c>
      <c r="AJ286" s="22">
        <v>0</v>
      </c>
      <c r="AK286" s="22">
        <v>0</v>
      </c>
      <c r="AL286" s="22">
        <v>0</v>
      </c>
    </row>
    <row r="287" spans="1:38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653242</v>
      </c>
      <c r="F287" s="22">
        <v>0</v>
      </c>
      <c r="G287" s="22">
        <v>10000</v>
      </c>
      <c r="H287" s="22">
        <v>0</v>
      </c>
      <c r="I287" s="22">
        <v>0</v>
      </c>
      <c r="J287" s="22">
        <v>0</v>
      </c>
      <c r="K287" s="22">
        <v>73733</v>
      </c>
      <c r="L287" s="22">
        <v>0</v>
      </c>
      <c r="M287" s="22">
        <v>736975</v>
      </c>
      <c r="N287" s="22">
        <v>0</v>
      </c>
      <c r="O287" s="22">
        <v>44928</v>
      </c>
      <c r="P287" s="22">
        <v>119641</v>
      </c>
      <c r="Q287" s="22">
        <v>0</v>
      </c>
      <c r="R287" s="22">
        <v>0</v>
      </c>
      <c r="S287" s="22">
        <v>114311</v>
      </c>
      <c r="T287" s="22">
        <v>1015855</v>
      </c>
      <c r="U287" s="22">
        <v>191374</v>
      </c>
      <c r="V287" s="22">
        <v>0</v>
      </c>
      <c r="W287" s="22">
        <v>145140</v>
      </c>
      <c r="X287" s="22">
        <v>52679</v>
      </c>
      <c r="Y287" s="22">
        <v>0</v>
      </c>
      <c r="Z287" s="22">
        <v>0</v>
      </c>
      <c r="AA287" s="22">
        <v>3564</v>
      </c>
      <c r="AB287" s="22">
        <v>0</v>
      </c>
      <c r="AC287" s="22">
        <v>392757</v>
      </c>
      <c r="AD287" s="22">
        <v>70944</v>
      </c>
      <c r="AE287" s="22">
        <v>59615</v>
      </c>
      <c r="AF287" s="22">
        <v>0</v>
      </c>
      <c r="AG287" s="22">
        <v>31687</v>
      </c>
      <c r="AH287" s="22">
        <v>6549</v>
      </c>
      <c r="AI287" s="22">
        <v>561552</v>
      </c>
      <c r="AJ287" s="22">
        <v>0</v>
      </c>
      <c r="AK287" s="22">
        <v>0</v>
      </c>
      <c r="AL287" s="22">
        <v>0</v>
      </c>
    </row>
    <row r="288" spans="1:38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70451</v>
      </c>
      <c r="I288" s="22">
        <v>0</v>
      </c>
      <c r="J288" s="22">
        <v>0</v>
      </c>
      <c r="K288" s="22">
        <v>0</v>
      </c>
      <c r="L288" s="22">
        <v>0</v>
      </c>
      <c r="M288" s="22">
        <v>70451</v>
      </c>
      <c r="N288" s="22">
        <v>0</v>
      </c>
      <c r="O288" s="22">
        <v>0</v>
      </c>
      <c r="P288" s="22">
        <v>55355</v>
      </c>
      <c r="Q288" s="22">
        <v>0</v>
      </c>
      <c r="R288" s="22">
        <v>0</v>
      </c>
      <c r="S288" s="22">
        <v>2500</v>
      </c>
      <c r="T288" s="22">
        <v>128306</v>
      </c>
      <c r="U288" s="22">
        <v>61738</v>
      </c>
      <c r="V288" s="22">
        <v>0</v>
      </c>
      <c r="W288" s="22">
        <v>17380</v>
      </c>
      <c r="X288" s="22">
        <v>11618</v>
      </c>
      <c r="Y288" s="22">
        <v>0</v>
      </c>
      <c r="Z288" s="22">
        <v>0</v>
      </c>
      <c r="AA288" s="22">
        <v>0</v>
      </c>
      <c r="AB288" s="22">
        <v>0</v>
      </c>
      <c r="AC288" s="22">
        <v>90736</v>
      </c>
      <c r="AD288" s="22">
        <v>7554</v>
      </c>
      <c r="AE288" s="22">
        <v>11335</v>
      </c>
      <c r="AF288" s="22">
        <v>0</v>
      </c>
      <c r="AG288" s="22">
        <v>0</v>
      </c>
      <c r="AH288" s="22">
        <v>15586</v>
      </c>
      <c r="AI288" s="22">
        <v>125211</v>
      </c>
      <c r="AJ288" s="22">
        <v>0</v>
      </c>
      <c r="AK288" s="22">
        <v>0</v>
      </c>
      <c r="AL288" s="22">
        <v>0</v>
      </c>
    </row>
    <row r="289" spans="1:38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91054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91054</v>
      </c>
      <c r="N289" s="22">
        <v>0</v>
      </c>
      <c r="O289" s="22">
        <v>11256</v>
      </c>
      <c r="P289" s="22">
        <v>0</v>
      </c>
      <c r="Q289" s="22">
        <v>0</v>
      </c>
      <c r="R289" s="22">
        <v>0</v>
      </c>
      <c r="S289" s="22">
        <v>0</v>
      </c>
      <c r="T289" s="22">
        <v>102310</v>
      </c>
      <c r="U289" s="22">
        <v>6443</v>
      </c>
      <c r="V289" s="22">
        <v>0</v>
      </c>
      <c r="W289" s="22">
        <v>5761</v>
      </c>
      <c r="X289" s="22">
        <v>9011</v>
      </c>
      <c r="Y289" s="22">
        <v>0</v>
      </c>
      <c r="Z289" s="22">
        <v>0</v>
      </c>
      <c r="AA289" s="22">
        <v>0</v>
      </c>
      <c r="AB289" s="22">
        <v>0</v>
      </c>
      <c r="AC289" s="22">
        <v>21215</v>
      </c>
      <c r="AD289" s="22">
        <v>61706</v>
      </c>
      <c r="AE289" s="22">
        <v>8864</v>
      </c>
      <c r="AF289" s="22">
        <v>0</v>
      </c>
      <c r="AG289" s="22">
        <v>0</v>
      </c>
      <c r="AH289" s="22">
        <v>2302</v>
      </c>
      <c r="AI289" s="22">
        <v>94087</v>
      </c>
      <c r="AJ289" s="22">
        <v>0</v>
      </c>
      <c r="AK289" s="22">
        <v>0</v>
      </c>
      <c r="AL289" s="22">
        <v>0</v>
      </c>
    </row>
    <row r="290" spans="1:38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163702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163702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163702</v>
      </c>
      <c r="U290" s="22">
        <v>22178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22178</v>
      </c>
      <c r="AD290" s="22">
        <v>366</v>
      </c>
      <c r="AE290" s="22">
        <v>1442</v>
      </c>
      <c r="AF290" s="22">
        <v>0</v>
      </c>
      <c r="AG290" s="22">
        <v>0</v>
      </c>
      <c r="AH290" s="22">
        <v>0</v>
      </c>
      <c r="AI290" s="22">
        <v>23986</v>
      </c>
      <c r="AJ290" s="22">
        <v>0</v>
      </c>
      <c r="AK290" s="22">
        <v>0</v>
      </c>
      <c r="AL290" s="22">
        <v>0</v>
      </c>
    </row>
    <row r="291" spans="1:38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3918</v>
      </c>
      <c r="Q291" s="22">
        <v>0</v>
      </c>
      <c r="R291" s="22">
        <v>36080</v>
      </c>
      <c r="S291" s="22">
        <v>0</v>
      </c>
      <c r="T291" s="22">
        <v>39998</v>
      </c>
      <c r="U291" s="22">
        <v>10220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10220</v>
      </c>
      <c r="AD291" s="22">
        <v>137</v>
      </c>
      <c r="AE291" s="22">
        <v>131</v>
      </c>
      <c r="AF291" s="22">
        <v>0</v>
      </c>
      <c r="AG291" s="22">
        <v>6227</v>
      </c>
      <c r="AH291" s="22">
        <v>0</v>
      </c>
      <c r="AI291" s="22">
        <v>16715</v>
      </c>
      <c r="AJ291" s="22">
        <v>0</v>
      </c>
      <c r="AK291" s="22">
        <v>0</v>
      </c>
      <c r="AL291" s="22">
        <v>0</v>
      </c>
    </row>
    <row r="292" spans="1:38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8618</v>
      </c>
      <c r="S292" s="22">
        <v>0</v>
      </c>
      <c r="T292" s="22">
        <v>8618</v>
      </c>
      <c r="U292" s="22">
        <v>37236</v>
      </c>
      <c r="V292" s="22">
        <v>0</v>
      </c>
      <c r="W292" s="22">
        <v>240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37476</v>
      </c>
      <c r="AD292" s="22">
        <v>758</v>
      </c>
      <c r="AE292" s="22">
        <v>277</v>
      </c>
      <c r="AF292" s="22">
        <v>0</v>
      </c>
      <c r="AG292" s="22">
        <v>4050</v>
      </c>
      <c r="AH292" s="22">
        <v>0</v>
      </c>
      <c r="AI292" s="22">
        <v>42561</v>
      </c>
      <c r="AJ292" s="22">
        <v>0</v>
      </c>
      <c r="AK292" s="22">
        <v>0</v>
      </c>
      <c r="AL292" s="22">
        <v>0</v>
      </c>
    </row>
    <row r="293" spans="1:38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31368</v>
      </c>
      <c r="I293" s="22">
        <v>0</v>
      </c>
      <c r="J293" s="22">
        <v>0</v>
      </c>
      <c r="K293" s="22">
        <v>0</v>
      </c>
      <c r="L293" s="22">
        <v>0</v>
      </c>
      <c r="M293" s="22">
        <v>31368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31368</v>
      </c>
      <c r="U293" s="22">
        <v>24441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24441</v>
      </c>
      <c r="AD293" s="22">
        <v>3833</v>
      </c>
      <c r="AE293" s="22">
        <v>1225</v>
      </c>
      <c r="AF293" s="22">
        <v>0</v>
      </c>
      <c r="AG293" s="22">
        <v>0</v>
      </c>
      <c r="AH293" s="22">
        <v>0</v>
      </c>
      <c r="AI293" s="22">
        <v>29499</v>
      </c>
      <c r="AJ293" s="22">
        <v>0</v>
      </c>
      <c r="AK293" s="22">
        <v>0</v>
      </c>
      <c r="AL293" s="22">
        <v>0</v>
      </c>
    </row>
    <row r="294" spans="1:38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5855</v>
      </c>
      <c r="S294" s="22">
        <v>0</v>
      </c>
      <c r="T294" s="22">
        <v>5855</v>
      </c>
      <c r="U294" s="22">
        <v>25892</v>
      </c>
      <c r="V294" s="22">
        <v>0</v>
      </c>
      <c r="W294" s="22">
        <v>0</v>
      </c>
      <c r="X294" s="22">
        <v>3909</v>
      </c>
      <c r="Y294" s="22">
        <v>0</v>
      </c>
      <c r="Z294" s="22">
        <v>0</v>
      </c>
      <c r="AA294" s="22">
        <v>0</v>
      </c>
      <c r="AB294" s="22">
        <v>0</v>
      </c>
      <c r="AC294" s="22">
        <v>29801</v>
      </c>
      <c r="AD294" s="22">
        <v>82</v>
      </c>
      <c r="AE294" s="22">
        <v>407</v>
      </c>
      <c r="AF294" s="22">
        <v>0</v>
      </c>
      <c r="AG294" s="22">
        <v>293</v>
      </c>
      <c r="AH294" s="22">
        <v>0</v>
      </c>
      <c r="AI294" s="22">
        <v>30583</v>
      </c>
      <c r="AJ294" s="22">
        <v>0</v>
      </c>
      <c r="AK294" s="22">
        <v>0</v>
      </c>
      <c r="AL294" s="22">
        <v>0</v>
      </c>
    </row>
    <row r="295" spans="1:38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7650</v>
      </c>
      <c r="P295" s="22">
        <v>0</v>
      </c>
      <c r="Q295" s="22">
        <v>0</v>
      </c>
      <c r="R295" s="22">
        <v>0</v>
      </c>
      <c r="S295" s="22">
        <v>0</v>
      </c>
      <c r="T295" s="22">
        <v>7650</v>
      </c>
      <c r="U295" s="22">
        <v>4715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4715</v>
      </c>
      <c r="AD295" s="22">
        <v>3402</v>
      </c>
      <c r="AE295" s="22">
        <v>3220</v>
      </c>
      <c r="AF295" s="22">
        <v>0</v>
      </c>
      <c r="AG295" s="22">
        <v>0</v>
      </c>
      <c r="AH295" s="22">
        <v>0</v>
      </c>
      <c r="AI295" s="22">
        <v>11337</v>
      </c>
      <c r="AJ295" s="22">
        <v>0</v>
      </c>
      <c r="AK295" s="22">
        <v>0</v>
      </c>
      <c r="AL295" s="22">
        <v>0</v>
      </c>
    </row>
    <row r="296" spans="1:38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6489</v>
      </c>
      <c r="V296" s="22">
        <v>0</v>
      </c>
      <c r="W296" s="22">
        <v>82</v>
      </c>
      <c r="X296" s="22">
        <v>118</v>
      </c>
      <c r="Y296" s="22">
        <v>690</v>
      </c>
      <c r="Z296" s="22">
        <v>0</v>
      </c>
      <c r="AA296" s="22">
        <v>0</v>
      </c>
      <c r="AB296" s="22">
        <v>0</v>
      </c>
      <c r="AC296" s="22">
        <v>7379</v>
      </c>
      <c r="AD296" s="22">
        <v>659</v>
      </c>
      <c r="AE296" s="22">
        <v>907</v>
      </c>
      <c r="AF296" s="22">
        <v>0</v>
      </c>
      <c r="AG296" s="22">
        <v>0</v>
      </c>
      <c r="AH296" s="22">
        <v>0</v>
      </c>
      <c r="AI296" s="22">
        <v>8945</v>
      </c>
      <c r="AJ296" s="22">
        <v>0</v>
      </c>
      <c r="AK296" s="22">
        <v>0</v>
      </c>
      <c r="AL296" s="22">
        <v>0</v>
      </c>
    </row>
    <row r="297" spans="1:38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19948</v>
      </c>
      <c r="Q297" s="22">
        <v>0</v>
      </c>
      <c r="R297" s="22">
        <v>0</v>
      </c>
      <c r="S297" s="22">
        <v>0</v>
      </c>
      <c r="T297" s="22">
        <v>19948</v>
      </c>
      <c r="U297" s="22">
        <v>7701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7701</v>
      </c>
      <c r="AD297" s="22">
        <v>609</v>
      </c>
      <c r="AE297" s="22">
        <v>2606</v>
      </c>
      <c r="AF297" s="22">
        <v>0</v>
      </c>
      <c r="AG297" s="22">
        <v>0</v>
      </c>
      <c r="AH297" s="22">
        <v>0</v>
      </c>
      <c r="AI297" s="22">
        <v>10916</v>
      </c>
      <c r="AJ297" s="22">
        <v>0</v>
      </c>
      <c r="AK297" s="22">
        <v>0</v>
      </c>
      <c r="AL297" s="22">
        <v>0</v>
      </c>
    </row>
    <row r="298" spans="1:38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10945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10945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10945</v>
      </c>
      <c r="U298" s="22">
        <v>27522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27522</v>
      </c>
      <c r="AD298" s="22">
        <v>0</v>
      </c>
      <c r="AE298" s="22">
        <v>1205</v>
      </c>
      <c r="AF298" s="22">
        <v>0</v>
      </c>
      <c r="AG298" s="22">
        <v>4116</v>
      </c>
      <c r="AH298" s="22">
        <v>0</v>
      </c>
      <c r="AI298" s="22">
        <v>32843</v>
      </c>
      <c r="AJ298" s="22">
        <v>0</v>
      </c>
      <c r="AK298" s="22">
        <v>0</v>
      </c>
      <c r="AL298" s="22">
        <v>0</v>
      </c>
    </row>
    <row r="299" spans="1:38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14358</v>
      </c>
      <c r="V299" s="22">
        <v>0</v>
      </c>
      <c r="W299" s="22">
        <v>57</v>
      </c>
      <c r="X299" s="22">
        <v>0</v>
      </c>
      <c r="Y299" s="22">
        <v>97</v>
      </c>
      <c r="Z299" s="22">
        <v>0</v>
      </c>
      <c r="AA299" s="22">
        <v>0</v>
      </c>
      <c r="AB299" s="22">
        <v>0</v>
      </c>
      <c r="AC299" s="22">
        <v>14512</v>
      </c>
      <c r="AD299" s="22">
        <v>16706</v>
      </c>
      <c r="AE299" s="22">
        <v>1248</v>
      </c>
      <c r="AF299" s="22">
        <v>0</v>
      </c>
      <c r="AG299" s="22">
        <v>4189</v>
      </c>
      <c r="AH299" s="22">
        <v>1032</v>
      </c>
      <c r="AI299" s="22">
        <v>37687</v>
      </c>
      <c r="AJ299" s="22">
        <v>0</v>
      </c>
      <c r="AK299" s="22">
        <v>0</v>
      </c>
      <c r="AL299" s="22">
        <v>0</v>
      </c>
    </row>
    <row r="300" spans="1:38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12586</v>
      </c>
      <c r="S300" s="22">
        <v>0</v>
      </c>
      <c r="T300" s="22">
        <v>12586</v>
      </c>
      <c r="U300" s="22">
        <v>36642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36642</v>
      </c>
      <c r="AD300" s="22">
        <v>0</v>
      </c>
      <c r="AE300" s="22">
        <v>1681</v>
      </c>
      <c r="AF300" s="22">
        <v>0</v>
      </c>
      <c r="AG300" s="22">
        <v>23889</v>
      </c>
      <c r="AH300" s="22">
        <v>0</v>
      </c>
      <c r="AI300" s="22">
        <v>62212</v>
      </c>
      <c r="AJ300" s="22">
        <v>0</v>
      </c>
      <c r="AK300" s="22">
        <v>0</v>
      </c>
      <c r="AL300" s="22">
        <v>0</v>
      </c>
    </row>
    <row r="301" spans="1:38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117769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117769</v>
      </c>
      <c r="N301" s="22">
        <v>30516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148285</v>
      </c>
      <c r="U301" s="22">
        <v>18158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18158</v>
      </c>
      <c r="AD301" s="22">
        <v>0</v>
      </c>
      <c r="AE301" s="22">
        <v>1557</v>
      </c>
      <c r="AF301" s="22">
        <v>0</v>
      </c>
      <c r="AG301" s="22">
        <v>6304</v>
      </c>
      <c r="AH301" s="22">
        <v>0</v>
      </c>
      <c r="AI301" s="22">
        <v>26019</v>
      </c>
      <c r="AJ301" s="22">
        <v>0</v>
      </c>
      <c r="AK301" s="22">
        <v>0</v>
      </c>
      <c r="AL301" s="22">
        <v>0</v>
      </c>
    </row>
    <row r="302" spans="1:38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184139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184139</v>
      </c>
      <c r="N302" s="22">
        <v>0</v>
      </c>
      <c r="O302" s="22">
        <v>22947</v>
      </c>
      <c r="P302" s="22">
        <v>8837</v>
      </c>
      <c r="Q302" s="22">
        <v>0</v>
      </c>
      <c r="R302" s="22">
        <v>0</v>
      </c>
      <c r="S302" s="22">
        <v>0</v>
      </c>
      <c r="T302" s="22">
        <v>215923</v>
      </c>
      <c r="U302" s="22">
        <v>45202</v>
      </c>
      <c r="V302" s="22">
        <v>0</v>
      </c>
      <c r="W302" s="22">
        <v>0</v>
      </c>
      <c r="X302" s="22">
        <v>0</v>
      </c>
      <c r="Y302" s="22">
        <v>7973</v>
      </c>
      <c r="Z302" s="22">
        <v>0</v>
      </c>
      <c r="AA302" s="22">
        <v>0</v>
      </c>
      <c r="AB302" s="22">
        <v>0</v>
      </c>
      <c r="AC302" s="22">
        <v>53175</v>
      </c>
      <c r="AD302" s="22">
        <v>13665</v>
      </c>
      <c r="AE302" s="22">
        <v>22463</v>
      </c>
      <c r="AF302" s="22">
        <v>0</v>
      </c>
      <c r="AG302" s="22">
        <v>0</v>
      </c>
      <c r="AH302" s="22">
        <v>0</v>
      </c>
      <c r="AI302" s="22">
        <v>89303</v>
      </c>
      <c r="AJ302" s="22"/>
      <c r="AK302" s="22"/>
      <c r="AL302" s="22"/>
    </row>
    <row r="303" spans="1:38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192377</v>
      </c>
      <c r="S303" s="22">
        <v>0</v>
      </c>
      <c r="T303" s="22">
        <v>192377</v>
      </c>
      <c r="U303" s="22">
        <v>6225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6225</v>
      </c>
      <c r="AD303" s="22">
        <v>4650</v>
      </c>
      <c r="AE303" s="22">
        <v>10994</v>
      </c>
      <c r="AF303" s="22">
        <v>0</v>
      </c>
      <c r="AG303" s="22">
        <v>13816</v>
      </c>
      <c r="AH303" s="22">
        <v>0</v>
      </c>
      <c r="AI303" s="22">
        <v>35685</v>
      </c>
      <c r="AJ303" s="22">
        <v>0</v>
      </c>
      <c r="AK303" s="22">
        <v>0</v>
      </c>
      <c r="AL303" s="22">
        <v>0</v>
      </c>
    </row>
    <row r="304" spans="1:38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-9823</v>
      </c>
      <c r="O304" s="22">
        <v>9823</v>
      </c>
      <c r="P304" s="22">
        <v>0</v>
      </c>
      <c r="Q304" s="22">
        <v>0</v>
      </c>
      <c r="R304" s="22">
        <v>15899</v>
      </c>
      <c r="S304" s="22">
        <v>0</v>
      </c>
      <c r="T304" s="22">
        <v>15899</v>
      </c>
      <c r="U304" s="22">
        <v>44581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44581</v>
      </c>
      <c r="AD304" s="22">
        <v>2243</v>
      </c>
      <c r="AE304" s="22">
        <v>160</v>
      </c>
      <c r="AF304" s="22">
        <v>0</v>
      </c>
      <c r="AG304" s="22">
        <v>2203</v>
      </c>
      <c r="AH304" s="22">
        <v>0</v>
      </c>
      <c r="AI304" s="22">
        <v>49187</v>
      </c>
      <c r="AJ304" s="22">
        <v>0</v>
      </c>
      <c r="AK304" s="22">
        <v>0</v>
      </c>
      <c r="AL304" s="22">
        <v>0</v>
      </c>
    </row>
    <row r="305" spans="1:38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69650</v>
      </c>
      <c r="F305" s="22">
        <v>0</v>
      </c>
      <c r="G305" s="22">
        <v>0</v>
      </c>
      <c r="H305" s="22">
        <v>0</v>
      </c>
      <c r="I305" s="22">
        <v>5345</v>
      </c>
      <c r="J305" s="22">
        <v>0</v>
      </c>
      <c r="K305" s="22">
        <v>0</v>
      </c>
      <c r="L305" s="22">
        <v>0</v>
      </c>
      <c r="M305" s="22">
        <v>74995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74995</v>
      </c>
      <c r="U305" s="22">
        <v>81002</v>
      </c>
      <c r="V305" s="22">
        <v>0</v>
      </c>
      <c r="W305" s="22">
        <v>0</v>
      </c>
      <c r="X305" s="22">
        <v>0</v>
      </c>
      <c r="Y305" s="22">
        <v>2709</v>
      </c>
      <c r="Z305" s="22">
        <v>0</v>
      </c>
      <c r="AA305" s="22">
        <v>0</v>
      </c>
      <c r="AB305" s="22">
        <v>0</v>
      </c>
      <c r="AC305" s="22">
        <v>83711</v>
      </c>
      <c r="AD305" s="22">
        <v>4086</v>
      </c>
      <c r="AE305" s="22">
        <v>0</v>
      </c>
      <c r="AF305" s="22">
        <v>0</v>
      </c>
      <c r="AG305" s="22">
        <v>5083</v>
      </c>
      <c r="AH305" s="22">
        <v>0</v>
      </c>
      <c r="AI305" s="22">
        <v>92880</v>
      </c>
      <c r="AJ305" s="22"/>
      <c r="AK305" s="22"/>
      <c r="AL305" s="22"/>
    </row>
    <row r="306" spans="1:38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130405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130405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130405</v>
      </c>
      <c r="U306" s="22">
        <v>20913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20913</v>
      </c>
      <c r="AD306" s="22">
        <v>1803</v>
      </c>
      <c r="AE306" s="22">
        <v>0</v>
      </c>
      <c r="AF306" s="22">
        <v>0</v>
      </c>
      <c r="AG306" s="22">
        <v>852</v>
      </c>
      <c r="AH306" s="22">
        <v>0</v>
      </c>
      <c r="AI306" s="22">
        <v>23568</v>
      </c>
      <c r="AJ306" s="22">
        <v>0</v>
      </c>
      <c r="AK306" s="22">
        <v>0</v>
      </c>
      <c r="AL306" s="22">
        <v>0</v>
      </c>
    </row>
    <row r="307" spans="1:38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2470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2470</v>
      </c>
      <c r="N307" s="22">
        <v>0</v>
      </c>
      <c r="O307" s="22">
        <v>0</v>
      </c>
      <c r="P307" s="22">
        <v>7770</v>
      </c>
      <c r="Q307" s="22">
        <v>0</v>
      </c>
      <c r="R307" s="22">
        <v>85889</v>
      </c>
      <c r="S307" s="22">
        <v>0</v>
      </c>
      <c r="T307" s="22">
        <v>96129</v>
      </c>
      <c r="U307" s="22">
        <v>5070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5070</v>
      </c>
      <c r="AD307" s="22">
        <v>120</v>
      </c>
      <c r="AE307" s="22">
        <v>3395</v>
      </c>
      <c r="AF307" s="22">
        <v>0</v>
      </c>
      <c r="AG307" s="22">
        <v>11217</v>
      </c>
      <c r="AH307" s="22">
        <v>0</v>
      </c>
      <c r="AI307" s="22">
        <v>19802</v>
      </c>
      <c r="AJ307" s="22">
        <v>0</v>
      </c>
      <c r="AK307" s="22">
        <v>0</v>
      </c>
      <c r="AL307" s="22">
        <v>0</v>
      </c>
    </row>
    <row r="308" spans="1:38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50000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50000</v>
      </c>
      <c r="N308" s="22">
        <v>0</v>
      </c>
      <c r="O308" s="22">
        <v>0</v>
      </c>
      <c r="P308" s="22">
        <v>29394</v>
      </c>
      <c r="Q308" s="22">
        <v>0</v>
      </c>
      <c r="R308" s="22">
        <v>11510</v>
      </c>
      <c r="S308" s="22">
        <v>0</v>
      </c>
      <c r="T308" s="22">
        <v>90904</v>
      </c>
      <c r="U308" s="22">
        <v>47950</v>
      </c>
      <c r="V308" s="22">
        <v>0</v>
      </c>
      <c r="W308" s="22">
        <v>0</v>
      </c>
      <c r="X308" s="22">
        <v>5818</v>
      </c>
      <c r="Y308" s="22">
        <v>0</v>
      </c>
      <c r="Z308" s="22">
        <v>0</v>
      </c>
      <c r="AA308" s="22">
        <v>0</v>
      </c>
      <c r="AB308" s="22">
        <v>0</v>
      </c>
      <c r="AC308" s="22">
        <v>53768</v>
      </c>
      <c r="AD308" s="22">
        <v>3832</v>
      </c>
      <c r="AE308" s="22">
        <v>2940</v>
      </c>
      <c r="AF308" s="22">
        <v>0</v>
      </c>
      <c r="AG308" s="22">
        <v>4996</v>
      </c>
      <c r="AH308" s="22">
        <v>0</v>
      </c>
      <c r="AI308" s="22">
        <v>65536</v>
      </c>
      <c r="AJ308" s="22">
        <v>0</v>
      </c>
      <c r="AK308" s="22">
        <v>0</v>
      </c>
      <c r="AL308" s="22">
        <v>0</v>
      </c>
    </row>
    <row r="309" spans="1:38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88782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88782</v>
      </c>
      <c r="N309" s="22">
        <v>0</v>
      </c>
      <c r="O309" s="22">
        <v>94306</v>
      </c>
      <c r="P309" s="22">
        <v>0</v>
      </c>
      <c r="Q309" s="22">
        <v>0</v>
      </c>
      <c r="R309" s="22">
        <v>18191</v>
      </c>
      <c r="S309" s="22">
        <v>0</v>
      </c>
      <c r="T309" s="22">
        <v>201279</v>
      </c>
      <c r="U309" s="22">
        <v>11876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11876</v>
      </c>
      <c r="AD309" s="22">
        <v>2586</v>
      </c>
      <c r="AE309" s="22">
        <v>1240</v>
      </c>
      <c r="AF309" s="22">
        <v>0</v>
      </c>
      <c r="AG309" s="22">
        <v>2597</v>
      </c>
      <c r="AH309" s="22">
        <v>0</v>
      </c>
      <c r="AI309" s="22">
        <v>18299</v>
      </c>
      <c r="AJ309" s="22">
        <v>0</v>
      </c>
      <c r="AK309" s="22">
        <v>0</v>
      </c>
      <c r="AL309" s="22">
        <v>0</v>
      </c>
    </row>
    <row r="310" spans="1:38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10684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10684</v>
      </c>
      <c r="AD310" s="22">
        <v>0</v>
      </c>
      <c r="AE310" s="22">
        <v>811</v>
      </c>
      <c r="AF310" s="22">
        <v>0</v>
      </c>
      <c r="AG310" s="22">
        <v>4119</v>
      </c>
      <c r="AH310" s="22">
        <v>0</v>
      </c>
      <c r="AI310" s="22">
        <v>15614</v>
      </c>
      <c r="AJ310" s="22">
        <v>0</v>
      </c>
      <c r="AK310" s="22">
        <v>0</v>
      </c>
      <c r="AL310" s="22">
        <v>0</v>
      </c>
    </row>
    <row r="311" spans="1:38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4295</v>
      </c>
      <c r="P311" s="22">
        <v>0</v>
      </c>
      <c r="Q311" s="22">
        <v>0</v>
      </c>
      <c r="R311" s="22">
        <v>0</v>
      </c>
      <c r="S311" s="22">
        <v>0</v>
      </c>
      <c r="T311" s="22">
        <v>4295</v>
      </c>
      <c r="U311" s="22">
        <v>17738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17738</v>
      </c>
      <c r="AD311" s="22">
        <v>381</v>
      </c>
      <c r="AE311" s="22">
        <v>1238</v>
      </c>
      <c r="AF311" s="22">
        <v>0</v>
      </c>
      <c r="AG311" s="22">
        <v>0</v>
      </c>
      <c r="AH311" s="22">
        <v>0</v>
      </c>
      <c r="AI311" s="22">
        <v>19357</v>
      </c>
      <c r="AJ311" s="22">
        <v>0</v>
      </c>
      <c r="AK311" s="22">
        <v>0</v>
      </c>
      <c r="AL311" s="22">
        <v>0</v>
      </c>
    </row>
    <row r="312" spans="1:38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27017</v>
      </c>
      <c r="I312" s="22">
        <v>0</v>
      </c>
      <c r="J312" s="22">
        <v>0</v>
      </c>
      <c r="K312" s="22">
        <v>0</v>
      </c>
      <c r="L312" s="22">
        <v>0</v>
      </c>
      <c r="M312" s="22">
        <v>27017</v>
      </c>
      <c r="N312" s="22">
        <v>0</v>
      </c>
      <c r="O312" s="22">
        <v>0</v>
      </c>
      <c r="P312" s="22">
        <v>21067</v>
      </c>
      <c r="Q312" s="22">
        <v>0</v>
      </c>
      <c r="R312" s="22">
        <v>0</v>
      </c>
      <c r="S312" s="22">
        <v>0</v>
      </c>
      <c r="T312" s="22">
        <v>48084</v>
      </c>
      <c r="U312" s="22">
        <v>29649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29649</v>
      </c>
      <c r="AD312" s="22">
        <v>16234</v>
      </c>
      <c r="AE312" s="22">
        <v>36955</v>
      </c>
      <c r="AF312" s="22">
        <v>0</v>
      </c>
      <c r="AG312" s="22">
        <v>4278</v>
      </c>
      <c r="AH312" s="22">
        <v>1784</v>
      </c>
      <c r="AI312" s="22">
        <v>88900</v>
      </c>
      <c r="AJ312" s="22">
        <v>0</v>
      </c>
      <c r="AK312" s="22">
        <v>0</v>
      </c>
      <c r="AL312" s="22">
        <v>0</v>
      </c>
    </row>
    <row r="313" spans="1:38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22190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22190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22190</v>
      </c>
      <c r="U313" s="22">
        <v>38754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38754</v>
      </c>
      <c r="AD313" s="22">
        <v>192</v>
      </c>
      <c r="AE313" s="22">
        <v>1956</v>
      </c>
      <c r="AF313" s="22">
        <v>0</v>
      </c>
      <c r="AG313" s="22">
        <v>0</v>
      </c>
      <c r="AH313" s="22">
        <v>0</v>
      </c>
      <c r="AI313" s="22">
        <v>40902</v>
      </c>
      <c r="AJ313" s="22">
        <v>0</v>
      </c>
      <c r="AK313" s="22">
        <v>0</v>
      </c>
      <c r="AL313" s="22">
        <v>0</v>
      </c>
    </row>
    <row r="314" spans="1:38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10064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10064</v>
      </c>
      <c r="AD314" s="22">
        <v>500</v>
      </c>
      <c r="AE314" s="22">
        <v>6273</v>
      </c>
      <c r="AF314" s="22">
        <v>0</v>
      </c>
      <c r="AG314" s="22">
        <v>0</v>
      </c>
      <c r="AH314" s="22">
        <v>3008</v>
      </c>
      <c r="AI314" s="22">
        <v>19845</v>
      </c>
      <c r="AJ314" s="22">
        <v>0</v>
      </c>
      <c r="AK314" s="22">
        <v>0</v>
      </c>
      <c r="AL314" s="22">
        <v>0</v>
      </c>
    </row>
    <row r="315" spans="1:38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212739</v>
      </c>
      <c r="S315" s="22">
        <v>0</v>
      </c>
      <c r="T315" s="22">
        <v>212739</v>
      </c>
      <c r="U315" s="22">
        <v>120250</v>
      </c>
      <c r="V315" s="22">
        <v>0</v>
      </c>
      <c r="W315" s="22">
        <v>0</v>
      </c>
      <c r="X315" s="22">
        <v>30194</v>
      </c>
      <c r="Y315" s="22">
        <v>0</v>
      </c>
      <c r="Z315" s="22">
        <v>0</v>
      </c>
      <c r="AA315" s="22">
        <v>0</v>
      </c>
      <c r="AB315" s="22">
        <v>0</v>
      </c>
      <c r="AC315" s="22">
        <v>150444</v>
      </c>
      <c r="AD315" s="22">
        <v>3836</v>
      </c>
      <c r="AE315" s="22">
        <v>2412</v>
      </c>
      <c r="AF315" s="22">
        <v>0</v>
      </c>
      <c r="AG315" s="22">
        <v>27858</v>
      </c>
      <c r="AH315" s="22">
        <v>1620</v>
      </c>
      <c r="AI315" s="22">
        <v>186170</v>
      </c>
      <c r="AJ315" s="22">
        <v>0</v>
      </c>
      <c r="AK315" s="22">
        <v>0</v>
      </c>
      <c r="AL315" s="22">
        <v>0</v>
      </c>
    </row>
    <row r="316" spans="1:38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12323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12323</v>
      </c>
      <c r="AD316" s="22">
        <v>0</v>
      </c>
      <c r="AE316" s="22">
        <v>1079</v>
      </c>
      <c r="AF316" s="22">
        <v>0</v>
      </c>
      <c r="AG316" s="22">
        <v>5023</v>
      </c>
      <c r="AH316" s="22">
        <v>0</v>
      </c>
      <c r="AI316" s="22">
        <v>18425</v>
      </c>
      <c r="AJ316" s="22">
        <v>0</v>
      </c>
      <c r="AK316" s="22">
        <v>0</v>
      </c>
      <c r="AL316" s="22">
        <v>0</v>
      </c>
    </row>
    <row r="317" spans="1:38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142965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142965</v>
      </c>
      <c r="N317" s="22">
        <v>0</v>
      </c>
      <c r="O317" s="22">
        <v>9581</v>
      </c>
      <c r="P317" s="22">
        <v>0</v>
      </c>
      <c r="Q317" s="22">
        <v>0</v>
      </c>
      <c r="R317" s="22">
        <v>0</v>
      </c>
      <c r="S317" s="22">
        <v>0</v>
      </c>
      <c r="T317" s="22">
        <v>152546</v>
      </c>
      <c r="U317" s="22">
        <v>58354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58354</v>
      </c>
      <c r="AD317" s="22">
        <v>5203</v>
      </c>
      <c r="AE317" s="22">
        <v>8059</v>
      </c>
      <c r="AF317" s="22">
        <v>0</v>
      </c>
      <c r="AG317" s="22">
        <v>15616</v>
      </c>
      <c r="AH317" s="22">
        <v>0</v>
      </c>
      <c r="AI317" s="22">
        <v>87232</v>
      </c>
      <c r="AJ317" s="22">
        <v>0</v>
      </c>
      <c r="AK317" s="22">
        <v>0</v>
      </c>
      <c r="AL317" s="22">
        <v>0</v>
      </c>
    </row>
    <row r="318" spans="1:38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47971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47971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47971</v>
      </c>
      <c r="U318" s="22">
        <v>54793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54793</v>
      </c>
      <c r="AD318" s="22">
        <v>2224</v>
      </c>
      <c r="AE318" s="22">
        <v>2482</v>
      </c>
      <c r="AF318" s="22">
        <v>0</v>
      </c>
      <c r="AG318" s="22">
        <v>0</v>
      </c>
      <c r="AH318" s="22">
        <v>0</v>
      </c>
      <c r="AI318" s="22">
        <v>59499</v>
      </c>
      <c r="AJ318" s="22">
        <v>0</v>
      </c>
      <c r="AK318" s="22">
        <v>0</v>
      </c>
      <c r="AL318" s="22">
        <v>0</v>
      </c>
    </row>
    <row r="319" spans="1:38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30941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30941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30941</v>
      </c>
      <c r="U319" s="22">
        <v>25668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25668</v>
      </c>
      <c r="AD319" s="22">
        <v>0</v>
      </c>
      <c r="AE319" s="22">
        <v>1455</v>
      </c>
      <c r="AF319" s="22">
        <v>0</v>
      </c>
      <c r="AG319" s="22">
        <v>0</v>
      </c>
      <c r="AH319" s="22">
        <v>0</v>
      </c>
      <c r="AI319" s="22">
        <v>27123</v>
      </c>
      <c r="AJ319" s="22">
        <v>0</v>
      </c>
      <c r="AK319" s="22">
        <v>0</v>
      </c>
      <c r="AL319" s="22">
        <v>0</v>
      </c>
    </row>
    <row r="320" spans="1:38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54747</v>
      </c>
      <c r="V320" s="22">
        <v>0</v>
      </c>
      <c r="W320" s="22">
        <v>0</v>
      </c>
      <c r="X320" s="22">
        <v>880</v>
      </c>
      <c r="Y320" s="22">
        <v>0</v>
      </c>
      <c r="Z320" s="22">
        <v>0</v>
      </c>
      <c r="AA320" s="22">
        <v>0</v>
      </c>
      <c r="AB320" s="22">
        <v>0</v>
      </c>
      <c r="AC320" s="22">
        <v>55627</v>
      </c>
      <c r="AD320" s="22">
        <v>222</v>
      </c>
      <c r="AE320" s="22">
        <v>1888</v>
      </c>
      <c r="AF320" s="22">
        <v>0</v>
      </c>
      <c r="AG320" s="22">
        <v>3865</v>
      </c>
      <c r="AH320" s="22">
        <v>0</v>
      </c>
      <c r="AI320" s="22">
        <v>61602</v>
      </c>
      <c r="AJ320" s="22">
        <v>0</v>
      </c>
      <c r="AK320" s="22">
        <v>0</v>
      </c>
      <c r="AL320" s="22">
        <v>0</v>
      </c>
    </row>
    <row r="321" spans="1:38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61250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61250</v>
      </c>
      <c r="N321" s="22">
        <v>15076</v>
      </c>
      <c r="O321" s="22">
        <v>2857</v>
      </c>
      <c r="P321" s="22">
        <v>0</v>
      </c>
      <c r="Q321" s="22">
        <v>0</v>
      </c>
      <c r="R321" s="22">
        <v>0</v>
      </c>
      <c r="S321" s="22">
        <v>0</v>
      </c>
      <c r="T321" s="22">
        <v>79183</v>
      </c>
      <c r="U321" s="22">
        <v>1057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1057</v>
      </c>
      <c r="AD321" s="22">
        <v>3170</v>
      </c>
      <c r="AE321" s="22">
        <v>5915</v>
      </c>
      <c r="AF321" s="22">
        <v>0</v>
      </c>
      <c r="AG321" s="22">
        <v>12397</v>
      </c>
      <c r="AH321" s="22">
        <v>2767</v>
      </c>
      <c r="AI321" s="22">
        <v>25306</v>
      </c>
      <c r="AJ321" s="22">
        <v>0</v>
      </c>
      <c r="AK321" s="22">
        <v>0</v>
      </c>
      <c r="AL321" s="22">
        <v>0</v>
      </c>
    </row>
    <row r="322" spans="1:38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7707</v>
      </c>
      <c r="V322" s="22">
        <v>0</v>
      </c>
      <c r="W322" s="22">
        <v>774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8481</v>
      </c>
      <c r="AD322" s="22">
        <v>16618</v>
      </c>
      <c r="AE322" s="22">
        <v>8093</v>
      </c>
      <c r="AF322" s="22">
        <v>0</v>
      </c>
      <c r="AG322" s="22">
        <v>5140</v>
      </c>
      <c r="AH322" s="22">
        <v>4707</v>
      </c>
      <c r="AI322" s="22">
        <v>43039</v>
      </c>
      <c r="AJ322" s="22">
        <v>0</v>
      </c>
      <c r="AK322" s="22">
        <v>0</v>
      </c>
      <c r="AL322" s="22">
        <v>0</v>
      </c>
    </row>
    <row r="323" spans="1:38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698246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698246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698246</v>
      </c>
      <c r="U323" s="22">
        <v>60901</v>
      </c>
      <c r="V323" s="22">
        <v>0</v>
      </c>
      <c r="W323" s="22">
        <v>0</v>
      </c>
      <c r="X323" s="22">
        <v>5343</v>
      </c>
      <c r="Y323" s="22">
        <v>0</v>
      </c>
      <c r="Z323" s="22">
        <v>0</v>
      </c>
      <c r="AA323" s="22">
        <v>0</v>
      </c>
      <c r="AB323" s="22">
        <v>0</v>
      </c>
      <c r="AC323" s="22">
        <v>66244</v>
      </c>
      <c r="AD323" s="22">
        <v>12594</v>
      </c>
      <c r="AE323" s="22">
        <v>24438</v>
      </c>
      <c r="AF323" s="22">
        <v>0</v>
      </c>
      <c r="AG323" s="22">
        <v>3345</v>
      </c>
      <c r="AH323" s="22">
        <v>0</v>
      </c>
      <c r="AI323" s="22">
        <v>106621</v>
      </c>
      <c r="AJ323" s="22">
        <v>0</v>
      </c>
      <c r="AK323" s="22">
        <v>0</v>
      </c>
      <c r="AL323" s="22">
        <v>0</v>
      </c>
    </row>
    <row r="324" spans="1:38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134993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134993</v>
      </c>
      <c r="N324" s="22">
        <v>0</v>
      </c>
      <c r="O324" s="22">
        <v>23487</v>
      </c>
      <c r="P324" s="22">
        <v>0</v>
      </c>
      <c r="Q324" s="22">
        <v>12952</v>
      </c>
      <c r="R324" s="22">
        <v>0</v>
      </c>
      <c r="S324" s="22">
        <v>0</v>
      </c>
      <c r="T324" s="22">
        <v>171432</v>
      </c>
      <c r="U324" s="22">
        <v>45871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45871</v>
      </c>
      <c r="AD324" s="22">
        <v>16630</v>
      </c>
      <c r="AE324" s="22">
        <v>20314</v>
      </c>
      <c r="AF324" s="22">
        <v>0</v>
      </c>
      <c r="AG324" s="22">
        <v>2406</v>
      </c>
      <c r="AH324" s="22">
        <v>12114</v>
      </c>
      <c r="AI324" s="22">
        <v>97335</v>
      </c>
      <c r="AJ324" s="22">
        <v>0</v>
      </c>
      <c r="AK324" s="22">
        <v>0</v>
      </c>
      <c r="AL324" s="22">
        <v>0</v>
      </c>
    </row>
    <row r="325" spans="1:38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60251</v>
      </c>
      <c r="O325" s="22">
        <v>0</v>
      </c>
      <c r="P325" s="22">
        <v>11770</v>
      </c>
      <c r="Q325" s="22">
        <v>0</v>
      </c>
      <c r="R325" s="22">
        <v>0</v>
      </c>
      <c r="S325" s="22">
        <v>0</v>
      </c>
      <c r="T325" s="22">
        <v>72021</v>
      </c>
      <c r="U325" s="22">
        <v>11356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11356</v>
      </c>
      <c r="AD325" s="22">
        <v>340</v>
      </c>
      <c r="AE325" s="22">
        <v>6566</v>
      </c>
      <c r="AF325" s="22">
        <v>0</v>
      </c>
      <c r="AG325" s="22">
        <v>1719</v>
      </c>
      <c r="AH325" s="22">
        <v>6839</v>
      </c>
      <c r="AI325" s="22">
        <v>26820</v>
      </c>
      <c r="AJ325" s="22">
        <v>0</v>
      </c>
      <c r="AK325" s="22">
        <v>0</v>
      </c>
      <c r="AL325" s="22">
        <v>0</v>
      </c>
    </row>
    <row r="326" spans="1:38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6727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6727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6727</v>
      </c>
      <c r="U326" s="22">
        <v>68284</v>
      </c>
      <c r="V326" s="22">
        <v>0</v>
      </c>
      <c r="W326" s="22">
        <v>0</v>
      </c>
      <c r="X326" s="22">
        <v>1132</v>
      </c>
      <c r="Y326" s="22">
        <v>0</v>
      </c>
      <c r="Z326" s="22">
        <v>0</v>
      </c>
      <c r="AA326" s="22">
        <v>0</v>
      </c>
      <c r="AB326" s="22">
        <v>0</v>
      </c>
      <c r="AC326" s="22">
        <v>69416</v>
      </c>
      <c r="AD326" s="22">
        <v>1268</v>
      </c>
      <c r="AE326" s="22">
        <v>7545</v>
      </c>
      <c r="AF326" s="22">
        <v>0</v>
      </c>
      <c r="AG326" s="22">
        <v>6705</v>
      </c>
      <c r="AH326" s="22">
        <v>0</v>
      </c>
      <c r="AI326" s="22">
        <v>84934</v>
      </c>
      <c r="AJ326" s="22">
        <v>0</v>
      </c>
      <c r="AK326" s="22">
        <v>0</v>
      </c>
      <c r="AL326" s="22">
        <v>0</v>
      </c>
    </row>
    <row r="327" spans="1:38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</row>
    <row r="328" spans="1:38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151222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151222</v>
      </c>
      <c r="N328" s="22">
        <v>20419</v>
      </c>
      <c r="O328" s="22">
        <v>0</v>
      </c>
      <c r="P328" s="22">
        <v>1929</v>
      </c>
      <c r="Q328" s="22">
        <v>0</v>
      </c>
      <c r="R328" s="22">
        <v>0</v>
      </c>
      <c r="S328" s="22">
        <v>0</v>
      </c>
      <c r="T328" s="22">
        <v>173570</v>
      </c>
      <c r="U328" s="22">
        <v>35227</v>
      </c>
      <c r="V328" s="22">
        <v>0</v>
      </c>
      <c r="W328" s="22">
        <v>0</v>
      </c>
      <c r="X328" s="22">
        <v>0</v>
      </c>
      <c r="Y328" s="22">
        <v>536</v>
      </c>
      <c r="Z328" s="22">
        <v>0</v>
      </c>
      <c r="AA328" s="22">
        <v>0</v>
      </c>
      <c r="AB328" s="22">
        <v>0</v>
      </c>
      <c r="AC328" s="22">
        <v>35763</v>
      </c>
      <c r="AD328" s="22">
        <v>173</v>
      </c>
      <c r="AE328" s="22">
        <v>537</v>
      </c>
      <c r="AF328" s="22">
        <v>0</v>
      </c>
      <c r="AG328" s="22">
        <v>3343</v>
      </c>
      <c r="AH328" s="22">
        <v>0</v>
      </c>
      <c r="AI328" s="22">
        <v>39816</v>
      </c>
      <c r="AJ328" s="22">
        <v>0</v>
      </c>
      <c r="AK328" s="22">
        <v>0</v>
      </c>
      <c r="AL328" s="22">
        <v>0</v>
      </c>
    </row>
    <row r="329" spans="1:38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18174</v>
      </c>
      <c r="S329" s="22">
        <v>0</v>
      </c>
      <c r="T329" s="22">
        <v>18174</v>
      </c>
      <c r="U329" s="22">
        <v>31403</v>
      </c>
      <c r="V329" s="22">
        <v>0</v>
      </c>
      <c r="W329" s="22">
        <v>0</v>
      </c>
      <c r="X329" s="22">
        <v>360</v>
      </c>
      <c r="Y329" s="22">
        <v>0</v>
      </c>
      <c r="Z329" s="22">
        <v>0</v>
      </c>
      <c r="AA329" s="22">
        <v>0</v>
      </c>
      <c r="AB329" s="22">
        <v>0</v>
      </c>
      <c r="AC329" s="22">
        <v>31763</v>
      </c>
      <c r="AD329" s="22">
        <v>3832</v>
      </c>
      <c r="AE329" s="22">
        <v>345</v>
      </c>
      <c r="AF329" s="22">
        <v>0</v>
      </c>
      <c r="AG329" s="22">
        <v>11766</v>
      </c>
      <c r="AH329" s="22">
        <v>0</v>
      </c>
      <c r="AI329" s="22">
        <v>47706</v>
      </c>
      <c r="AJ329" s="22">
        <v>0</v>
      </c>
      <c r="AK329" s="22">
        <v>0</v>
      </c>
      <c r="AL329" s="22">
        <v>0</v>
      </c>
    </row>
    <row r="330" spans="1:38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5250</v>
      </c>
      <c r="O330" s="22">
        <v>0</v>
      </c>
      <c r="P330" s="22">
        <v>14149</v>
      </c>
      <c r="Q330" s="22">
        <v>0</v>
      </c>
      <c r="R330" s="22">
        <v>0</v>
      </c>
      <c r="S330" s="22">
        <v>0</v>
      </c>
      <c r="T330" s="22">
        <v>19399</v>
      </c>
      <c r="U330" s="22">
        <v>5792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5792</v>
      </c>
      <c r="AD330" s="22">
        <v>37932</v>
      </c>
      <c r="AE330" s="22">
        <v>11167</v>
      </c>
      <c r="AF330" s="22">
        <v>0</v>
      </c>
      <c r="AG330" s="22">
        <v>0</v>
      </c>
      <c r="AH330" s="22">
        <v>0</v>
      </c>
      <c r="AI330" s="22">
        <v>54891</v>
      </c>
      <c r="AJ330" s="22">
        <v>0</v>
      </c>
      <c r="AK330" s="22">
        <v>0</v>
      </c>
      <c r="AL330" s="22">
        <v>0</v>
      </c>
    </row>
    <row r="331" spans="1:38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90007</v>
      </c>
      <c r="V331" s="22">
        <v>0</v>
      </c>
      <c r="W331" s="22">
        <v>1447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91454</v>
      </c>
      <c r="AD331" s="22">
        <v>1305</v>
      </c>
      <c r="AE331" s="22">
        <v>4265</v>
      </c>
      <c r="AF331" s="22">
        <v>0</v>
      </c>
      <c r="AG331" s="22">
        <v>0</v>
      </c>
      <c r="AH331" s="22">
        <v>1863</v>
      </c>
      <c r="AI331" s="22">
        <v>98887</v>
      </c>
      <c r="AJ331" s="22">
        <v>0</v>
      </c>
      <c r="AK331" s="22">
        <v>0</v>
      </c>
      <c r="AL331" s="22">
        <v>0</v>
      </c>
    </row>
    <row r="332" spans="1:38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14000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14000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14000</v>
      </c>
      <c r="U332" s="22">
        <v>26635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26635</v>
      </c>
      <c r="AD332" s="22">
        <v>1331</v>
      </c>
      <c r="AE332" s="22">
        <v>0</v>
      </c>
      <c r="AF332" s="22">
        <v>0</v>
      </c>
      <c r="AG332" s="22">
        <v>0</v>
      </c>
      <c r="AH332" s="22">
        <v>0</v>
      </c>
      <c r="AI332" s="22">
        <v>27966</v>
      </c>
      <c r="AJ332" s="22">
        <v>0</v>
      </c>
      <c r="AK332" s="22">
        <v>0</v>
      </c>
      <c r="AL332" s="22">
        <v>0</v>
      </c>
    </row>
    <row r="333" spans="1:38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49730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49730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49730</v>
      </c>
      <c r="U333" s="22">
        <v>1243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1243</v>
      </c>
      <c r="AD333" s="22">
        <v>673</v>
      </c>
      <c r="AE333" s="22">
        <v>0</v>
      </c>
      <c r="AF333" s="22">
        <v>0</v>
      </c>
      <c r="AG333" s="22">
        <v>0</v>
      </c>
      <c r="AH333" s="22">
        <v>0</v>
      </c>
      <c r="AI333" s="22">
        <v>1916</v>
      </c>
      <c r="AJ333" s="22">
        <v>0</v>
      </c>
      <c r="AK333" s="22">
        <v>0</v>
      </c>
      <c r="AL333" s="22">
        <v>0</v>
      </c>
    </row>
    <row r="334" spans="1:38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260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260</v>
      </c>
      <c r="U334" s="22">
        <v>22523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22523</v>
      </c>
      <c r="AD334" s="22">
        <v>0</v>
      </c>
      <c r="AE334" s="22">
        <v>355</v>
      </c>
      <c r="AF334" s="22">
        <v>0</v>
      </c>
      <c r="AG334" s="22">
        <v>4578</v>
      </c>
      <c r="AH334" s="22">
        <v>0</v>
      </c>
      <c r="AI334" s="22">
        <v>27456</v>
      </c>
      <c r="AJ334" s="22">
        <v>0</v>
      </c>
      <c r="AK334" s="22">
        <v>0</v>
      </c>
      <c r="AL334" s="22">
        <v>0</v>
      </c>
    </row>
    <row r="335" spans="1:38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2165</v>
      </c>
      <c r="P335" s="22">
        <v>0</v>
      </c>
      <c r="Q335" s="22">
        <v>0</v>
      </c>
      <c r="R335" s="22">
        <v>2355</v>
      </c>
      <c r="S335" s="22">
        <v>0</v>
      </c>
      <c r="T335" s="22">
        <v>4520</v>
      </c>
      <c r="U335" s="22">
        <v>14268</v>
      </c>
      <c r="V335" s="22">
        <v>0</v>
      </c>
      <c r="W335" s="22">
        <v>1226</v>
      </c>
      <c r="X335" s="22">
        <v>0</v>
      </c>
      <c r="Y335" s="22">
        <v>944</v>
      </c>
      <c r="Z335" s="22">
        <v>0</v>
      </c>
      <c r="AA335" s="22">
        <v>0</v>
      </c>
      <c r="AB335" s="22">
        <v>0</v>
      </c>
      <c r="AC335" s="22">
        <v>16438</v>
      </c>
      <c r="AD335" s="22">
        <v>15526</v>
      </c>
      <c r="AE335" s="22">
        <v>1248</v>
      </c>
      <c r="AF335" s="22">
        <v>0</v>
      </c>
      <c r="AG335" s="22">
        <v>855</v>
      </c>
      <c r="AH335" s="22">
        <v>0</v>
      </c>
      <c r="AI335" s="22">
        <v>34067</v>
      </c>
      <c r="AJ335" s="22">
        <v>0</v>
      </c>
      <c r="AK335" s="22">
        <v>0</v>
      </c>
      <c r="AL335" s="22">
        <v>0</v>
      </c>
    </row>
    <row r="336" spans="1:38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15103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15103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15103</v>
      </c>
      <c r="U336" s="22">
        <v>27804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27804</v>
      </c>
      <c r="AD336" s="22">
        <v>1424</v>
      </c>
      <c r="AE336" s="22">
        <v>0</v>
      </c>
      <c r="AF336" s="22">
        <v>0</v>
      </c>
      <c r="AG336" s="22">
        <v>0</v>
      </c>
      <c r="AH336" s="22">
        <v>0</v>
      </c>
      <c r="AI336" s="22">
        <v>29228</v>
      </c>
      <c r="AJ336" s="22">
        <v>0</v>
      </c>
      <c r="AK336" s="22">
        <v>0</v>
      </c>
      <c r="AL336" s="22">
        <v>0</v>
      </c>
    </row>
    <row r="337" spans="1:38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1466</v>
      </c>
      <c r="O337" s="22">
        <v>35848</v>
      </c>
      <c r="P337" s="22">
        <v>0</v>
      </c>
      <c r="Q337" s="22">
        <v>0</v>
      </c>
      <c r="R337" s="22">
        <v>0</v>
      </c>
      <c r="S337" s="22">
        <v>0</v>
      </c>
      <c r="T337" s="22">
        <v>37314</v>
      </c>
      <c r="U337" s="22">
        <v>40470</v>
      </c>
      <c r="V337" s="22">
        <v>0</v>
      </c>
      <c r="W337" s="22">
        <v>8493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48963</v>
      </c>
      <c r="AD337" s="22">
        <v>4060</v>
      </c>
      <c r="AE337" s="22">
        <v>2721</v>
      </c>
      <c r="AF337" s="22">
        <v>0</v>
      </c>
      <c r="AG337" s="22">
        <v>3473</v>
      </c>
      <c r="AH337" s="22">
        <v>0</v>
      </c>
      <c r="AI337" s="22">
        <v>59217</v>
      </c>
      <c r="AJ337" s="22">
        <v>0</v>
      </c>
      <c r="AK337" s="22">
        <v>0</v>
      </c>
      <c r="AL337" s="22">
        <v>0</v>
      </c>
    </row>
    <row r="338" spans="1:38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25299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25299</v>
      </c>
      <c r="N338" s="22">
        <v>0</v>
      </c>
      <c r="O338" s="22">
        <v>0</v>
      </c>
      <c r="P338" s="22">
        <v>0</v>
      </c>
      <c r="Q338" s="22">
        <v>1046</v>
      </c>
      <c r="R338" s="22">
        <v>8801</v>
      </c>
      <c r="S338" s="22">
        <v>12593</v>
      </c>
      <c r="T338" s="22">
        <v>47739</v>
      </c>
      <c r="U338" s="22">
        <v>24968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24968</v>
      </c>
      <c r="AD338" s="22">
        <v>1996</v>
      </c>
      <c r="AE338" s="22">
        <v>5285</v>
      </c>
      <c r="AF338" s="22">
        <v>0</v>
      </c>
      <c r="AG338" s="22">
        <v>8352</v>
      </c>
      <c r="AH338" s="22">
        <v>1355</v>
      </c>
      <c r="AI338" s="22">
        <v>41956</v>
      </c>
      <c r="AJ338" s="22"/>
      <c r="AK338" s="22"/>
      <c r="AL338" s="22"/>
    </row>
    <row r="339" spans="1:38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57038</v>
      </c>
      <c r="J339" s="22">
        <v>0</v>
      </c>
      <c r="K339" s="22">
        <v>0</v>
      </c>
      <c r="L339" s="22">
        <v>0</v>
      </c>
      <c r="M339" s="22">
        <v>57038</v>
      </c>
      <c r="N339" s="22">
        <v>0</v>
      </c>
      <c r="O339" s="22">
        <v>0</v>
      </c>
      <c r="P339" s="22">
        <v>14216</v>
      </c>
      <c r="Q339" s="22">
        <v>0</v>
      </c>
      <c r="R339" s="22">
        <v>0</v>
      </c>
      <c r="S339" s="22">
        <v>0</v>
      </c>
      <c r="T339" s="22">
        <v>71254</v>
      </c>
      <c r="U339" s="22">
        <v>4524</v>
      </c>
      <c r="V339" s="22">
        <v>0</v>
      </c>
      <c r="W339" s="22">
        <v>71</v>
      </c>
      <c r="X339" s="22">
        <v>0</v>
      </c>
      <c r="Y339" s="22">
        <v>5866</v>
      </c>
      <c r="Z339" s="22">
        <v>0</v>
      </c>
      <c r="AA339" s="22">
        <v>0</v>
      </c>
      <c r="AB339" s="22">
        <v>0</v>
      </c>
      <c r="AC339" s="22">
        <v>10461</v>
      </c>
      <c r="AD339" s="22">
        <v>5026</v>
      </c>
      <c r="AE339" s="22">
        <v>10110</v>
      </c>
      <c r="AF339" s="22">
        <v>0</v>
      </c>
      <c r="AG339" s="22">
        <v>6782</v>
      </c>
      <c r="AH339" s="22">
        <v>2380</v>
      </c>
      <c r="AI339" s="22">
        <v>34759</v>
      </c>
      <c r="AJ339" s="22">
        <v>0</v>
      </c>
      <c r="AK339" s="22">
        <v>0</v>
      </c>
      <c r="AL339" s="22">
        <v>0</v>
      </c>
    </row>
    <row r="340" spans="1:38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5930</v>
      </c>
      <c r="Q340" s="22">
        <v>0</v>
      </c>
      <c r="R340" s="22">
        <v>0</v>
      </c>
      <c r="S340" s="22">
        <v>0</v>
      </c>
      <c r="T340" s="22">
        <v>5930</v>
      </c>
      <c r="U340" s="22">
        <v>10671</v>
      </c>
      <c r="V340" s="22">
        <v>0</v>
      </c>
      <c r="W340" s="22">
        <v>0</v>
      </c>
      <c r="X340" s="22">
        <v>0</v>
      </c>
      <c r="Y340" s="22">
        <v>2296</v>
      </c>
      <c r="Z340" s="22">
        <v>0</v>
      </c>
      <c r="AA340" s="22">
        <v>0</v>
      </c>
      <c r="AB340" s="22">
        <v>0</v>
      </c>
      <c r="AC340" s="22">
        <v>12967</v>
      </c>
      <c r="AD340" s="22">
        <v>2615</v>
      </c>
      <c r="AE340" s="22">
        <v>4779</v>
      </c>
      <c r="AF340" s="22">
        <v>0</v>
      </c>
      <c r="AG340" s="22">
        <v>2869</v>
      </c>
      <c r="AH340" s="22">
        <v>1100</v>
      </c>
      <c r="AI340" s="22">
        <v>24330</v>
      </c>
      <c r="AJ340" s="22">
        <v>0</v>
      </c>
      <c r="AK340" s="22">
        <v>0</v>
      </c>
      <c r="AL340" s="22">
        <v>0</v>
      </c>
    </row>
    <row r="341" spans="1:38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-22000</v>
      </c>
      <c r="O341" s="22">
        <v>0</v>
      </c>
      <c r="P341" s="22">
        <v>30000</v>
      </c>
      <c r="Q341" s="22">
        <v>0</v>
      </c>
      <c r="R341" s="22">
        <v>0</v>
      </c>
      <c r="S341" s="22">
        <v>0</v>
      </c>
      <c r="T341" s="22">
        <v>8000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10000</v>
      </c>
      <c r="AF341" s="22">
        <v>0</v>
      </c>
      <c r="AG341" s="22">
        <v>103244</v>
      </c>
      <c r="AH341" s="22">
        <v>0</v>
      </c>
      <c r="AI341" s="22">
        <v>113244</v>
      </c>
      <c r="AJ341" s="22"/>
      <c r="AK341" s="22"/>
      <c r="AL341" s="22"/>
    </row>
    <row r="342" spans="1:38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-10140</v>
      </c>
      <c r="O342" s="22">
        <v>3861</v>
      </c>
      <c r="P342" s="22">
        <v>11873</v>
      </c>
      <c r="Q342" s="22">
        <v>0</v>
      </c>
      <c r="R342" s="22">
        <v>0</v>
      </c>
      <c r="S342" s="22">
        <v>0</v>
      </c>
      <c r="T342" s="22">
        <v>5594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116328</v>
      </c>
      <c r="AE342" s="22">
        <v>3957</v>
      </c>
      <c r="AF342" s="22">
        <v>0</v>
      </c>
      <c r="AG342" s="22">
        <v>11924</v>
      </c>
      <c r="AH342" s="22">
        <v>39260</v>
      </c>
      <c r="AI342" s="22">
        <v>171469</v>
      </c>
      <c r="AJ342" s="22">
        <v>0</v>
      </c>
      <c r="AK342" s="22">
        <v>0</v>
      </c>
      <c r="AL342" s="22">
        <v>0</v>
      </c>
    </row>
    <row r="343" spans="1:38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</row>
    <row r="344" spans="1:38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</row>
    <row r="345" spans="1:38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</row>
    <row r="346" spans="1:38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</row>
    <row r="347" spans="1:38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</row>
    <row r="348" spans="1:38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24929</v>
      </c>
      <c r="S348" s="22">
        <v>359551</v>
      </c>
      <c r="T348" s="22">
        <v>384480</v>
      </c>
      <c r="U348" s="22">
        <v>0</v>
      </c>
      <c r="V348" s="22">
        <v>0</v>
      </c>
      <c r="W348" s="22">
        <v>16822</v>
      </c>
      <c r="X348" s="22">
        <v>9439</v>
      </c>
      <c r="Y348" s="22">
        <v>0</v>
      </c>
      <c r="Z348" s="22">
        <v>0</v>
      </c>
      <c r="AA348" s="22">
        <v>2266</v>
      </c>
      <c r="AB348" s="22">
        <v>0</v>
      </c>
      <c r="AC348" s="22">
        <v>28527</v>
      </c>
      <c r="AD348" s="22">
        <v>1224</v>
      </c>
      <c r="AE348" s="22">
        <v>18081</v>
      </c>
      <c r="AF348" s="22">
        <v>0</v>
      </c>
      <c r="AG348" s="22">
        <v>4530</v>
      </c>
      <c r="AH348" s="22">
        <v>86335</v>
      </c>
      <c r="AI348" s="22">
        <v>138697</v>
      </c>
      <c r="AJ348" s="22">
        <v>0</v>
      </c>
      <c r="AK348" s="22">
        <v>0</v>
      </c>
      <c r="AL348" s="22">
        <v>0</v>
      </c>
    </row>
    <row r="349" spans="1:38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4590535</v>
      </c>
      <c r="F349" s="22">
        <v>0</v>
      </c>
      <c r="G349" s="22">
        <v>1611801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6202336</v>
      </c>
      <c r="N349" s="22">
        <v>0</v>
      </c>
      <c r="O349" s="22">
        <v>2472310</v>
      </c>
      <c r="P349" s="22">
        <v>2773034</v>
      </c>
      <c r="Q349" s="22">
        <v>17350</v>
      </c>
      <c r="R349" s="22">
        <v>0</v>
      </c>
      <c r="S349" s="22">
        <v>2462955</v>
      </c>
      <c r="T349" s="22">
        <v>13927985</v>
      </c>
      <c r="U349" s="22">
        <v>2734577</v>
      </c>
      <c r="V349" s="22">
        <v>0</v>
      </c>
      <c r="W349" s="22">
        <v>61787</v>
      </c>
      <c r="X349" s="22">
        <v>0</v>
      </c>
      <c r="Y349" s="22">
        <v>0</v>
      </c>
      <c r="Z349" s="22">
        <v>0</v>
      </c>
      <c r="AA349" s="22">
        <v>0</v>
      </c>
      <c r="AB349" s="22">
        <v>0</v>
      </c>
      <c r="AC349" s="22">
        <v>2796364</v>
      </c>
      <c r="AD349" s="22">
        <v>586796</v>
      </c>
      <c r="AE349" s="22">
        <v>2711006</v>
      </c>
      <c r="AF349" s="22">
        <v>0</v>
      </c>
      <c r="AG349" s="22">
        <v>0</v>
      </c>
      <c r="AH349" s="22">
        <v>1751725</v>
      </c>
      <c r="AI349" s="22">
        <v>7845891</v>
      </c>
      <c r="AJ349" s="22">
        <v>0</v>
      </c>
      <c r="AK349" s="22">
        <v>0</v>
      </c>
      <c r="AL349" s="22">
        <v>0</v>
      </c>
    </row>
    <row r="350" spans="1:38" x14ac:dyDescent="0.25">
      <c r="A350" s="22" t="s">
        <v>122</v>
      </c>
      <c r="B350" s="22" t="s">
        <v>823</v>
      </c>
      <c r="C350" s="22" t="s">
        <v>824</v>
      </c>
      <c r="D350" s="22" t="s">
        <v>825</v>
      </c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</row>
    <row r="351" spans="1:38" x14ac:dyDescent="0.25">
      <c r="A351" s="22"/>
      <c r="B351" s="22"/>
      <c r="C351" s="22"/>
      <c r="D351" s="22" t="s">
        <v>826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11BF0-B11D-424B-8242-18DF43CC6D43}">
  <dimension ref="A1:AL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8" width="15.7109375" customWidth="1"/>
  </cols>
  <sheetData>
    <row r="1" spans="1:38" ht="24" customHeight="1" x14ac:dyDescent="0.3">
      <c r="A1" s="4" t="str">
        <f>HYPERLINK("#'Index'!A1", "&lt;&lt; Index")</f>
        <v>&lt;&lt; Index</v>
      </c>
      <c r="B1" s="20" t="s">
        <v>1183</v>
      </c>
      <c r="D1" s="20" t="s">
        <v>1240</v>
      </c>
    </row>
    <row r="2" spans="1:3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1185</v>
      </c>
      <c r="F2" s="21" t="s">
        <v>1186</v>
      </c>
      <c r="G2" s="21" t="s">
        <v>1187</v>
      </c>
      <c r="H2" s="21" t="s">
        <v>1188</v>
      </c>
      <c r="I2" s="21" t="s">
        <v>1189</v>
      </c>
      <c r="J2" s="21" t="s">
        <v>1190</v>
      </c>
      <c r="K2" s="21" t="s">
        <v>1191</v>
      </c>
      <c r="L2" s="21" t="s">
        <v>1192</v>
      </c>
      <c r="M2" s="21" t="s">
        <v>1193</v>
      </c>
      <c r="N2" s="21" t="s">
        <v>1194</v>
      </c>
      <c r="O2" s="21" t="s">
        <v>1195</v>
      </c>
      <c r="P2" s="21" t="s">
        <v>1196</v>
      </c>
      <c r="Q2" s="21" t="s">
        <v>64</v>
      </c>
      <c r="R2" s="21" t="s">
        <v>1197</v>
      </c>
      <c r="S2" s="21" t="s">
        <v>1198</v>
      </c>
      <c r="T2" s="21" t="s">
        <v>1199</v>
      </c>
      <c r="U2" s="21" t="s">
        <v>1185</v>
      </c>
      <c r="V2" s="21" t="s">
        <v>1186</v>
      </c>
      <c r="W2" s="21" t="s">
        <v>1187</v>
      </c>
      <c r="X2" s="21" t="s">
        <v>1188</v>
      </c>
      <c r="Y2" s="21" t="s">
        <v>1189</v>
      </c>
      <c r="Z2" s="21" t="s">
        <v>1190</v>
      </c>
      <c r="AA2" s="21" t="s">
        <v>1191</v>
      </c>
      <c r="AB2" s="21" t="s">
        <v>1192</v>
      </c>
      <c r="AC2" s="21" t="s">
        <v>1200</v>
      </c>
      <c r="AD2" s="21" t="s">
        <v>1195</v>
      </c>
      <c r="AE2" s="21" t="s">
        <v>1196</v>
      </c>
      <c r="AF2" s="21" t="s">
        <v>64</v>
      </c>
      <c r="AG2" s="21" t="s">
        <v>1197</v>
      </c>
      <c r="AH2" s="21" t="s">
        <v>1198</v>
      </c>
      <c r="AI2" s="21" t="s">
        <v>1201</v>
      </c>
      <c r="AJ2" s="21" t="s">
        <v>1202</v>
      </c>
      <c r="AK2" s="21" t="s">
        <v>1203</v>
      </c>
      <c r="AL2" s="21" t="s">
        <v>1204</v>
      </c>
    </row>
    <row r="3" spans="1:38" x14ac:dyDescent="0.25">
      <c r="A3" s="21"/>
      <c r="B3" s="21"/>
      <c r="C3" s="21"/>
      <c r="D3" s="21" t="s">
        <v>88</v>
      </c>
      <c r="E3" s="21" t="s">
        <v>1205</v>
      </c>
      <c r="F3" s="21" t="s">
        <v>1206</v>
      </c>
      <c r="G3" s="21" t="s">
        <v>1207</v>
      </c>
      <c r="H3" s="21" t="s">
        <v>1208</v>
      </c>
      <c r="I3" s="21" t="s">
        <v>1209</v>
      </c>
      <c r="J3" s="21" t="s">
        <v>1210</v>
      </c>
      <c r="K3" s="21" t="s">
        <v>1211</v>
      </c>
      <c r="L3" s="21" t="s">
        <v>1212</v>
      </c>
      <c r="M3" s="21" t="s">
        <v>1213</v>
      </c>
      <c r="N3" s="21" t="s">
        <v>1214</v>
      </c>
      <c r="O3" s="21" t="s">
        <v>1215</v>
      </c>
      <c r="P3" s="21" t="s">
        <v>1216</v>
      </c>
      <c r="Q3" s="21" t="s">
        <v>1217</v>
      </c>
      <c r="R3" s="21" t="s">
        <v>1218</v>
      </c>
      <c r="S3" s="21" t="s">
        <v>1219</v>
      </c>
      <c r="T3" s="21" t="s">
        <v>1220</v>
      </c>
      <c r="U3" s="21" t="s">
        <v>1221</v>
      </c>
      <c r="V3" s="21" t="s">
        <v>1222</v>
      </c>
      <c r="W3" s="21" t="s">
        <v>1223</v>
      </c>
      <c r="X3" s="21" t="s">
        <v>1224</v>
      </c>
      <c r="Y3" s="21" t="s">
        <v>1225</v>
      </c>
      <c r="Z3" s="21" t="s">
        <v>1226</v>
      </c>
      <c r="AA3" s="21" t="s">
        <v>1227</v>
      </c>
      <c r="AB3" s="21" t="s">
        <v>1228</v>
      </c>
      <c r="AC3" s="21" t="s">
        <v>1229</v>
      </c>
      <c r="AD3" s="21" t="s">
        <v>1230</v>
      </c>
      <c r="AE3" s="21" t="s">
        <v>1231</v>
      </c>
      <c r="AF3" s="21" t="s">
        <v>1232</v>
      </c>
      <c r="AG3" s="21" t="s">
        <v>1233</v>
      </c>
      <c r="AH3" s="21" t="s">
        <v>1234</v>
      </c>
      <c r="AI3" s="21" t="s">
        <v>1235</v>
      </c>
      <c r="AJ3" s="21" t="s">
        <v>1236</v>
      </c>
      <c r="AK3" s="21" t="s">
        <v>1237</v>
      </c>
      <c r="AL3" s="21" t="s">
        <v>1238</v>
      </c>
    </row>
    <row r="4" spans="1:3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87141</v>
      </c>
      <c r="F4" s="22">
        <v>0</v>
      </c>
      <c r="G4" s="22">
        <v>0</v>
      </c>
      <c r="H4" s="22">
        <v>65797</v>
      </c>
      <c r="I4" s="22">
        <v>0</v>
      </c>
      <c r="J4" s="22">
        <v>0</v>
      </c>
      <c r="K4" s="22">
        <v>0</v>
      </c>
      <c r="L4" s="22">
        <v>0</v>
      </c>
      <c r="M4" s="22">
        <v>152938</v>
      </c>
      <c r="N4" s="22">
        <v>0</v>
      </c>
      <c r="O4" s="22">
        <v>1089708</v>
      </c>
      <c r="P4" s="22">
        <v>1172833</v>
      </c>
      <c r="Q4" s="22">
        <v>0</v>
      </c>
      <c r="R4" s="22">
        <v>199943</v>
      </c>
      <c r="S4" s="22">
        <v>0</v>
      </c>
      <c r="T4" s="22">
        <v>2615422</v>
      </c>
      <c r="U4" s="22">
        <v>72392</v>
      </c>
      <c r="V4" s="22">
        <v>0</v>
      </c>
      <c r="W4" s="22">
        <v>0</v>
      </c>
      <c r="X4" s="22">
        <v>15791</v>
      </c>
      <c r="Y4" s="22">
        <v>0</v>
      </c>
      <c r="Z4" s="22">
        <v>0</v>
      </c>
      <c r="AA4" s="22">
        <v>0</v>
      </c>
      <c r="AB4" s="22">
        <v>0</v>
      </c>
      <c r="AC4" s="22">
        <v>88183</v>
      </c>
      <c r="AD4" s="22">
        <v>675619</v>
      </c>
      <c r="AE4" s="22">
        <v>1087638</v>
      </c>
      <c r="AF4" s="22">
        <v>0</v>
      </c>
      <c r="AG4" s="22">
        <v>160712</v>
      </c>
      <c r="AH4" s="22">
        <v>0</v>
      </c>
      <c r="AI4" s="22">
        <v>2012152</v>
      </c>
      <c r="AJ4" s="22">
        <v>0</v>
      </c>
      <c r="AK4" s="22">
        <v>0</v>
      </c>
      <c r="AL4" s="22">
        <v>0</v>
      </c>
    </row>
    <row r="5" spans="1:3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1143918</v>
      </c>
      <c r="F5" s="22">
        <v>0</v>
      </c>
      <c r="G5" s="22">
        <v>0</v>
      </c>
      <c r="H5" s="22">
        <v>42320</v>
      </c>
      <c r="I5" s="22">
        <v>0</v>
      </c>
      <c r="J5" s="22">
        <v>0</v>
      </c>
      <c r="K5" s="22">
        <v>0</v>
      </c>
      <c r="L5" s="22">
        <v>0</v>
      </c>
      <c r="M5" s="22">
        <v>1186238</v>
      </c>
      <c r="N5" s="22">
        <v>0</v>
      </c>
      <c r="O5" s="22">
        <v>318360</v>
      </c>
      <c r="P5" s="22">
        <v>180251</v>
      </c>
      <c r="Q5" s="22">
        <v>703860</v>
      </c>
      <c r="R5" s="22">
        <v>235557</v>
      </c>
      <c r="S5" s="22">
        <v>186141</v>
      </c>
      <c r="T5" s="22">
        <v>2810407</v>
      </c>
      <c r="U5" s="22">
        <v>938622</v>
      </c>
      <c r="V5" s="22">
        <v>0</v>
      </c>
      <c r="W5" s="22">
        <v>0</v>
      </c>
      <c r="X5" s="22">
        <v>38525</v>
      </c>
      <c r="Y5" s="22">
        <v>0</v>
      </c>
      <c r="Z5" s="22">
        <v>0</v>
      </c>
      <c r="AA5" s="22">
        <v>0</v>
      </c>
      <c r="AB5" s="22">
        <v>0</v>
      </c>
      <c r="AC5" s="22">
        <v>977147</v>
      </c>
      <c r="AD5" s="22">
        <v>296659</v>
      </c>
      <c r="AE5" s="22">
        <v>105545</v>
      </c>
      <c r="AF5" s="22">
        <v>0</v>
      </c>
      <c r="AG5" s="22">
        <v>87926</v>
      </c>
      <c r="AH5" s="22">
        <v>176835</v>
      </c>
      <c r="AI5" s="22">
        <v>1644112</v>
      </c>
      <c r="AJ5" s="22">
        <v>0</v>
      </c>
      <c r="AK5" s="22">
        <v>0</v>
      </c>
      <c r="AL5" s="22">
        <v>0</v>
      </c>
    </row>
    <row r="6" spans="1:3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5714000</v>
      </c>
      <c r="F6" s="22">
        <v>187000</v>
      </c>
      <c r="G6" s="22">
        <v>21666000</v>
      </c>
      <c r="H6" s="22">
        <v>7278000</v>
      </c>
      <c r="I6" s="22">
        <v>12000</v>
      </c>
      <c r="J6" s="22">
        <v>300000</v>
      </c>
      <c r="K6" s="22">
        <v>0</v>
      </c>
      <c r="L6" s="22">
        <v>0</v>
      </c>
      <c r="M6" s="22">
        <v>35157000</v>
      </c>
      <c r="N6" s="22">
        <v>43555000</v>
      </c>
      <c r="O6" s="22">
        <v>5439000</v>
      </c>
      <c r="P6" s="22">
        <v>68111000</v>
      </c>
      <c r="Q6" s="22">
        <v>13151000</v>
      </c>
      <c r="R6" s="22">
        <v>12449000</v>
      </c>
      <c r="S6" s="22">
        <v>38013000</v>
      </c>
      <c r="T6" s="22">
        <v>215875000</v>
      </c>
      <c r="U6" s="22">
        <v>2830000</v>
      </c>
      <c r="V6" s="22">
        <v>0</v>
      </c>
      <c r="W6" s="22">
        <v>5273000</v>
      </c>
      <c r="X6" s="22">
        <v>3465000</v>
      </c>
      <c r="Y6" s="22">
        <v>20000</v>
      </c>
      <c r="Z6" s="22">
        <v>239000</v>
      </c>
      <c r="AA6" s="22">
        <v>0</v>
      </c>
      <c r="AB6" s="22">
        <v>0</v>
      </c>
      <c r="AC6" s="22">
        <v>11827000</v>
      </c>
      <c r="AD6" s="22">
        <v>4658000</v>
      </c>
      <c r="AE6" s="22">
        <v>65312000</v>
      </c>
      <c r="AF6" s="22">
        <v>0</v>
      </c>
      <c r="AG6" s="22">
        <v>12343000</v>
      </c>
      <c r="AH6" s="22">
        <v>31182000</v>
      </c>
      <c r="AI6" s="22">
        <v>125322000</v>
      </c>
      <c r="AJ6" s="22">
        <v>0</v>
      </c>
      <c r="AK6" s="22">
        <v>0</v>
      </c>
      <c r="AL6" s="22">
        <v>0</v>
      </c>
    </row>
    <row r="7" spans="1:3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76894</v>
      </c>
      <c r="F7" s="22">
        <v>0</v>
      </c>
      <c r="G7" s="22">
        <v>6669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83563</v>
      </c>
      <c r="N7" s="22">
        <v>19772318</v>
      </c>
      <c r="O7" s="22">
        <v>581080</v>
      </c>
      <c r="P7" s="22">
        <v>606480</v>
      </c>
      <c r="Q7" s="22">
        <v>0</v>
      </c>
      <c r="R7" s="22">
        <v>0</v>
      </c>
      <c r="S7" s="22">
        <v>383851</v>
      </c>
      <c r="T7" s="22">
        <v>21427292</v>
      </c>
      <c r="U7" s="22">
        <v>76895</v>
      </c>
      <c r="V7" s="22">
        <v>0</v>
      </c>
      <c r="W7" s="22">
        <v>3779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80674</v>
      </c>
      <c r="AD7" s="22">
        <v>459053</v>
      </c>
      <c r="AE7" s="22">
        <v>509280</v>
      </c>
      <c r="AF7" s="22">
        <v>0</v>
      </c>
      <c r="AG7" s="22">
        <v>0</v>
      </c>
      <c r="AH7" s="22">
        <v>312351</v>
      </c>
      <c r="AI7" s="22">
        <v>1361358</v>
      </c>
      <c r="AJ7" s="22">
        <v>0</v>
      </c>
      <c r="AK7" s="22">
        <v>0</v>
      </c>
      <c r="AL7" s="22">
        <v>0</v>
      </c>
    </row>
    <row r="8" spans="1:3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-81332</v>
      </c>
      <c r="F8" s="22">
        <v>0</v>
      </c>
      <c r="G8" s="22">
        <v>1341383</v>
      </c>
      <c r="H8" s="22">
        <v>1095207</v>
      </c>
      <c r="I8" s="22">
        <v>2876651</v>
      </c>
      <c r="J8" s="22">
        <v>0</v>
      </c>
      <c r="K8" s="22">
        <v>0</v>
      </c>
      <c r="L8" s="22">
        <v>0</v>
      </c>
      <c r="M8" s="22">
        <v>5231909</v>
      </c>
      <c r="N8" s="22">
        <v>0</v>
      </c>
      <c r="O8" s="22">
        <v>889353</v>
      </c>
      <c r="P8" s="22">
        <v>484878</v>
      </c>
      <c r="Q8" s="22">
        <v>0</v>
      </c>
      <c r="R8" s="22">
        <v>0</v>
      </c>
      <c r="S8" s="22">
        <v>59246</v>
      </c>
      <c r="T8" s="22">
        <v>6665386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551385</v>
      </c>
      <c r="AE8" s="22">
        <v>64519</v>
      </c>
      <c r="AF8" s="22">
        <v>0</v>
      </c>
      <c r="AG8" s="22">
        <v>0</v>
      </c>
      <c r="AH8" s="22">
        <v>52746</v>
      </c>
      <c r="AI8" s="22">
        <v>668650</v>
      </c>
      <c r="AJ8" s="22">
        <v>0</v>
      </c>
      <c r="AK8" s="22">
        <v>0</v>
      </c>
      <c r="AL8" s="22">
        <v>0</v>
      </c>
    </row>
    <row r="9" spans="1:3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20159126</v>
      </c>
      <c r="O9" s="22">
        <v>199028</v>
      </c>
      <c r="P9" s="22">
        <v>219293</v>
      </c>
      <c r="Q9" s="22">
        <v>0</v>
      </c>
      <c r="R9" s="22">
        <v>64401</v>
      </c>
      <c r="S9" s="22">
        <v>0</v>
      </c>
      <c r="T9" s="22">
        <v>20641848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37519</v>
      </c>
      <c r="AE9" s="22">
        <v>114902</v>
      </c>
      <c r="AF9" s="22">
        <v>0</v>
      </c>
      <c r="AG9" s="22">
        <v>64401</v>
      </c>
      <c r="AH9" s="22">
        <v>0</v>
      </c>
      <c r="AI9" s="22">
        <v>216822</v>
      </c>
      <c r="AJ9" s="22">
        <v>0</v>
      </c>
      <c r="AK9" s="22">
        <v>0</v>
      </c>
      <c r="AL9" s="22">
        <v>0</v>
      </c>
    </row>
    <row r="10" spans="1:3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63997000</v>
      </c>
      <c r="F10" s="22">
        <v>264000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64261000</v>
      </c>
      <c r="N10" s="22">
        <v>1347000</v>
      </c>
      <c r="O10" s="22">
        <v>0</v>
      </c>
      <c r="P10" s="22">
        <v>80438000</v>
      </c>
      <c r="Q10" s="22">
        <v>9972000</v>
      </c>
      <c r="R10" s="22">
        <v>6289000</v>
      </c>
      <c r="S10" s="22">
        <v>14565000</v>
      </c>
      <c r="T10" s="22">
        <v>176872000</v>
      </c>
      <c r="U10" s="22">
        <v>57062000</v>
      </c>
      <c r="V10" s="22">
        <v>203000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57265000</v>
      </c>
      <c r="AD10" s="22">
        <v>0</v>
      </c>
      <c r="AE10" s="22">
        <v>79880000</v>
      </c>
      <c r="AF10" s="22">
        <v>0</v>
      </c>
      <c r="AG10" s="22">
        <v>6287000</v>
      </c>
      <c r="AH10" s="22">
        <v>12568000</v>
      </c>
      <c r="AI10" s="22">
        <v>156000000</v>
      </c>
      <c r="AJ10" s="22">
        <v>0</v>
      </c>
      <c r="AK10" s="22">
        <v>0</v>
      </c>
      <c r="AL10" s="22">
        <v>0</v>
      </c>
    </row>
    <row r="11" spans="1:3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994818</v>
      </c>
      <c r="F11" s="22">
        <v>0</v>
      </c>
      <c r="G11" s="22">
        <v>178264</v>
      </c>
      <c r="H11" s="22">
        <v>13933</v>
      </c>
      <c r="I11" s="22">
        <v>58000</v>
      </c>
      <c r="J11" s="22">
        <v>0</v>
      </c>
      <c r="K11" s="22">
        <v>0</v>
      </c>
      <c r="L11" s="22">
        <v>0</v>
      </c>
      <c r="M11" s="22">
        <v>1245015</v>
      </c>
      <c r="N11" s="22">
        <v>0</v>
      </c>
      <c r="O11" s="22">
        <v>0</v>
      </c>
      <c r="P11" s="22">
        <v>256532</v>
      </c>
      <c r="Q11" s="22">
        <v>314567</v>
      </c>
      <c r="R11" s="22">
        <v>75524</v>
      </c>
      <c r="S11" s="22">
        <v>48735</v>
      </c>
      <c r="T11" s="22">
        <v>1940373</v>
      </c>
      <c r="U11" s="22">
        <v>587542</v>
      </c>
      <c r="V11" s="22">
        <v>0</v>
      </c>
      <c r="W11" s="22">
        <v>4049</v>
      </c>
      <c r="X11" s="22">
        <v>9625</v>
      </c>
      <c r="Y11" s="22">
        <v>15494</v>
      </c>
      <c r="Z11" s="22">
        <v>0</v>
      </c>
      <c r="AA11" s="22">
        <v>0</v>
      </c>
      <c r="AB11" s="22">
        <v>0</v>
      </c>
      <c r="AC11" s="22">
        <v>616710</v>
      </c>
      <c r="AD11" s="22">
        <v>0</v>
      </c>
      <c r="AE11" s="22">
        <v>117723</v>
      </c>
      <c r="AF11" s="22">
        <v>0</v>
      </c>
      <c r="AG11" s="22">
        <v>75524</v>
      </c>
      <c r="AH11" s="22">
        <v>38998</v>
      </c>
      <c r="AI11" s="22">
        <v>848955</v>
      </c>
      <c r="AJ11" s="22">
        <v>0</v>
      </c>
      <c r="AK11" s="22">
        <v>0</v>
      </c>
      <c r="AL11" s="22">
        <v>0</v>
      </c>
    </row>
    <row r="12" spans="1:3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1762715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1762715</v>
      </c>
      <c r="N12" s="22">
        <v>25496205</v>
      </c>
      <c r="O12" s="22">
        <v>0</v>
      </c>
      <c r="P12" s="22">
        <v>1102267</v>
      </c>
      <c r="Q12" s="22">
        <v>0</v>
      </c>
      <c r="R12" s="22">
        <v>22693</v>
      </c>
      <c r="S12" s="22">
        <v>231199</v>
      </c>
      <c r="T12" s="22">
        <v>28615079</v>
      </c>
      <c r="U12" s="22">
        <v>1744423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1744423</v>
      </c>
      <c r="AD12" s="22">
        <v>0</v>
      </c>
      <c r="AE12" s="22">
        <v>986893</v>
      </c>
      <c r="AF12" s="22">
        <v>0</v>
      </c>
      <c r="AG12" s="22">
        <v>22693</v>
      </c>
      <c r="AH12" s="22">
        <v>196019</v>
      </c>
      <c r="AI12" s="22">
        <v>2950028</v>
      </c>
      <c r="AJ12" s="22">
        <v>0</v>
      </c>
      <c r="AK12" s="22">
        <v>0</v>
      </c>
      <c r="AL12" s="22">
        <v>0</v>
      </c>
    </row>
    <row r="13" spans="1:3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326200</v>
      </c>
      <c r="Q13" s="22">
        <v>0</v>
      </c>
      <c r="R13" s="22">
        <v>0</v>
      </c>
      <c r="S13" s="22">
        <v>335535</v>
      </c>
      <c r="T13" s="22">
        <v>661735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260647</v>
      </c>
      <c r="AF13" s="22">
        <v>0</v>
      </c>
      <c r="AG13" s="22">
        <v>0</v>
      </c>
      <c r="AH13" s="22">
        <v>304420</v>
      </c>
      <c r="AI13" s="22">
        <v>565067</v>
      </c>
      <c r="AJ13" s="22">
        <v>0</v>
      </c>
      <c r="AK13" s="22">
        <v>0</v>
      </c>
      <c r="AL13" s="22">
        <v>0</v>
      </c>
    </row>
    <row r="14" spans="1:3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155027</v>
      </c>
      <c r="Q14" s="22">
        <v>0</v>
      </c>
      <c r="R14" s="22">
        <v>0</v>
      </c>
      <c r="S14" s="22">
        <v>1112079</v>
      </c>
      <c r="T14" s="22">
        <v>1267106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144453</v>
      </c>
      <c r="AF14" s="22">
        <v>0</v>
      </c>
      <c r="AG14" s="22">
        <v>0</v>
      </c>
      <c r="AH14" s="22">
        <v>163541</v>
      </c>
      <c r="AI14" s="22">
        <v>307994</v>
      </c>
      <c r="AJ14" s="22">
        <v>0</v>
      </c>
      <c r="AK14" s="22">
        <v>0</v>
      </c>
      <c r="AL14" s="22">
        <v>0</v>
      </c>
    </row>
    <row r="15" spans="1:3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3092000</v>
      </c>
      <c r="F15" s="22">
        <v>0</v>
      </c>
      <c r="G15" s="22">
        <v>78000</v>
      </c>
      <c r="H15" s="22">
        <v>35000</v>
      </c>
      <c r="I15" s="22">
        <v>52000</v>
      </c>
      <c r="J15" s="22">
        <v>0</v>
      </c>
      <c r="K15" s="22">
        <v>2764000</v>
      </c>
      <c r="L15" s="22">
        <v>0</v>
      </c>
      <c r="M15" s="22">
        <v>6021000</v>
      </c>
      <c r="N15" s="22">
        <v>0</v>
      </c>
      <c r="O15" s="22">
        <v>228000</v>
      </c>
      <c r="P15" s="22">
        <v>2588000</v>
      </c>
      <c r="Q15" s="22">
        <v>3128000</v>
      </c>
      <c r="R15" s="22">
        <v>659000</v>
      </c>
      <c r="S15" s="22">
        <v>3883000</v>
      </c>
      <c r="T15" s="22">
        <v>16507000</v>
      </c>
      <c r="U15" s="22">
        <v>2245000</v>
      </c>
      <c r="V15" s="22">
        <v>0</v>
      </c>
      <c r="W15" s="22">
        <v>28000</v>
      </c>
      <c r="X15" s="22">
        <v>15000</v>
      </c>
      <c r="Y15" s="22">
        <v>25000</v>
      </c>
      <c r="Z15" s="22">
        <v>0</v>
      </c>
      <c r="AA15" s="22">
        <v>1653000</v>
      </c>
      <c r="AB15" s="22">
        <v>0</v>
      </c>
      <c r="AC15" s="22">
        <v>3966000</v>
      </c>
      <c r="AD15" s="22">
        <v>226000</v>
      </c>
      <c r="AE15" s="22">
        <v>2299000</v>
      </c>
      <c r="AF15" s="22">
        <v>0</v>
      </c>
      <c r="AG15" s="22">
        <v>506000</v>
      </c>
      <c r="AH15" s="22">
        <v>3294000</v>
      </c>
      <c r="AI15" s="22">
        <v>10291000</v>
      </c>
      <c r="AJ15" s="22">
        <v>0</v>
      </c>
      <c r="AK15" s="22">
        <v>0</v>
      </c>
      <c r="AL15" s="22">
        <v>0</v>
      </c>
    </row>
    <row r="16" spans="1:3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29951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29951</v>
      </c>
      <c r="N16" s="22">
        <v>217181</v>
      </c>
      <c r="O16" s="22">
        <v>2391624</v>
      </c>
      <c r="P16" s="22">
        <v>733888</v>
      </c>
      <c r="Q16" s="22">
        <v>0</v>
      </c>
      <c r="R16" s="22">
        <v>0</v>
      </c>
      <c r="S16" s="22">
        <v>239277</v>
      </c>
      <c r="T16" s="22">
        <v>3611921</v>
      </c>
      <c r="U16" s="22">
        <v>1069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1069</v>
      </c>
      <c r="AD16" s="22">
        <v>1419454</v>
      </c>
      <c r="AE16" s="22">
        <v>720640</v>
      </c>
      <c r="AF16" s="22">
        <v>0</v>
      </c>
      <c r="AG16" s="22">
        <v>0</v>
      </c>
      <c r="AH16" s="22">
        <v>239277</v>
      </c>
      <c r="AI16" s="22">
        <v>2380440</v>
      </c>
      <c r="AJ16" s="22">
        <v>0</v>
      </c>
      <c r="AK16" s="22">
        <v>0</v>
      </c>
      <c r="AL16" s="22">
        <v>0</v>
      </c>
    </row>
    <row r="17" spans="1:3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42000</v>
      </c>
      <c r="H17" s="22">
        <v>38000</v>
      </c>
      <c r="I17" s="22">
        <v>2489000</v>
      </c>
      <c r="J17" s="22">
        <v>0</v>
      </c>
      <c r="K17" s="22">
        <v>12966000</v>
      </c>
      <c r="L17" s="22">
        <v>36047000</v>
      </c>
      <c r="M17" s="22">
        <v>51582000</v>
      </c>
      <c r="N17" s="22">
        <v>0</v>
      </c>
      <c r="O17" s="22">
        <v>1239000</v>
      </c>
      <c r="P17" s="22">
        <v>2826000</v>
      </c>
      <c r="Q17" s="22">
        <v>13000</v>
      </c>
      <c r="R17" s="22">
        <v>373000</v>
      </c>
      <c r="S17" s="22">
        <v>4409000</v>
      </c>
      <c r="T17" s="22">
        <v>60442000</v>
      </c>
      <c r="U17" s="22">
        <v>0</v>
      </c>
      <c r="V17" s="22">
        <v>0</v>
      </c>
      <c r="W17" s="22">
        <v>43000</v>
      </c>
      <c r="X17" s="22">
        <v>38000</v>
      </c>
      <c r="Y17" s="22">
        <v>2300000</v>
      </c>
      <c r="Z17" s="22">
        <v>0</v>
      </c>
      <c r="AA17" s="22">
        <v>12559000</v>
      </c>
      <c r="AB17" s="22">
        <v>5000</v>
      </c>
      <c r="AC17" s="22">
        <v>14945000</v>
      </c>
      <c r="AD17" s="22">
        <v>695000</v>
      </c>
      <c r="AE17" s="22">
        <v>2652000</v>
      </c>
      <c r="AF17" s="22">
        <v>0</v>
      </c>
      <c r="AG17" s="22">
        <v>345000</v>
      </c>
      <c r="AH17" s="22">
        <v>4275000</v>
      </c>
      <c r="AI17" s="22">
        <v>22912000</v>
      </c>
      <c r="AJ17" s="22">
        <v>0</v>
      </c>
      <c r="AK17" s="22">
        <v>0</v>
      </c>
      <c r="AL17" s="22">
        <v>0</v>
      </c>
    </row>
    <row r="18" spans="1:3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20443</v>
      </c>
      <c r="F18" s="22">
        <v>0</v>
      </c>
      <c r="G18" s="22">
        <v>235602</v>
      </c>
      <c r="H18" s="22">
        <v>118573</v>
      </c>
      <c r="I18" s="22">
        <v>325300</v>
      </c>
      <c r="J18" s="22">
        <v>0</v>
      </c>
      <c r="K18" s="22">
        <v>0</v>
      </c>
      <c r="L18" s="22">
        <v>0</v>
      </c>
      <c r="M18" s="22">
        <v>699918</v>
      </c>
      <c r="N18" s="22">
        <v>0</v>
      </c>
      <c r="O18" s="22">
        <v>758926</v>
      </c>
      <c r="P18" s="22">
        <v>2347036</v>
      </c>
      <c r="Q18" s="22">
        <v>0</v>
      </c>
      <c r="R18" s="22">
        <v>32937</v>
      </c>
      <c r="S18" s="22">
        <v>1415929</v>
      </c>
      <c r="T18" s="22">
        <v>5254746</v>
      </c>
      <c r="U18" s="22">
        <v>78</v>
      </c>
      <c r="V18" s="22">
        <v>0</v>
      </c>
      <c r="W18" s="22">
        <v>176083</v>
      </c>
      <c r="X18" s="22">
        <v>75429</v>
      </c>
      <c r="Y18" s="22">
        <v>149825</v>
      </c>
      <c r="Z18" s="22">
        <v>0</v>
      </c>
      <c r="AA18" s="22">
        <v>0</v>
      </c>
      <c r="AB18" s="22">
        <v>0</v>
      </c>
      <c r="AC18" s="22">
        <v>401415</v>
      </c>
      <c r="AD18" s="22">
        <v>738859</v>
      </c>
      <c r="AE18" s="22">
        <v>1943672</v>
      </c>
      <c r="AF18" s="22">
        <v>0</v>
      </c>
      <c r="AG18" s="22">
        <v>30302</v>
      </c>
      <c r="AH18" s="22">
        <v>1308535</v>
      </c>
      <c r="AI18" s="22">
        <v>4422783</v>
      </c>
      <c r="AJ18" s="22">
        <v>0</v>
      </c>
      <c r="AK18" s="22">
        <v>0</v>
      </c>
      <c r="AL18" s="22">
        <v>0</v>
      </c>
    </row>
    <row r="19" spans="1:3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763108</v>
      </c>
      <c r="F19" s="22">
        <v>0</v>
      </c>
      <c r="G19" s="22">
        <v>98812</v>
      </c>
      <c r="H19" s="22">
        <v>13255</v>
      </c>
      <c r="I19" s="22">
        <v>0</v>
      </c>
      <c r="J19" s="22">
        <v>0</v>
      </c>
      <c r="K19" s="22">
        <v>0</v>
      </c>
      <c r="L19" s="22">
        <v>0</v>
      </c>
      <c r="M19" s="22">
        <v>875175</v>
      </c>
      <c r="N19" s="22">
        <v>0</v>
      </c>
      <c r="O19" s="22">
        <v>268515</v>
      </c>
      <c r="P19" s="22">
        <v>158814</v>
      </c>
      <c r="Q19" s="22">
        <v>48033</v>
      </c>
      <c r="R19" s="22">
        <v>0</v>
      </c>
      <c r="S19" s="22">
        <v>132460</v>
      </c>
      <c r="T19" s="22">
        <v>1482997</v>
      </c>
      <c r="U19" s="22">
        <v>715998</v>
      </c>
      <c r="V19" s="22">
        <v>0</v>
      </c>
      <c r="W19" s="22">
        <v>77262</v>
      </c>
      <c r="X19" s="22">
        <v>1047</v>
      </c>
      <c r="Y19" s="22">
        <v>0</v>
      </c>
      <c r="Z19" s="22">
        <v>0</v>
      </c>
      <c r="AA19" s="22">
        <v>0</v>
      </c>
      <c r="AB19" s="22">
        <v>0</v>
      </c>
      <c r="AC19" s="22">
        <v>794307</v>
      </c>
      <c r="AD19" s="22">
        <v>166480</v>
      </c>
      <c r="AE19" s="22">
        <v>63731</v>
      </c>
      <c r="AF19" s="22">
        <v>0</v>
      </c>
      <c r="AG19" s="22">
        <v>0</v>
      </c>
      <c r="AH19" s="22">
        <v>132460</v>
      </c>
      <c r="AI19" s="22">
        <v>1156978</v>
      </c>
      <c r="AJ19" s="22">
        <v>0</v>
      </c>
      <c r="AK19" s="22">
        <v>0</v>
      </c>
      <c r="AL19" s="22">
        <v>0</v>
      </c>
    </row>
    <row r="20" spans="1:3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160164</v>
      </c>
      <c r="O20" s="22">
        <v>1009316</v>
      </c>
      <c r="P20" s="22">
        <v>1003081</v>
      </c>
      <c r="Q20" s="22">
        <v>0</v>
      </c>
      <c r="R20" s="22">
        <v>0</v>
      </c>
      <c r="S20" s="22">
        <v>695879</v>
      </c>
      <c r="T20" s="22">
        <v>2868440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585177</v>
      </c>
      <c r="AE20" s="22">
        <v>943303</v>
      </c>
      <c r="AF20" s="22">
        <v>0</v>
      </c>
      <c r="AG20" s="22">
        <v>0</v>
      </c>
      <c r="AH20" s="22">
        <v>572314</v>
      </c>
      <c r="AI20" s="22">
        <v>2100794</v>
      </c>
      <c r="AJ20" s="22">
        <v>0</v>
      </c>
      <c r="AK20" s="22">
        <v>0</v>
      </c>
      <c r="AL20" s="22">
        <v>0</v>
      </c>
    </row>
    <row r="21" spans="1:3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40283</v>
      </c>
      <c r="F21" s="22">
        <v>0</v>
      </c>
      <c r="G21" s="22">
        <v>0</v>
      </c>
      <c r="H21" s="22">
        <v>0</v>
      </c>
      <c r="I21" s="22">
        <v>470</v>
      </c>
      <c r="J21" s="22">
        <v>0</v>
      </c>
      <c r="K21" s="22">
        <v>0</v>
      </c>
      <c r="L21" s="22">
        <v>0</v>
      </c>
      <c r="M21" s="22">
        <v>40753</v>
      </c>
      <c r="N21" s="22">
        <v>0</v>
      </c>
      <c r="O21" s="22">
        <v>0</v>
      </c>
      <c r="P21" s="22">
        <v>625890</v>
      </c>
      <c r="Q21" s="22">
        <v>0</v>
      </c>
      <c r="R21" s="22">
        <v>0</v>
      </c>
      <c r="S21" s="22">
        <v>90337</v>
      </c>
      <c r="T21" s="22">
        <v>756980</v>
      </c>
      <c r="U21" s="22">
        <v>31255</v>
      </c>
      <c r="V21" s="22">
        <v>0</v>
      </c>
      <c r="W21" s="22">
        <v>0</v>
      </c>
      <c r="X21" s="22">
        <v>0</v>
      </c>
      <c r="Y21" s="22">
        <v>288</v>
      </c>
      <c r="Z21" s="22">
        <v>0</v>
      </c>
      <c r="AA21" s="22">
        <v>0</v>
      </c>
      <c r="AB21" s="22">
        <v>0</v>
      </c>
      <c r="AC21" s="22">
        <v>31543</v>
      </c>
      <c r="AD21" s="22">
        <v>0</v>
      </c>
      <c r="AE21" s="22">
        <v>410018</v>
      </c>
      <c r="AF21" s="22">
        <v>0</v>
      </c>
      <c r="AG21" s="22">
        <v>0</v>
      </c>
      <c r="AH21" s="22">
        <v>79273</v>
      </c>
      <c r="AI21" s="22">
        <v>520834</v>
      </c>
      <c r="AJ21" s="22">
        <v>0</v>
      </c>
      <c r="AK21" s="22">
        <v>0</v>
      </c>
      <c r="AL21" s="22">
        <v>0</v>
      </c>
    </row>
    <row r="22" spans="1:38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190095</v>
      </c>
      <c r="O22" s="22">
        <v>44790</v>
      </c>
      <c r="P22" s="22">
        <v>451166</v>
      </c>
      <c r="Q22" s="22">
        <v>8533</v>
      </c>
      <c r="R22" s="22">
        <v>0</v>
      </c>
      <c r="S22" s="22">
        <v>0</v>
      </c>
      <c r="T22" s="22">
        <v>694584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32249</v>
      </c>
      <c r="AE22" s="22">
        <v>388891</v>
      </c>
      <c r="AF22" s="22">
        <v>0</v>
      </c>
      <c r="AG22" s="22">
        <v>0</v>
      </c>
      <c r="AH22" s="22">
        <v>0</v>
      </c>
      <c r="AI22" s="22">
        <v>421140</v>
      </c>
      <c r="AJ22" s="22">
        <v>0</v>
      </c>
      <c r="AK22" s="22">
        <v>0</v>
      </c>
      <c r="AL22" s="22">
        <v>0</v>
      </c>
    </row>
    <row r="23" spans="1:38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286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286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286</v>
      </c>
      <c r="AJ23" s="22">
        <v>0</v>
      </c>
      <c r="AK23" s="22">
        <v>0</v>
      </c>
      <c r="AL23" s="22">
        <v>0</v>
      </c>
    </row>
    <row r="24" spans="1:38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1076191</v>
      </c>
      <c r="Q24" s="22">
        <v>0</v>
      </c>
      <c r="R24" s="22">
        <v>0</v>
      </c>
      <c r="S24" s="22">
        <v>282548</v>
      </c>
      <c r="T24" s="22">
        <v>1358739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286617</v>
      </c>
      <c r="AF24" s="22">
        <v>0</v>
      </c>
      <c r="AG24" s="22">
        <v>0</v>
      </c>
      <c r="AH24" s="22">
        <v>237339</v>
      </c>
      <c r="AI24" s="22">
        <v>523956</v>
      </c>
      <c r="AJ24" s="22">
        <v>0</v>
      </c>
      <c r="AK24" s="22">
        <v>0</v>
      </c>
      <c r="AL24" s="22">
        <v>0</v>
      </c>
    </row>
    <row r="25" spans="1:38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11910415</v>
      </c>
      <c r="F25" s="22">
        <v>0</v>
      </c>
      <c r="G25" s="22">
        <v>68517</v>
      </c>
      <c r="H25" s="22">
        <v>0</v>
      </c>
      <c r="I25" s="22">
        <v>99810</v>
      </c>
      <c r="J25" s="22">
        <v>0</v>
      </c>
      <c r="K25" s="22">
        <v>0</v>
      </c>
      <c r="L25" s="22">
        <v>0</v>
      </c>
      <c r="M25" s="22">
        <v>12078742</v>
      </c>
      <c r="N25" s="22">
        <v>0</v>
      </c>
      <c r="O25" s="22">
        <v>152328</v>
      </c>
      <c r="P25" s="22">
        <v>4580134</v>
      </c>
      <c r="Q25" s="22">
        <v>0</v>
      </c>
      <c r="R25" s="22">
        <v>952432</v>
      </c>
      <c r="S25" s="22">
        <v>2159607</v>
      </c>
      <c r="T25" s="22">
        <v>19923243</v>
      </c>
      <c r="U25" s="22">
        <v>11817479</v>
      </c>
      <c r="V25" s="22">
        <v>0</v>
      </c>
      <c r="W25" s="22">
        <v>58192</v>
      </c>
      <c r="X25" s="22">
        <v>95850</v>
      </c>
      <c r="Y25" s="22">
        <v>-71312</v>
      </c>
      <c r="Z25" s="22">
        <v>0</v>
      </c>
      <c r="AA25" s="22">
        <v>0</v>
      </c>
      <c r="AB25" s="22">
        <v>529138</v>
      </c>
      <c r="AC25" s="22">
        <v>12429347</v>
      </c>
      <c r="AD25" s="22">
        <v>-293882</v>
      </c>
      <c r="AE25" s="22">
        <v>4457375</v>
      </c>
      <c r="AF25" s="22">
        <v>0</v>
      </c>
      <c r="AG25" s="22">
        <v>497495</v>
      </c>
      <c r="AH25" s="22">
        <v>2109189</v>
      </c>
      <c r="AI25" s="22">
        <v>19199524</v>
      </c>
      <c r="AJ25" s="22">
        <v>0</v>
      </c>
      <c r="AK25" s="22">
        <v>0</v>
      </c>
      <c r="AL25" s="22">
        <v>0</v>
      </c>
    </row>
    <row r="26" spans="1:38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2128711</v>
      </c>
      <c r="F26" s="22">
        <v>0</v>
      </c>
      <c r="G26" s="22">
        <v>13270700</v>
      </c>
      <c r="H26" s="22">
        <v>1242748</v>
      </c>
      <c r="I26" s="22">
        <v>78268</v>
      </c>
      <c r="J26" s="22">
        <v>0</v>
      </c>
      <c r="K26" s="22">
        <v>0</v>
      </c>
      <c r="L26" s="22">
        <v>0</v>
      </c>
      <c r="M26" s="22">
        <v>16720427</v>
      </c>
      <c r="N26" s="22">
        <v>0</v>
      </c>
      <c r="O26" s="22">
        <v>1908391</v>
      </c>
      <c r="P26" s="22">
        <v>0</v>
      </c>
      <c r="Q26" s="22">
        <v>463630</v>
      </c>
      <c r="R26" s="22">
        <v>626488</v>
      </c>
      <c r="S26" s="22">
        <v>221687</v>
      </c>
      <c r="T26" s="22">
        <v>19940623</v>
      </c>
      <c r="U26" s="22">
        <v>1908051</v>
      </c>
      <c r="V26" s="22">
        <v>0</v>
      </c>
      <c r="W26" s="22">
        <v>6618924</v>
      </c>
      <c r="X26" s="22">
        <v>170226</v>
      </c>
      <c r="Y26" s="22">
        <v>43557</v>
      </c>
      <c r="Z26" s="22">
        <v>0</v>
      </c>
      <c r="AA26" s="22">
        <v>0</v>
      </c>
      <c r="AB26" s="22">
        <v>0</v>
      </c>
      <c r="AC26" s="22">
        <v>8740758</v>
      </c>
      <c r="AD26" s="22">
        <v>568632</v>
      </c>
      <c r="AE26" s="22">
        <v>0</v>
      </c>
      <c r="AF26" s="22">
        <v>0</v>
      </c>
      <c r="AG26" s="22">
        <v>615410</v>
      </c>
      <c r="AH26" s="22">
        <v>186101</v>
      </c>
      <c r="AI26" s="22">
        <v>10110901</v>
      </c>
      <c r="AJ26" s="22">
        <v>0</v>
      </c>
      <c r="AK26" s="22">
        <v>0</v>
      </c>
      <c r="AL26" s="22">
        <v>0</v>
      </c>
    </row>
    <row r="27" spans="1:38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200000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200000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</row>
    <row r="28" spans="1:38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849000</v>
      </c>
      <c r="Q28" s="22">
        <v>0</v>
      </c>
      <c r="R28" s="22">
        <v>0</v>
      </c>
      <c r="S28" s="22">
        <v>52593</v>
      </c>
      <c r="T28" s="22">
        <v>901593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424500</v>
      </c>
      <c r="AF28" s="22">
        <v>0</v>
      </c>
      <c r="AG28" s="22">
        <v>0</v>
      </c>
      <c r="AH28" s="22">
        <v>36687</v>
      </c>
      <c r="AI28" s="22">
        <v>461187</v>
      </c>
      <c r="AJ28" s="22">
        <v>0</v>
      </c>
      <c r="AK28" s="22">
        <v>0</v>
      </c>
      <c r="AL28" s="22">
        <v>0</v>
      </c>
    </row>
    <row r="29" spans="1:38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25781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25781</v>
      </c>
      <c r="N29" s="22">
        <v>631093</v>
      </c>
      <c r="O29" s="22">
        <v>0</v>
      </c>
      <c r="P29" s="22">
        <v>528700</v>
      </c>
      <c r="Q29" s="22">
        <v>0</v>
      </c>
      <c r="R29" s="22">
        <v>8445</v>
      </c>
      <c r="S29" s="22">
        <v>234452</v>
      </c>
      <c r="T29" s="22">
        <v>1428471</v>
      </c>
      <c r="U29" s="22">
        <v>19004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19004</v>
      </c>
      <c r="AD29" s="22">
        <v>0</v>
      </c>
      <c r="AE29" s="22">
        <v>243548</v>
      </c>
      <c r="AF29" s="22">
        <v>0</v>
      </c>
      <c r="AG29" s="22">
        <v>1689</v>
      </c>
      <c r="AH29" s="22">
        <v>200866</v>
      </c>
      <c r="AI29" s="22">
        <v>465107</v>
      </c>
      <c r="AJ29" s="22">
        <v>0</v>
      </c>
      <c r="AK29" s="22">
        <v>0</v>
      </c>
      <c r="AL29" s="22">
        <v>0</v>
      </c>
    </row>
    <row r="30" spans="1:38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28184</v>
      </c>
      <c r="F30" s="22">
        <v>0</v>
      </c>
      <c r="G30" s="22">
        <v>554135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582319</v>
      </c>
      <c r="N30" s="22">
        <v>0</v>
      </c>
      <c r="O30" s="22">
        <v>0</v>
      </c>
      <c r="P30" s="22">
        <v>417270</v>
      </c>
      <c r="Q30" s="22">
        <v>716</v>
      </c>
      <c r="R30" s="22">
        <v>0</v>
      </c>
      <c r="S30" s="22">
        <v>25820</v>
      </c>
      <c r="T30" s="22">
        <v>1026125</v>
      </c>
      <c r="U30" s="22">
        <v>28184</v>
      </c>
      <c r="V30" s="22">
        <v>0</v>
      </c>
      <c r="W30" s="22">
        <v>134813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162997</v>
      </c>
      <c r="AD30" s="22">
        <v>0</v>
      </c>
      <c r="AE30" s="22">
        <v>279740</v>
      </c>
      <c r="AF30" s="22">
        <v>0</v>
      </c>
      <c r="AG30" s="22">
        <v>0</v>
      </c>
      <c r="AH30" s="22">
        <v>25820</v>
      </c>
      <c r="AI30" s="22">
        <v>468557</v>
      </c>
      <c r="AJ30" s="22">
        <v>0</v>
      </c>
      <c r="AK30" s="22">
        <v>0</v>
      </c>
      <c r="AL30" s="22">
        <v>0</v>
      </c>
    </row>
    <row r="31" spans="1:38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21173</v>
      </c>
      <c r="F31" s="22">
        <v>0</v>
      </c>
      <c r="G31" s="22">
        <v>0</v>
      </c>
      <c r="H31" s="22">
        <v>965677</v>
      </c>
      <c r="I31" s="22">
        <v>0</v>
      </c>
      <c r="J31" s="22">
        <v>0</v>
      </c>
      <c r="K31" s="22">
        <v>0</v>
      </c>
      <c r="L31" s="22">
        <v>0</v>
      </c>
      <c r="M31" s="22">
        <v>986850</v>
      </c>
      <c r="N31" s="22">
        <v>0</v>
      </c>
      <c r="O31" s="22">
        <v>0</v>
      </c>
      <c r="P31" s="22">
        <v>379634</v>
      </c>
      <c r="Q31" s="22">
        <v>0</v>
      </c>
      <c r="R31" s="22">
        <v>6760</v>
      </c>
      <c r="S31" s="22">
        <v>187836</v>
      </c>
      <c r="T31" s="22">
        <v>1561080</v>
      </c>
      <c r="U31" s="22">
        <v>21173</v>
      </c>
      <c r="V31" s="22">
        <v>0</v>
      </c>
      <c r="W31" s="22">
        <v>0</v>
      </c>
      <c r="X31" s="22">
        <v>439920</v>
      </c>
      <c r="Y31" s="22">
        <v>0</v>
      </c>
      <c r="Z31" s="22">
        <v>0</v>
      </c>
      <c r="AA31" s="22">
        <v>0</v>
      </c>
      <c r="AB31" s="22">
        <v>0</v>
      </c>
      <c r="AC31" s="22">
        <v>461093</v>
      </c>
      <c r="AD31" s="22">
        <v>0</v>
      </c>
      <c r="AE31" s="22">
        <v>290999</v>
      </c>
      <c r="AF31" s="22">
        <v>0</v>
      </c>
      <c r="AG31" s="22">
        <v>6760</v>
      </c>
      <c r="AH31" s="22">
        <v>149123</v>
      </c>
      <c r="AI31" s="22">
        <v>907975</v>
      </c>
      <c r="AJ31" s="22">
        <v>0</v>
      </c>
      <c r="AK31" s="22">
        <v>0</v>
      </c>
      <c r="AL31" s="22">
        <v>0</v>
      </c>
    </row>
    <row r="32" spans="1:38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-705974</v>
      </c>
      <c r="F32" s="22">
        <v>0</v>
      </c>
      <c r="G32" s="22">
        <v>-6621919</v>
      </c>
      <c r="H32" s="22">
        <v>-2990156</v>
      </c>
      <c r="I32" s="22">
        <v>0</v>
      </c>
      <c r="J32" s="22">
        <v>0</v>
      </c>
      <c r="K32" s="22">
        <v>0</v>
      </c>
      <c r="L32" s="22">
        <v>0</v>
      </c>
      <c r="M32" s="22">
        <v>-10318049</v>
      </c>
      <c r="N32" s="22">
        <v>10318049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</row>
    <row r="33" spans="1:38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34806</v>
      </c>
      <c r="P33" s="22">
        <v>328000</v>
      </c>
      <c r="Q33" s="22">
        <v>2532</v>
      </c>
      <c r="R33" s="22">
        <v>0</v>
      </c>
      <c r="S33" s="22">
        <v>0</v>
      </c>
      <c r="T33" s="22">
        <v>365338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7656</v>
      </c>
      <c r="AE33" s="22">
        <v>164000</v>
      </c>
      <c r="AF33" s="22">
        <v>0</v>
      </c>
      <c r="AG33" s="22">
        <v>0</v>
      </c>
      <c r="AH33" s="22">
        <v>0</v>
      </c>
      <c r="AI33" s="22">
        <v>171656</v>
      </c>
      <c r="AJ33" s="22">
        <v>0</v>
      </c>
      <c r="AK33" s="22">
        <v>0</v>
      </c>
      <c r="AL33" s="22">
        <v>0</v>
      </c>
    </row>
    <row r="34" spans="1:38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4001765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4001765</v>
      </c>
      <c r="N34" s="22">
        <v>0</v>
      </c>
      <c r="O34" s="22">
        <v>0</v>
      </c>
      <c r="P34" s="22">
        <v>2566715</v>
      </c>
      <c r="Q34" s="22">
        <v>0</v>
      </c>
      <c r="R34" s="22">
        <v>0</v>
      </c>
      <c r="S34" s="22">
        <v>502665</v>
      </c>
      <c r="T34" s="22">
        <v>7071145</v>
      </c>
      <c r="U34" s="22">
        <v>3426717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3426717</v>
      </c>
      <c r="AD34" s="22">
        <v>0</v>
      </c>
      <c r="AE34" s="22">
        <v>1676477</v>
      </c>
      <c r="AF34" s="22">
        <v>0</v>
      </c>
      <c r="AG34" s="22">
        <v>0</v>
      </c>
      <c r="AH34" s="22">
        <v>353962</v>
      </c>
      <c r="AI34" s="22">
        <v>5457156</v>
      </c>
      <c r="AJ34" s="22">
        <v>0</v>
      </c>
      <c r="AK34" s="22">
        <v>0</v>
      </c>
      <c r="AL34" s="22">
        <v>0</v>
      </c>
    </row>
    <row r="35" spans="1:38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4174323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4174323</v>
      </c>
      <c r="N35" s="22">
        <v>0</v>
      </c>
      <c r="O35" s="22">
        <v>0</v>
      </c>
      <c r="P35" s="22">
        <v>794500</v>
      </c>
      <c r="Q35" s="22">
        <v>0</v>
      </c>
      <c r="R35" s="22">
        <v>0</v>
      </c>
      <c r="S35" s="22">
        <v>142578</v>
      </c>
      <c r="T35" s="22">
        <v>5111401</v>
      </c>
      <c r="U35" s="22">
        <v>3612383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3612383</v>
      </c>
      <c r="AD35" s="22">
        <v>0</v>
      </c>
      <c r="AE35" s="22">
        <v>410666</v>
      </c>
      <c r="AF35" s="22">
        <v>0</v>
      </c>
      <c r="AG35" s="22">
        <v>0</v>
      </c>
      <c r="AH35" s="22">
        <v>128320</v>
      </c>
      <c r="AI35" s="22">
        <v>4151369</v>
      </c>
      <c r="AJ35" s="22">
        <v>0</v>
      </c>
      <c r="AK35" s="22">
        <v>0</v>
      </c>
      <c r="AL35" s="22">
        <v>0</v>
      </c>
    </row>
    <row r="36" spans="1:38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361251</v>
      </c>
      <c r="O36" s="22">
        <v>0</v>
      </c>
      <c r="P36" s="22">
        <v>883885</v>
      </c>
      <c r="Q36" s="22">
        <v>0</v>
      </c>
      <c r="R36" s="22">
        <v>0</v>
      </c>
      <c r="S36" s="22">
        <v>309248</v>
      </c>
      <c r="T36" s="22">
        <v>1554384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839432</v>
      </c>
      <c r="AF36" s="22">
        <v>0</v>
      </c>
      <c r="AG36" s="22">
        <v>0</v>
      </c>
      <c r="AH36" s="22">
        <v>176783</v>
      </c>
      <c r="AI36" s="22">
        <v>1016215</v>
      </c>
      <c r="AJ36" s="22">
        <v>0</v>
      </c>
      <c r="AK36" s="22">
        <v>0</v>
      </c>
      <c r="AL36" s="22">
        <v>0</v>
      </c>
    </row>
    <row r="37" spans="1:38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335628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335628</v>
      </c>
      <c r="N37" s="22">
        <v>0</v>
      </c>
      <c r="O37" s="22">
        <v>0</v>
      </c>
      <c r="P37" s="22">
        <v>849163</v>
      </c>
      <c r="Q37" s="22">
        <v>0</v>
      </c>
      <c r="R37" s="22">
        <v>0</v>
      </c>
      <c r="S37" s="22">
        <v>35358</v>
      </c>
      <c r="T37" s="22">
        <v>1220149</v>
      </c>
      <c r="U37" s="22">
        <v>213962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213962</v>
      </c>
      <c r="AD37" s="22">
        <v>0</v>
      </c>
      <c r="AE37" s="22">
        <v>326125</v>
      </c>
      <c r="AF37" s="22">
        <v>0</v>
      </c>
      <c r="AG37" s="22">
        <v>0</v>
      </c>
      <c r="AH37" s="22">
        <v>35358</v>
      </c>
      <c r="AI37" s="22">
        <v>575445</v>
      </c>
      <c r="AJ37" s="22">
        <v>0</v>
      </c>
      <c r="AK37" s="22">
        <v>0</v>
      </c>
      <c r="AL37" s="22">
        <v>0</v>
      </c>
    </row>
    <row r="38" spans="1:38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339246</v>
      </c>
      <c r="Q38" s="22">
        <v>0</v>
      </c>
      <c r="R38" s="22">
        <v>0</v>
      </c>
      <c r="S38" s="22">
        <v>165856</v>
      </c>
      <c r="T38" s="22">
        <v>505102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225318</v>
      </c>
      <c r="AF38" s="22">
        <v>0</v>
      </c>
      <c r="AG38" s="22">
        <v>0</v>
      </c>
      <c r="AH38" s="22">
        <v>140649</v>
      </c>
      <c r="AI38" s="22">
        <v>365967</v>
      </c>
      <c r="AJ38" s="22">
        <v>0</v>
      </c>
      <c r="AK38" s="22">
        <v>0</v>
      </c>
      <c r="AL38" s="22">
        <v>0</v>
      </c>
    </row>
    <row r="39" spans="1:38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-2532697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-2532697</v>
      </c>
      <c r="N39" s="22">
        <v>5275576</v>
      </c>
      <c r="O39" s="22">
        <v>4378</v>
      </c>
      <c r="P39" s="22">
        <v>868044</v>
      </c>
      <c r="Q39" s="22">
        <v>0</v>
      </c>
      <c r="R39" s="22">
        <v>0</v>
      </c>
      <c r="S39" s="22">
        <v>172711</v>
      </c>
      <c r="T39" s="22">
        <v>3788012</v>
      </c>
      <c r="U39" s="22">
        <v>2155918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2155918</v>
      </c>
      <c r="AD39" s="22">
        <v>0</v>
      </c>
      <c r="AE39" s="22">
        <v>191727</v>
      </c>
      <c r="AF39" s="22">
        <v>0</v>
      </c>
      <c r="AG39" s="22">
        <v>0</v>
      </c>
      <c r="AH39" s="22">
        <v>17240</v>
      </c>
      <c r="AI39" s="22">
        <v>2364885</v>
      </c>
      <c r="AJ39" s="22">
        <v>0</v>
      </c>
      <c r="AK39" s="22">
        <v>0</v>
      </c>
      <c r="AL39" s="22">
        <v>0</v>
      </c>
    </row>
    <row r="40" spans="1:38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9233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9233</v>
      </c>
      <c r="N40" s="22">
        <v>0</v>
      </c>
      <c r="O40" s="22">
        <v>0</v>
      </c>
      <c r="P40" s="22">
        <v>2997453</v>
      </c>
      <c r="Q40" s="22">
        <v>0</v>
      </c>
      <c r="R40" s="22">
        <v>0</v>
      </c>
      <c r="S40" s="22">
        <v>856263</v>
      </c>
      <c r="T40" s="22">
        <v>3862949</v>
      </c>
      <c r="U40" s="22">
        <v>1231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1231</v>
      </c>
      <c r="AD40" s="22">
        <v>0</v>
      </c>
      <c r="AE40" s="22">
        <v>1452485</v>
      </c>
      <c r="AF40" s="22">
        <v>0</v>
      </c>
      <c r="AG40" s="22">
        <v>0</v>
      </c>
      <c r="AH40" s="22">
        <v>681890</v>
      </c>
      <c r="AI40" s="22">
        <v>2135606</v>
      </c>
      <c r="AJ40" s="22">
        <v>0</v>
      </c>
      <c r="AK40" s="22">
        <v>0</v>
      </c>
      <c r="AL40" s="22">
        <v>0</v>
      </c>
    </row>
    <row r="41" spans="1:38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27083</v>
      </c>
      <c r="P41" s="22">
        <v>350400</v>
      </c>
      <c r="Q41" s="22">
        <v>0</v>
      </c>
      <c r="R41" s="22">
        <v>0</v>
      </c>
      <c r="S41" s="22">
        <v>0</v>
      </c>
      <c r="T41" s="22">
        <v>377483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25103</v>
      </c>
      <c r="AE41" s="22">
        <v>160320</v>
      </c>
      <c r="AF41" s="22">
        <v>0</v>
      </c>
      <c r="AG41" s="22">
        <v>0</v>
      </c>
      <c r="AH41" s="22">
        <v>0</v>
      </c>
      <c r="AI41" s="22">
        <v>185423</v>
      </c>
      <c r="AJ41" s="22">
        <v>0</v>
      </c>
      <c r="AK41" s="22">
        <v>0</v>
      </c>
      <c r="AL41" s="22">
        <v>0</v>
      </c>
    </row>
    <row r="42" spans="1:38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203510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203510</v>
      </c>
      <c r="N42" s="22">
        <v>0</v>
      </c>
      <c r="O42" s="22">
        <v>0</v>
      </c>
      <c r="P42" s="22">
        <v>1495221</v>
      </c>
      <c r="Q42" s="22">
        <v>0</v>
      </c>
      <c r="R42" s="22">
        <v>0</v>
      </c>
      <c r="S42" s="22">
        <v>175456</v>
      </c>
      <c r="T42" s="22">
        <v>1874187</v>
      </c>
      <c r="U42" s="22">
        <v>125894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125894</v>
      </c>
      <c r="AD42" s="22">
        <v>0</v>
      </c>
      <c r="AE42" s="22">
        <v>784629</v>
      </c>
      <c r="AF42" s="22">
        <v>0</v>
      </c>
      <c r="AG42" s="22">
        <v>0</v>
      </c>
      <c r="AH42" s="22">
        <v>165456</v>
      </c>
      <c r="AI42" s="22">
        <v>1075979</v>
      </c>
      <c r="AJ42" s="22">
        <v>0</v>
      </c>
      <c r="AK42" s="22">
        <v>0</v>
      </c>
      <c r="AL42" s="22">
        <v>0</v>
      </c>
    </row>
    <row r="43" spans="1:38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5006320</v>
      </c>
      <c r="F43" s="22">
        <v>0</v>
      </c>
      <c r="G43" s="22">
        <v>8014</v>
      </c>
      <c r="H43" s="22">
        <v>82403</v>
      </c>
      <c r="I43" s="22">
        <v>0</v>
      </c>
      <c r="J43" s="22">
        <v>0</v>
      </c>
      <c r="K43" s="22">
        <v>0</v>
      </c>
      <c r="L43" s="22">
        <v>0</v>
      </c>
      <c r="M43" s="22">
        <v>5096737</v>
      </c>
      <c r="N43" s="22">
        <v>0</v>
      </c>
      <c r="O43" s="22">
        <v>771531</v>
      </c>
      <c r="P43" s="22">
        <v>1782781</v>
      </c>
      <c r="Q43" s="22">
        <v>0</v>
      </c>
      <c r="R43" s="22">
        <v>0</v>
      </c>
      <c r="S43" s="22">
        <v>496296</v>
      </c>
      <c r="T43" s="22">
        <v>8147345</v>
      </c>
      <c r="U43" s="22">
        <v>3609937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3609937</v>
      </c>
      <c r="AD43" s="22">
        <v>188438</v>
      </c>
      <c r="AE43" s="22">
        <v>1228795</v>
      </c>
      <c r="AF43" s="22">
        <v>0</v>
      </c>
      <c r="AG43" s="22">
        <v>0</v>
      </c>
      <c r="AH43" s="22">
        <v>416502</v>
      </c>
      <c r="AI43" s="22">
        <v>5443672</v>
      </c>
      <c r="AJ43" s="22">
        <v>0</v>
      </c>
      <c r="AK43" s="22">
        <v>0</v>
      </c>
      <c r="AL43" s="22">
        <v>0</v>
      </c>
    </row>
    <row r="44" spans="1:38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122725</v>
      </c>
      <c r="Q44" s="22">
        <v>0</v>
      </c>
      <c r="R44" s="22">
        <v>0</v>
      </c>
      <c r="S44" s="22">
        <v>32750</v>
      </c>
      <c r="T44" s="22">
        <v>155475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66103</v>
      </c>
      <c r="AF44" s="22">
        <v>0</v>
      </c>
      <c r="AG44" s="22">
        <v>0</v>
      </c>
      <c r="AH44" s="22">
        <v>8850</v>
      </c>
      <c r="AI44" s="22">
        <v>74953</v>
      </c>
      <c r="AJ44" s="22">
        <v>0</v>
      </c>
      <c r="AK44" s="22">
        <v>0</v>
      </c>
      <c r="AL44" s="22">
        <v>0</v>
      </c>
    </row>
    <row r="45" spans="1:38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1440824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1440824</v>
      </c>
      <c r="N45" s="22">
        <v>0</v>
      </c>
      <c r="O45" s="22">
        <v>21321</v>
      </c>
      <c r="P45" s="22">
        <v>4899238</v>
      </c>
      <c r="Q45" s="22">
        <v>0</v>
      </c>
      <c r="R45" s="22">
        <v>0</v>
      </c>
      <c r="S45" s="22">
        <v>442306</v>
      </c>
      <c r="T45" s="22">
        <v>6803689</v>
      </c>
      <c r="U45" s="22">
        <v>1139577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1139577</v>
      </c>
      <c r="AD45" s="22">
        <v>4904</v>
      </c>
      <c r="AE45" s="22">
        <v>4339083</v>
      </c>
      <c r="AF45" s="22">
        <v>0</v>
      </c>
      <c r="AG45" s="22">
        <v>0</v>
      </c>
      <c r="AH45" s="22">
        <v>415440</v>
      </c>
      <c r="AI45" s="22">
        <v>5899004</v>
      </c>
      <c r="AJ45" s="22">
        <v>0</v>
      </c>
      <c r="AK45" s="22">
        <v>0</v>
      </c>
      <c r="AL45" s="22">
        <v>0</v>
      </c>
    </row>
    <row r="46" spans="1:38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586795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586795</v>
      </c>
      <c r="N46" s="22">
        <v>0</v>
      </c>
      <c r="O46" s="22">
        <v>0</v>
      </c>
      <c r="P46" s="22">
        <v>1961404</v>
      </c>
      <c r="Q46" s="22">
        <v>-116444</v>
      </c>
      <c r="R46" s="22">
        <v>0</v>
      </c>
      <c r="S46" s="22">
        <v>307860</v>
      </c>
      <c r="T46" s="22">
        <v>2739615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868109</v>
      </c>
      <c r="AF46" s="22">
        <v>0</v>
      </c>
      <c r="AG46" s="22">
        <v>0</v>
      </c>
      <c r="AH46" s="22">
        <v>236314</v>
      </c>
      <c r="AI46" s="22">
        <v>1104423</v>
      </c>
      <c r="AJ46" s="22">
        <v>0</v>
      </c>
      <c r="AK46" s="22">
        <v>0</v>
      </c>
      <c r="AL46" s="22">
        <v>0</v>
      </c>
    </row>
    <row r="47" spans="1:38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836111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836111</v>
      </c>
      <c r="N47" s="22">
        <v>0</v>
      </c>
      <c r="O47" s="22">
        <v>0</v>
      </c>
      <c r="P47" s="22">
        <v>805641</v>
      </c>
      <c r="Q47" s="22">
        <v>822</v>
      </c>
      <c r="R47" s="22">
        <v>0</v>
      </c>
      <c r="S47" s="22">
        <v>978311</v>
      </c>
      <c r="T47" s="22">
        <v>2620885</v>
      </c>
      <c r="U47" s="22">
        <v>588941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588941</v>
      </c>
      <c r="AD47" s="22">
        <v>0</v>
      </c>
      <c r="AE47" s="22">
        <v>317645</v>
      </c>
      <c r="AF47" s="22">
        <v>0</v>
      </c>
      <c r="AG47" s="22">
        <v>0</v>
      </c>
      <c r="AH47" s="22">
        <v>694811</v>
      </c>
      <c r="AI47" s="22">
        <v>1601397</v>
      </c>
      <c r="AJ47" s="22">
        <v>0</v>
      </c>
      <c r="AK47" s="22">
        <v>0</v>
      </c>
      <c r="AL47" s="22">
        <v>0</v>
      </c>
    </row>
    <row r="48" spans="1:38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365440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365440</v>
      </c>
      <c r="N48" s="22">
        <v>64145</v>
      </c>
      <c r="O48" s="22">
        <v>0</v>
      </c>
      <c r="P48" s="22">
        <v>140342</v>
      </c>
      <c r="Q48" s="22">
        <v>0</v>
      </c>
      <c r="R48" s="22">
        <v>0</v>
      </c>
      <c r="S48" s="22">
        <v>-90095</v>
      </c>
      <c r="T48" s="22">
        <v>479832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92250</v>
      </c>
      <c r="AF48" s="22">
        <v>0</v>
      </c>
      <c r="AG48" s="22">
        <v>0</v>
      </c>
      <c r="AH48" s="22">
        <v>-57892</v>
      </c>
      <c r="AI48" s="22">
        <v>34358</v>
      </c>
      <c r="AJ48" s="22">
        <v>0</v>
      </c>
      <c r="AK48" s="22">
        <v>0</v>
      </c>
      <c r="AL48" s="22">
        <v>0</v>
      </c>
    </row>
    <row r="49" spans="1:38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1091039</v>
      </c>
      <c r="Q49" s="22">
        <v>0</v>
      </c>
      <c r="R49" s="22">
        <v>0</v>
      </c>
      <c r="S49" s="22">
        <v>222309</v>
      </c>
      <c r="T49" s="22">
        <v>1313348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932654</v>
      </c>
      <c r="AF49" s="22">
        <v>0</v>
      </c>
      <c r="AG49" s="22">
        <v>0</v>
      </c>
      <c r="AH49" s="22">
        <v>220706</v>
      </c>
      <c r="AI49" s="22">
        <v>1153360</v>
      </c>
      <c r="AJ49" s="22">
        <v>0</v>
      </c>
      <c r="AK49" s="22">
        <v>0</v>
      </c>
      <c r="AL49" s="22">
        <v>0</v>
      </c>
    </row>
    <row r="50" spans="1:38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2169146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2169146</v>
      </c>
      <c r="N50" s="22">
        <v>0</v>
      </c>
      <c r="O50" s="22">
        <v>0</v>
      </c>
      <c r="P50" s="22">
        <v>562524</v>
      </c>
      <c r="Q50" s="22">
        <v>12417</v>
      </c>
      <c r="R50" s="22">
        <v>0</v>
      </c>
      <c r="S50" s="22">
        <v>233311</v>
      </c>
      <c r="T50" s="22">
        <v>2977398</v>
      </c>
      <c r="U50" s="22">
        <v>2132521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2132521</v>
      </c>
      <c r="AD50" s="22">
        <v>0</v>
      </c>
      <c r="AE50" s="22">
        <v>369599</v>
      </c>
      <c r="AF50" s="22">
        <v>0</v>
      </c>
      <c r="AG50" s="22">
        <v>0</v>
      </c>
      <c r="AH50" s="22">
        <v>218699</v>
      </c>
      <c r="AI50" s="22">
        <v>2720819</v>
      </c>
      <c r="AJ50" s="22">
        <v>0</v>
      </c>
      <c r="AK50" s="22">
        <v>0</v>
      </c>
      <c r="AL50" s="22">
        <v>0</v>
      </c>
    </row>
    <row r="51" spans="1:38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63126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63126</v>
      </c>
      <c r="N51" s="22">
        <v>0</v>
      </c>
      <c r="O51" s="22">
        <v>0</v>
      </c>
      <c r="P51" s="22">
        <v>2090416</v>
      </c>
      <c r="Q51" s="22">
        <v>0</v>
      </c>
      <c r="R51" s="22">
        <v>0</v>
      </c>
      <c r="S51" s="22">
        <v>0</v>
      </c>
      <c r="T51" s="22">
        <v>2153542</v>
      </c>
      <c r="U51" s="22">
        <v>63126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63126</v>
      </c>
      <c r="AD51" s="22">
        <v>0</v>
      </c>
      <c r="AE51" s="22">
        <v>1470308</v>
      </c>
      <c r="AF51" s="22">
        <v>0</v>
      </c>
      <c r="AG51" s="22">
        <v>0</v>
      </c>
      <c r="AH51" s="22">
        <v>0</v>
      </c>
      <c r="AI51" s="22">
        <v>1533434</v>
      </c>
      <c r="AJ51" s="22">
        <v>0</v>
      </c>
      <c r="AK51" s="22">
        <v>0</v>
      </c>
      <c r="AL51" s="22">
        <v>0</v>
      </c>
    </row>
    <row r="52" spans="1:38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832044</v>
      </c>
      <c r="Q52" s="22">
        <v>6660</v>
      </c>
      <c r="R52" s="22">
        <v>0</v>
      </c>
      <c r="S52" s="22">
        <v>405791</v>
      </c>
      <c r="T52" s="22">
        <v>1244495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772274</v>
      </c>
      <c r="AF52" s="22">
        <v>0</v>
      </c>
      <c r="AG52" s="22">
        <v>0</v>
      </c>
      <c r="AH52" s="22">
        <v>331727</v>
      </c>
      <c r="AI52" s="22">
        <v>1104001</v>
      </c>
      <c r="AJ52" s="22">
        <v>0</v>
      </c>
      <c r="AK52" s="22">
        <v>0</v>
      </c>
      <c r="AL52" s="22">
        <v>0</v>
      </c>
    </row>
    <row r="53" spans="1:38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11488</v>
      </c>
      <c r="O53" s="22">
        <v>0</v>
      </c>
      <c r="P53" s="22">
        <v>137838</v>
      </c>
      <c r="Q53" s="22">
        <v>0</v>
      </c>
      <c r="R53" s="22">
        <v>0</v>
      </c>
      <c r="S53" s="22">
        <v>0</v>
      </c>
      <c r="T53" s="22">
        <v>149326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137838</v>
      </c>
      <c r="AF53" s="22">
        <v>0</v>
      </c>
      <c r="AG53" s="22">
        <v>0</v>
      </c>
      <c r="AH53" s="22">
        <v>0</v>
      </c>
      <c r="AI53" s="22">
        <v>137838</v>
      </c>
      <c r="AJ53" s="22">
        <v>0</v>
      </c>
      <c r="AK53" s="22">
        <v>0</v>
      </c>
      <c r="AL53" s="22">
        <v>0</v>
      </c>
    </row>
    <row r="54" spans="1:38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26656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26656</v>
      </c>
      <c r="N54" s="22">
        <v>0</v>
      </c>
      <c r="O54" s="22">
        <v>109800</v>
      </c>
      <c r="P54" s="22">
        <v>891373</v>
      </c>
      <c r="Q54" s="22">
        <v>95928</v>
      </c>
      <c r="R54" s="22">
        <v>0</v>
      </c>
      <c r="S54" s="22">
        <v>679760</v>
      </c>
      <c r="T54" s="22">
        <v>1803517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646460</v>
      </c>
      <c r="AF54" s="22">
        <v>0</v>
      </c>
      <c r="AG54" s="22">
        <v>0</v>
      </c>
      <c r="AH54" s="22">
        <v>337928</v>
      </c>
      <c r="AI54" s="22">
        <v>984388</v>
      </c>
      <c r="AJ54" s="22">
        <v>0</v>
      </c>
      <c r="AK54" s="22">
        <v>0</v>
      </c>
      <c r="AL54" s="22">
        <v>0</v>
      </c>
    </row>
    <row r="55" spans="1:38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32864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32864</v>
      </c>
      <c r="N55" s="22">
        <v>0</v>
      </c>
      <c r="O55" s="22">
        <v>117555</v>
      </c>
      <c r="P55" s="22">
        <v>1017706</v>
      </c>
      <c r="Q55" s="22">
        <v>30427</v>
      </c>
      <c r="R55" s="22">
        <v>0</v>
      </c>
      <c r="S55" s="22">
        <v>196400</v>
      </c>
      <c r="T55" s="22">
        <v>1394952</v>
      </c>
      <c r="U55" s="22">
        <v>29378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29378</v>
      </c>
      <c r="AD55" s="22">
        <v>41250</v>
      </c>
      <c r="AE55" s="22">
        <v>542372</v>
      </c>
      <c r="AF55" s="22">
        <v>0</v>
      </c>
      <c r="AG55" s="22">
        <v>0</v>
      </c>
      <c r="AH55" s="22">
        <v>103442</v>
      </c>
      <c r="AI55" s="22">
        <v>716442</v>
      </c>
      <c r="AJ55" s="22">
        <v>0</v>
      </c>
      <c r="AK55" s="22">
        <v>0</v>
      </c>
      <c r="AL55" s="22">
        <v>0</v>
      </c>
    </row>
    <row r="56" spans="1:38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15760567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15760567</v>
      </c>
      <c r="N56" s="22">
        <v>1240898</v>
      </c>
      <c r="O56" s="22">
        <v>0</v>
      </c>
      <c r="P56" s="22">
        <v>1473227</v>
      </c>
      <c r="Q56" s="22">
        <v>0</v>
      </c>
      <c r="R56" s="22">
        <v>0</v>
      </c>
      <c r="S56" s="22">
        <v>194166</v>
      </c>
      <c r="T56" s="22">
        <v>18668858</v>
      </c>
      <c r="U56" s="22">
        <v>15760567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15760567</v>
      </c>
      <c r="AD56" s="22">
        <v>0</v>
      </c>
      <c r="AE56" s="22">
        <v>852543</v>
      </c>
      <c r="AF56" s="22">
        <v>0</v>
      </c>
      <c r="AG56" s="22">
        <v>0</v>
      </c>
      <c r="AH56" s="22">
        <v>160666</v>
      </c>
      <c r="AI56" s="22">
        <v>16773776</v>
      </c>
      <c r="AJ56" s="22">
        <v>0</v>
      </c>
      <c r="AK56" s="22">
        <v>0</v>
      </c>
      <c r="AL56" s="22">
        <v>0</v>
      </c>
    </row>
    <row r="57" spans="1:38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5800</v>
      </c>
      <c r="H57" s="22">
        <v>45187</v>
      </c>
      <c r="I57" s="22">
        <v>0</v>
      </c>
      <c r="J57" s="22">
        <v>10564</v>
      </c>
      <c r="K57" s="22">
        <v>0</v>
      </c>
      <c r="L57" s="22">
        <v>0</v>
      </c>
      <c r="M57" s="22">
        <v>61551</v>
      </c>
      <c r="N57" s="22">
        <v>1317944</v>
      </c>
      <c r="O57" s="22">
        <v>357800</v>
      </c>
      <c r="P57" s="22">
        <v>75003</v>
      </c>
      <c r="Q57" s="22">
        <v>67182</v>
      </c>
      <c r="R57" s="22">
        <v>0</v>
      </c>
      <c r="S57" s="22">
        <v>455173</v>
      </c>
      <c r="T57" s="22">
        <v>2334653</v>
      </c>
      <c r="U57" s="22">
        <v>0</v>
      </c>
      <c r="V57" s="22">
        <v>0</v>
      </c>
      <c r="W57" s="22">
        <v>3173</v>
      </c>
      <c r="X57" s="22">
        <v>36373</v>
      </c>
      <c r="Y57" s="22">
        <v>0</v>
      </c>
      <c r="Z57" s="22">
        <v>2650</v>
      </c>
      <c r="AA57" s="22">
        <v>0</v>
      </c>
      <c r="AB57" s="22">
        <v>0</v>
      </c>
      <c r="AC57" s="22">
        <v>42196</v>
      </c>
      <c r="AD57" s="22">
        <v>201398</v>
      </c>
      <c r="AE57" s="22">
        <v>66902</v>
      </c>
      <c r="AF57" s="22">
        <v>0</v>
      </c>
      <c r="AG57" s="22">
        <v>0</v>
      </c>
      <c r="AH57" s="22">
        <v>358513</v>
      </c>
      <c r="AI57" s="22">
        <v>669009</v>
      </c>
      <c r="AJ57" s="22">
        <v>0</v>
      </c>
      <c r="AK57" s="22">
        <v>0</v>
      </c>
      <c r="AL57" s="22">
        <v>0</v>
      </c>
    </row>
    <row r="58" spans="1:38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241600</v>
      </c>
      <c r="T58" s="22">
        <v>241600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241600</v>
      </c>
      <c r="AI58" s="22">
        <v>241600</v>
      </c>
      <c r="AJ58" s="22">
        <v>0</v>
      </c>
      <c r="AK58" s="22">
        <v>0</v>
      </c>
      <c r="AL58" s="22">
        <v>0</v>
      </c>
    </row>
    <row r="59" spans="1:38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269366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269366</v>
      </c>
      <c r="N59" s="22">
        <v>0</v>
      </c>
      <c r="O59" s="22">
        <v>754937</v>
      </c>
      <c r="P59" s="22">
        <v>263250</v>
      </c>
      <c r="Q59" s="22">
        <v>0</v>
      </c>
      <c r="R59" s="22">
        <v>0</v>
      </c>
      <c r="S59" s="22">
        <v>298599</v>
      </c>
      <c r="T59" s="22">
        <v>1586152</v>
      </c>
      <c r="U59" s="22">
        <v>258023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258023</v>
      </c>
      <c r="AD59" s="22">
        <v>0</v>
      </c>
      <c r="AE59" s="22">
        <v>263250</v>
      </c>
      <c r="AF59" s="22">
        <v>0</v>
      </c>
      <c r="AG59" s="22">
        <v>0</v>
      </c>
      <c r="AH59" s="22">
        <v>253226</v>
      </c>
      <c r="AI59" s="22">
        <v>774499</v>
      </c>
      <c r="AJ59" s="22">
        <v>0</v>
      </c>
      <c r="AK59" s="22">
        <v>0</v>
      </c>
      <c r="AL59" s="22">
        <v>0</v>
      </c>
    </row>
    <row r="60" spans="1:38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1257196</v>
      </c>
      <c r="H60" s="22">
        <v>2929</v>
      </c>
      <c r="I60" s="22">
        <v>0</v>
      </c>
      <c r="J60" s="22">
        <v>0</v>
      </c>
      <c r="K60" s="22">
        <v>0</v>
      </c>
      <c r="L60" s="22">
        <v>0</v>
      </c>
      <c r="M60" s="22">
        <v>1260125</v>
      </c>
      <c r="N60" s="22">
        <v>14586573</v>
      </c>
      <c r="O60" s="22">
        <v>0</v>
      </c>
      <c r="P60" s="22">
        <v>1537225</v>
      </c>
      <c r="Q60" s="22">
        <v>189179</v>
      </c>
      <c r="R60" s="22">
        <v>0</v>
      </c>
      <c r="S60" s="22">
        <v>479589</v>
      </c>
      <c r="T60" s="22">
        <v>18052691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1490340</v>
      </c>
      <c r="AF60" s="22">
        <v>0</v>
      </c>
      <c r="AG60" s="22">
        <v>0</v>
      </c>
      <c r="AH60" s="22">
        <v>437665</v>
      </c>
      <c r="AI60" s="22">
        <v>1928005</v>
      </c>
      <c r="AJ60" s="22">
        <v>0</v>
      </c>
      <c r="AK60" s="22">
        <v>0</v>
      </c>
      <c r="AL60" s="22">
        <v>0</v>
      </c>
    </row>
    <row r="61" spans="1:38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369</v>
      </c>
      <c r="P61" s="22">
        <v>806634</v>
      </c>
      <c r="Q61" s="22">
        <v>0</v>
      </c>
      <c r="R61" s="22">
        <v>0</v>
      </c>
      <c r="S61" s="22">
        <v>154580</v>
      </c>
      <c r="T61" s="22">
        <v>961583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369</v>
      </c>
      <c r="AE61" s="22">
        <v>545813</v>
      </c>
      <c r="AF61" s="22">
        <v>0</v>
      </c>
      <c r="AG61" s="22">
        <v>0</v>
      </c>
      <c r="AH61" s="22">
        <v>102175</v>
      </c>
      <c r="AI61" s="22">
        <v>648357</v>
      </c>
      <c r="AJ61" s="22">
        <v>0</v>
      </c>
      <c r="AK61" s="22">
        <v>0</v>
      </c>
      <c r="AL61" s="22">
        <v>0</v>
      </c>
    </row>
    <row r="62" spans="1:38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1354313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1354313</v>
      </c>
      <c r="N62" s="22">
        <v>0</v>
      </c>
      <c r="O62" s="22">
        <v>0</v>
      </c>
      <c r="P62" s="22">
        <v>1229054</v>
      </c>
      <c r="Q62" s="22">
        <v>713264</v>
      </c>
      <c r="R62" s="22">
        <v>0</v>
      </c>
      <c r="S62" s="22">
        <v>1116640</v>
      </c>
      <c r="T62" s="22">
        <v>4413271</v>
      </c>
      <c r="U62" s="22">
        <v>1354315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1354315</v>
      </c>
      <c r="AD62" s="22">
        <v>0</v>
      </c>
      <c r="AE62" s="22">
        <v>1029675</v>
      </c>
      <c r="AF62" s="22">
        <v>0</v>
      </c>
      <c r="AG62" s="22">
        <v>0</v>
      </c>
      <c r="AH62" s="22">
        <v>842657</v>
      </c>
      <c r="AI62" s="22">
        <v>3226647</v>
      </c>
      <c r="AJ62" s="22">
        <v>0</v>
      </c>
      <c r="AK62" s="22">
        <v>0</v>
      </c>
      <c r="AL62" s="22">
        <v>0</v>
      </c>
    </row>
    <row r="63" spans="1:38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393366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393366</v>
      </c>
      <c r="N63" s="22">
        <v>0</v>
      </c>
      <c r="O63" s="22">
        <v>0</v>
      </c>
      <c r="P63" s="22">
        <v>303523</v>
      </c>
      <c r="Q63" s="22">
        <v>0</v>
      </c>
      <c r="R63" s="22">
        <v>0</v>
      </c>
      <c r="S63" s="22">
        <v>229924</v>
      </c>
      <c r="T63" s="22">
        <v>926813</v>
      </c>
      <c r="U63" s="22">
        <v>273171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273171</v>
      </c>
      <c r="AD63" s="22">
        <v>0</v>
      </c>
      <c r="AE63" s="22">
        <v>303523</v>
      </c>
      <c r="AF63" s="22">
        <v>0</v>
      </c>
      <c r="AG63" s="22">
        <v>0</v>
      </c>
      <c r="AH63" s="22">
        <v>216556</v>
      </c>
      <c r="AI63" s="22">
        <v>793250</v>
      </c>
      <c r="AJ63" s="22">
        <v>0</v>
      </c>
      <c r="AK63" s="22">
        <v>0</v>
      </c>
      <c r="AL63" s="22">
        <v>0</v>
      </c>
    </row>
    <row r="64" spans="1:38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-722094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-722094</v>
      </c>
      <c r="N64" s="22">
        <v>775364</v>
      </c>
      <c r="O64" s="22">
        <v>10487</v>
      </c>
      <c r="P64" s="22">
        <v>357854</v>
      </c>
      <c r="Q64" s="22">
        <v>137274</v>
      </c>
      <c r="R64" s="22">
        <v>0</v>
      </c>
      <c r="S64" s="22">
        <v>233610</v>
      </c>
      <c r="T64" s="22">
        <v>792495</v>
      </c>
      <c r="U64" s="22">
        <v>1698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1698</v>
      </c>
      <c r="AD64" s="22">
        <v>5649</v>
      </c>
      <c r="AE64" s="22">
        <v>353925</v>
      </c>
      <c r="AF64" s="22">
        <v>0</v>
      </c>
      <c r="AG64" s="22">
        <v>0</v>
      </c>
      <c r="AH64" s="22">
        <v>220459</v>
      </c>
      <c r="AI64" s="22">
        <v>581731</v>
      </c>
      <c r="AJ64" s="22">
        <v>0</v>
      </c>
      <c r="AK64" s="22">
        <v>0</v>
      </c>
      <c r="AL64" s="22">
        <v>0</v>
      </c>
    </row>
    <row r="65" spans="1:38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1777995</v>
      </c>
      <c r="P65" s="22">
        <v>323830</v>
      </c>
      <c r="Q65" s="22">
        <v>0</v>
      </c>
      <c r="R65" s="22">
        <v>310000</v>
      </c>
      <c r="S65" s="22">
        <v>0</v>
      </c>
      <c r="T65" s="22">
        <v>2411825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273140</v>
      </c>
      <c r="AF65" s="22">
        <v>0</v>
      </c>
      <c r="AG65" s="22">
        <v>0</v>
      </c>
      <c r="AH65" s="22">
        <v>247466</v>
      </c>
      <c r="AI65" s="22">
        <v>520606</v>
      </c>
      <c r="AJ65" s="22">
        <v>0</v>
      </c>
      <c r="AK65" s="22">
        <v>0</v>
      </c>
      <c r="AL65" s="22">
        <v>0</v>
      </c>
    </row>
    <row r="66" spans="1:38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3820546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3820546</v>
      </c>
      <c r="N66" s="22">
        <v>0</v>
      </c>
      <c r="O66" s="22">
        <v>0</v>
      </c>
      <c r="P66" s="22">
        <v>463054</v>
      </c>
      <c r="Q66" s="22">
        <v>0</v>
      </c>
      <c r="R66" s="22">
        <v>0</v>
      </c>
      <c r="S66" s="22">
        <v>241550</v>
      </c>
      <c r="T66" s="22">
        <v>4525150</v>
      </c>
      <c r="U66" s="22">
        <v>2300084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2300084</v>
      </c>
      <c r="AD66" s="22">
        <v>0</v>
      </c>
      <c r="AE66" s="22">
        <v>282204</v>
      </c>
      <c r="AF66" s="22">
        <v>0</v>
      </c>
      <c r="AG66" s="22">
        <v>0</v>
      </c>
      <c r="AH66" s="22">
        <v>201177</v>
      </c>
      <c r="AI66" s="22">
        <v>2783465</v>
      </c>
      <c r="AJ66" s="22">
        <v>0</v>
      </c>
      <c r="AK66" s="22">
        <v>0</v>
      </c>
      <c r="AL66" s="22">
        <v>0</v>
      </c>
    </row>
    <row r="67" spans="1:38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407050</v>
      </c>
      <c r="Q67" s="22">
        <v>0</v>
      </c>
      <c r="R67" s="22">
        <v>0</v>
      </c>
      <c r="S67" s="22">
        <v>38615</v>
      </c>
      <c r="T67" s="22">
        <v>445665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81410</v>
      </c>
      <c r="AF67" s="22">
        <v>0</v>
      </c>
      <c r="AG67" s="22">
        <v>0</v>
      </c>
      <c r="AH67" s="22">
        <v>19308</v>
      </c>
      <c r="AI67" s="22">
        <v>100718</v>
      </c>
      <c r="AJ67" s="22">
        <v>0</v>
      </c>
      <c r="AK67" s="22">
        <v>0</v>
      </c>
      <c r="AL67" s="22">
        <v>0</v>
      </c>
    </row>
    <row r="68" spans="1:38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23370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23370</v>
      </c>
      <c r="N68" s="22">
        <v>0</v>
      </c>
      <c r="O68" s="22">
        <v>0</v>
      </c>
      <c r="P68" s="22">
        <v>19640</v>
      </c>
      <c r="Q68" s="22">
        <v>1887006</v>
      </c>
      <c r="R68" s="22">
        <v>0</v>
      </c>
      <c r="S68" s="22">
        <v>300865</v>
      </c>
      <c r="T68" s="22">
        <v>2230881</v>
      </c>
      <c r="U68" s="22">
        <v>9259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9259</v>
      </c>
      <c r="AD68" s="22">
        <v>0</v>
      </c>
      <c r="AE68" s="22">
        <v>19640</v>
      </c>
      <c r="AF68" s="22">
        <v>0</v>
      </c>
      <c r="AG68" s="22">
        <v>0</v>
      </c>
      <c r="AH68" s="22">
        <v>280371</v>
      </c>
      <c r="AI68" s="22">
        <v>309270</v>
      </c>
      <c r="AJ68" s="22">
        <v>0</v>
      </c>
      <c r="AK68" s="22">
        <v>0</v>
      </c>
      <c r="AL68" s="22">
        <v>0</v>
      </c>
    </row>
    <row r="69" spans="1:38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33104</v>
      </c>
      <c r="O69" s="22">
        <v>33312</v>
      </c>
      <c r="P69" s="22">
        <v>70598</v>
      </c>
      <c r="Q69" s="22">
        <v>6596</v>
      </c>
      <c r="R69" s="22">
        <v>0</v>
      </c>
      <c r="S69" s="22">
        <v>141385</v>
      </c>
      <c r="T69" s="22">
        <v>284995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27315</v>
      </c>
      <c r="AE69" s="22">
        <v>54874</v>
      </c>
      <c r="AF69" s="22">
        <v>0</v>
      </c>
      <c r="AG69" s="22">
        <v>0</v>
      </c>
      <c r="AH69" s="22">
        <v>141386</v>
      </c>
      <c r="AI69" s="22">
        <v>223575</v>
      </c>
      <c r="AJ69" s="22">
        <v>0</v>
      </c>
      <c r="AK69" s="22">
        <v>0</v>
      </c>
      <c r="AL69" s="22">
        <v>0</v>
      </c>
    </row>
    <row r="70" spans="1:38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39625</v>
      </c>
      <c r="K70" s="22">
        <v>0</v>
      </c>
      <c r="L70" s="22">
        <v>0</v>
      </c>
      <c r="M70" s="22">
        <v>39625</v>
      </c>
      <c r="N70" s="22">
        <v>0</v>
      </c>
      <c r="O70" s="22">
        <v>231585</v>
      </c>
      <c r="P70" s="22">
        <v>260568</v>
      </c>
      <c r="Q70" s="22">
        <v>65028</v>
      </c>
      <c r="R70" s="22">
        <v>0</v>
      </c>
      <c r="S70" s="22">
        <v>222927</v>
      </c>
      <c r="T70" s="22">
        <v>819733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94407</v>
      </c>
      <c r="AE70" s="22">
        <v>248724</v>
      </c>
      <c r="AF70" s="22">
        <v>0</v>
      </c>
      <c r="AG70" s="22">
        <v>0</v>
      </c>
      <c r="AH70" s="22">
        <v>188723</v>
      </c>
      <c r="AI70" s="22">
        <v>531854</v>
      </c>
      <c r="AJ70" s="22">
        <v>0</v>
      </c>
      <c r="AK70" s="22">
        <v>0</v>
      </c>
      <c r="AL70" s="22">
        <v>0</v>
      </c>
    </row>
    <row r="71" spans="1:38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337628</v>
      </c>
      <c r="Q71" s="22">
        <v>2340</v>
      </c>
      <c r="R71" s="22">
        <v>0</v>
      </c>
      <c r="S71" s="22">
        <v>0</v>
      </c>
      <c r="T71" s="22">
        <v>339968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207628</v>
      </c>
      <c r="AF71" s="22">
        <v>0</v>
      </c>
      <c r="AG71" s="22">
        <v>0</v>
      </c>
      <c r="AH71" s="22">
        <v>0</v>
      </c>
      <c r="AI71" s="22">
        <v>207628</v>
      </c>
      <c r="AJ71" s="22">
        <v>0</v>
      </c>
      <c r="AK71" s="22">
        <v>0</v>
      </c>
      <c r="AL71" s="22">
        <v>0</v>
      </c>
    </row>
    <row r="72" spans="1:38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231438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231438</v>
      </c>
      <c r="N72" s="22">
        <v>0</v>
      </c>
      <c r="O72" s="22">
        <v>0</v>
      </c>
      <c r="P72" s="22">
        <v>278599</v>
      </c>
      <c r="Q72" s="22">
        <v>0</v>
      </c>
      <c r="R72" s="22">
        <v>0</v>
      </c>
      <c r="S72" s="22">
        <v>531922</v>
      </c>
      <c r="T72" s="22">
        <v>1041959</v>
      </c>
      <c r="U72" s="22">
        <v>166447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166447</v>
      </c>
      <c r="AD72" s="22">
        <v>0</v>
      </c>
      <c r="AE72" s="22">
        <v>37717</v>
      </c>
      <c r="AF72" s="22">
        <v>0</v>
      </c>
      <c r="AG72" s="22">
        <v>0</v>
      </c>
      <c r="AH72" s="22">
        <v>371742</v>
      </c>
      <c r="AI72" s="22">
        <v>575906</v>
      </c>
      <c r="AJ72" s="22">
        <v>0</v>
      </c>
      <c r="AK72" s="22">
        <v>0</v>
      </c>
      <c r="AL72" s="22">
        <v>0</v>
      </c>
    </row>
    <row r="73" spans="1:38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34805</v>
      </c>
      <c r="P73" s="22">
        <v>158000</v>
      </c>
      <c r="Q73" s="22">
        <v>2533</v>
      </c>
      <c r="R73" s="22">
        <v>0</v>
      </c>
      <c r="S73" s="22">
        <v>58865</v>
      </c>
      <c r="T73" s="22">
        <v>254203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7661</v>
      </c>
      <c r="AE73" s="22">
        <v>82046</v>
      </c>
      <c r="AF73" s="22">
        <v>0</v>
      </c>
      <c r="AG73" s="22">
        <v>0</v>
      </c>
      <c r="AH73" s="22">
        <v>58865</v>
      </c>
      <c r="AI73" s="22">
        <v>148572</v>
      </c>
      <c r="AJ73" s="22">
        <v>0</v>
      </c>
      <c r="AK73" s="22">
        <v>0</v>
      </c>
      <c r="AL73" s="22">
        <v>0</v>
      </c>
    </row>
    <row r="74" spans="1:38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-399423</v>
      </c>
      <c r="F74" s="22">
        <v>0</v>
      </c>
      <c r="G74" s="22">
        <v>0</v>
      </c>
      <c r="H74" s="22">
        <v>0</v>
      </c>
      <c r="I74" s="22">
        <v>0</v>
      </c>
      <c r="J74" s="22">
        <v>-113750</v>
      </c>
      <c r="K74" s="22">
        <v>0</v>
      </c>
      <c r="L74" s="22">
        <v>0</v>
      </c>
      <c r="M74" s="22">
        <v>-513173</v>
      </c>
      <c r="N74" s="22">
        <v>710828</v>
      </c>
      <c r="O74" s="22">
        <v>66006</v>
      </c>
      <c r="P74" s="22">
        <v>716523</v>
      </c>
      <c r="Q74" s="22">
        <v>0</v>
      </c>
      <c r="R74" s="22">
        <v>0</v>
      </c>
      <c r="S74" s="22">
        <v>564426</v>
      </c>
      <c r="T74" s="22">
        <v>1544610</v>
      </c>
      <c r="U74" s="22">
        <v>144204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144204</v>
      </c>
      <c r="AD74" s="22">
        <v>35904</v>
      </c>
      <c r="AE74" s="22">
        <v>407052</v>
      </c>
      <c r="AF74" s="22">
        <v>0</v>
      </c>
      <c r="AG74" s="22">
        <v>0</v>
      </c>
      <c r="AH74" s="22">
        <v>489350</v>
      </c>
      <c r="AI74" s="22">
        <v>1076510</v>
      </c>
      <c r="AJ74" s="22">
        <v>0</v>
      </c>
      <c r="AK74" s="22">
        <v>0</v>
      </c>
      <c r="AL74" s="22">
        <v>0</v>
      </c>
    </row>
    <row r="75" spans="1:38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45356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45356</v>
      </c>
      <c r="N75" s="22">
        <v>54617</v>
      </c>
      <c r="O75" s="22">
        <v>0</v>
      </c>
      <c r="P75" s="22">
        <v>110428</v>
      </c>
      <c r="Q75" s="22">
        <v>0</v>
      </c>
      <c r="R75" s="22">
        <v>0</v>
      </c>
      <c r="S75" s="22">
        <v>250531</v>
      </c>
      <c r="T75" s="22">
        <v>460932</v>
      </c>
      <c r="U75" s="22">
        <v>21519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21519</v>
      </c>
      <c r="AD75" s="22">
        <v>0</v>
      </c>
      <c r="AE75" s="22">
        <v>9400</v>
      </c>
      <c r="AF75" s="22">
        <v>0</v>
      </c>
      <c r="AG75" s="22">
        <v>0</v>
      </c>
      <c r="AH75" s="22">
        <v>197581</v>
      </c>
      <c r="AI75" s="22">
        <v>228500</v>
      </c>
      <c r="AJ75" s="22">
        <v>0</v>
      </c>
      <c r="AK75" s="22">
        <v>0</v>
      </c>
      <c r="AL75" s="22">
        <v>0</v>
      </c>
    </row>
    <row r="76" spans="1:38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2911679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2911679</v>
      </c>
      <c r="N76" s="22">
        <v>0</v>
      </c>
      <c r="O76" s="22">
        <v>0</v>
      </c>
      <c r="P76" s="22">
        <v>814288</v>
      </c>
      <c r="Q76" s="22">
        <v>0</v>
      </c>
      <c r="R76" s="22">
        <v>0</v>
      </c>
      <c r="S76" s="22">
        <v>96555</v>
      </c>
      <c r="T76" s="22">
        <v>3822522</v>
      </c>
      <c r="U76" s="22">
        <v>787402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787402</v>
      </c>
      <c r="AD76" s="22">
        <v>0</v>
      </c>
      <c r="AE76" s="22">
        <v>535441</v>
      </c>
      <c r="AF76" s="22">
        <v>0</v>
      </c>
      <c r="AG76" s="22">
        <v>0</v>
      </c>
      <c r="AH76" s="22">
        <v>80874</v>
      </c>
      <c r="AI76" s="22">
        <v>1403717</v>
      </c>
      <c r="AJ76" s="22">
        <v>0</v>
      </c>
      <c r="AK76" s="22">
        <v>0</v>
      </c>
      <c r="AL76" s="22">
        <v>0</v>
      </c>
    </row>
    <row r="77" spans="1:38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673739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673739</v>
      </c>
      <c r="N77" s="22">
        <v>0</v>
      </c>
      <c r="O77" s="22">
        <v>0</v>
      </c>
      <c r="P77" s="22">
        <v>2262015</v>
      </c>
      <c r="Q77" s="22">
        <v>0</v>
      </c>
      <c r="R77" s="22">
        <v>0</v>
      </c>
      <c r="S77" s="22">
        <v>436832</v>
      </c>
      <c r="T77" s="22">
        <v>3372586</v>
      </c>
      <c r="U77" s="22">
        <v>608171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608171</v>
      </c>
      <c r="AD77" s="22">
        <v>0</v>
      </c>
      <c r="AE77" s="22">
        <v>1235405</v>
      </c>
      <c r="AF77" s="22">
        <v>0</v>
      </c>
      <c r="AG77" s="22">
        <v>0</v>
      </c>
      <c r="AH77" s="22">
        <v>348738</v>
      </c>
      <c r="AI77" s="22">
        <v>2192314</v>
      </c>
      <c r="AJ77" s="22">
        <v>0</v>
      </c>
      <c r="AK77" s="22">
        <v>0</v>
      </c>
      <c r="AL77" s="22">
        <v>0</v>
      </c>
    </row>
    <row r="78" spans="1:38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1332055</v>
      </c>
      <c r="O78" s="22">
        <v>0</v>
      </c>
      <c r="P78" s="22">
        <v>727876</v>
      </c>
      <c r="Q78" s="22">
        <v>0</v>
      </c>
      <c r="R78" s="22">
        <v>0</v>
      </c>
      <c r="S78" s="22">
        <v>30000</v>
      </c>
      <c r="T78" s="22">
        <v>2089931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329898</v>
      </c>
      <c r="AF78" s="22">
        <v>0</v>
      </c>
      <c r="AG78" s="22">
        <v>0</v>
      </c>
      <c r="AH78" s="22">
        <v>23633</v>
      </c>
      <c r="AI78" s="22">
        <v>353531</v>
      </c>
      <c r="AJ78" s="22">
        <v>0</v>
      </c>
      <c r="AK78" s="22">
        <v>0</v>
      </c>
      <c r="AL78" s="22">
        <v>0</v>
      </c>
    </row>
    <row r="79" spans="1:38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14181</v>
      </c>
      <c r="O79" s="22">
        <v>0</v>
      </c>
      <c r="P79" s="22">
        <v>48469</v>
      </c>
      <c r="Q79" s="22">
        <v>37167</v>
      </c>
      <c r="R79" s="22">
        <v>0</v>
      </c>
      <c r="S79" s="22">
        <v>24440</v>
      </c>
      <c r="T79" s="22">
        <v>124257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3231</v>
      </c>
      <c r="AF79" s="22">
        <v>0</v>
      </c>
      <c r="AG79" s="22">
        <v>0</v>
      </c>
      <c r="AH79" s="22">
        <v>13645</v>
      </c>
      <c r="AI79" s="22">
        <v>16876</v>
      </c>
      <c r="AJ79" s="22">
        <v>0</v>
      </c>
      <c r="AK79" s="22">
        <v>0</v>
      </c>
      <c r="AL79" s="22">
        <v>0</v>
      </c>
    </row>
    <row r="80" spans="1:38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-248824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3900</v>
      </c>
      <c r="M80" s="22">
        <v>-244924</v>
      </c>
      <c r="N80" s="22">
        <v>383329</v>
      </c>
      <c r="O80" s="22">
        <v>-2160</v>
      </c>
      <c r="P80" s="22">
        <v>179583</v>
      </c>
      <c r="Q80" s="22">
        <v>18750</v>
      </c>
      <c r="R80" s="22">
        <v>0</v>
      </c>
      <c r="S80" s="22">
        <v>399982</v>
      </c>
      <c r="T80" s="22">
        <v>734560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262687</v>
      </c>
      <c r="AF80" s="22">
        <v>0</v>
      </c>
      <c r="AG80" s="22">
        <v>0</v>
      </c>
      <c r="AH80" s="22">
        <v>320215</v>
      </c>
      <c r="AI80" s="22">
        <v>582902</v>
      </c>
      <c r="AJ80" s="22">
        <v>0</v>
      </c>
      <c r="AK80" s="22">
        <v>0</v>
      </c>
      <c r="AL80" s="22">
        <v>0</v>
      </c>
    </row>
    <row r="81" spans="1:38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1973895</v>
      </c>
      <c r="F81" s="22">
        <v>0</v>
      </c>
      <c r="G81" s="22">
        <v>13953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1987848</v>
      </c>
      <c r="N81" s="22">
        <v>0</v>
      </c>
      <c r="O81" s="22">
        <v>0</v>
      </c>
      <c r="P81" s="22">
        <v>988551</v>
      </c>
      <c r="Q81" s="22">
        <v>0</v>
      </c>
      <c r="R81" s="22">
        <v>0</v>
      </c>
      <c r="S81" s="22">
        <v>122173</v>
      </c>
      <c r="T81" s="22">
        <v>3098572</v>
      </c>
      <c r="U81" s="22">
        <v>1033527</v>
      </c>
      <c r="V81" s="22">
        <v>0</v>
      </c>
      <c r="W81" s="22">
        <v>6201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1039728</v>
      </c>
      <c r="AD81" s="22">
        <v>0</v>
      </c>
      <c r="AE81" s="22">
        <v>816010</v>
      </c>
      <c r="AF81" s="22">
        <v>0</v>
      </c>
      <c r="AG81" s="22">
        <v>0</v>
      </c>
      <c r="AH81" s="22">
        <v>122173</v>
      </c>
      <c r="AI81" s="22">
        <v>1977911</v>
      </c>
      <c r="AJ81" s="22">
        <v>0</v>
      </c>
      <c r="AK81" s="22">
        <v>0</v>
      </c>
      <c r="AL81" s="22">
        <v>0</v>
      </c>
    </row>
    <row r="82" spans="1:38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1033565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1033565</v>
      </c>
      <c r="N82" s="22">
        <v>0</v>
      </c>
      <c r="O82" s="22">
        <v>14558</v>
      </c>
      <c r="P82" s="22">
        <v>980112</v>
      </c>
      <c r="Q82" s="22">
        <v>7449</v>
      </c>
      <c r="R82" s="22">
        <v>0</v>
      </c>
      <c r="S82" s="22">
        <v>189401</v>
      </c>
      <c r="T82" s="22">
        <v>2225085</v>
      </c>
      <c r="U82" s="22">
        <v>744410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744410</v>
      </c>
      <c r="AD82" s="22">
        <v>11306</v>
      </c>
      <c r="AE82" s="22">
        <v>561253</v>
      </c>
      <c r="AF82" s="22">
        <v>0</v>
      </c>
      <c r="AG82" s="22">
        <v>0</v>
      </c>
      <c r="AH82" s="22">
        <v>180544</v>
      </c>
      <c r="AI82" s="22">
        <v>1497513</v>
      </c>
      <c r="AJ82" s="22">
        <v>0</v>
      </c>
      <c r="AK82" s="22">
        <v>0</v>
      </c>
      <c r="AL82" s="22">
        <v>0</v>
      </c>
    </row>
    <row r="83" spans="1:38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2526082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2526082</v>
      </c>
      <c r="N83" s="22">
        <v>0</v>
      </c>
      <c r="O83" s="22">
        <v>0</v>
      </c>
      <c r="P83" s="22">
        <v>1596240</v>
      </c>
      <c r="Q83" s="22">
        <v>0</v>
      </c>
      <c r="R83" s="22">
        <v>0</v>
      </c>
      <c r="S83" s="22">
        <v>345387</v>
      </c>
      <c r="T83" s="22">
        <v>4467709</v>
      </c>
      <c r="U83" s="22">
        <v>2418527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2418527</v>
      </c>
      <c r="AD83" s="22">
        <v>0</v>
      </c>
      <c r="AE83" s="22">
        <v>914541</v>
      </c>
      <c r="AF83" s="22">
        <v>0</v>
      </c>
      <c r="AG83" s="22">
        <v>0</v>
      </c>
      <c r="AH83" s="22">
        <v>335614</v>
      </c>
      <c r="AI83" s="22">
        <v>3668682</v>
      </c>
      <c r="AJ83" s="22">
        <v>0</v>
      </c>
      <c r="AK83" s="22">
        <v>0</v>
      </c>
      <c r="AL83" s="22">
        <v>0</v>
      </c>
    </row>
    <row r="84" spans="1:38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190399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190399</v>
      </c>
      <c r="N84" s="22">
        <v>277533</v>
      </c>
      <c r="O84" s="22">
        <v>0</v>
      </c>
      <c r="P84" s="22">
        <v>978730</v>
      </c>
      <c r="Q84" s="22">
        <v>0</v>
      </c>
      <c r="R84" s="22">
        <v>0</v>
      </c>
      <c r="S84" s="22">
        <v>89000</v>
      </c>
      <c r="T84" s="22">
        <v>1535662</v>
      </c>
      <c r="U84" s="22">
        <v>177479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177479</v>
      </c>
      <c r="AD84" s="22">
        <v>0</v>
      </c>
      <c r="AE84" s="22">
        <v>680017</v>
      </c>
      <c r="AF84" s="22">
        <v>0</v>
      </c>
      <c r="AG84" s="22">
        <v>0</v>
      </c>
      <c r="AH84" s="22">
        <v>89000</v>
      </c>
      <c r="AI84" s="22">
        <v>946496</v>
      </c>
      <c r="AJ84" s="22">
        <v>0</v>
      </c>
      <c r="AK84" s="22">
        <v>0</v>
      </c>
      <c r="AL84" s="22">
        <v>0</v>
      </c>
    </row>
    <row r="85" spans="1:38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558555</v>
      </c>
      <c r="P85" s="22">
        <v>162470</v>
      </c>
      <c r="Q85" s="22">
        <v>41823</v>
      </c>
      <c r="R85" s="22">
        <v>0</v>
      </c>
      <c r="S85" s="22">
        <v>100848</v>
      </c>
      <c r="T85" s="22">
        <v>863696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26087</v>
      </c>
      <c r="AE85" s="22">
        <v>89179</v>
      </c>
      <c r="AF85" s="22">
        <v>0</v>
      </c>
      <c r="AG85" s="22">
        <v>0</v>
      </c>
      <c r="AH85" s="22">
        <v>89976</v>
      </c>
      <c r="AI85" s="22">
        <v>205242</v>
      </c>
      <c r="AJ85" s="22">
        <v>0</v>
      </c>
      <c r="AK85" s="22">
        <v>0</v>
      </c>
      <c r="AL85" s="22">
        <v>0</v>
      </c>
    </row>
    <row r="86" spans="1:38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961112</v>
      </c>
      <c r="Q86" s="22">
        <v>1200</v>
      </c>
      <c r="R86" s="22">
        <v>0</v>
      </c>
      <c r="S86" s="22">
        <v>533244</v>
      </c>
      <c r="T86" s="22">
        <v>1495556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625012</v>
      </c>
      <c r="AF86" s="22">
        <v>0</v>
      </c>
      <c r="AG86" s="22">
        <v>0</v>
      </c>
      <c r="AH86" s="22">
        <v>430720</v>
      </c>
      <c r="AI86" s="22">
        <v>1055732</v>
      </c>
      <c r="AJ86" s="22">
        <v>0</v>
      </c>
      <c r="AK86" s="22">
        <v>0</v>
      </c>
      <c r="AL86" s="22">
        <v>0</v>
      </c>
    </row>
    <row r="87" spans="1:38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262079</v>
      </c>
      <c r="F87" s="22">
        <v>0</v>
      </c>
      <c r="G87" s="22">
        <v>0</v>
      </c>
      <c r="H87" s="22">
        <v>14944</v>
      </c>
      <c r="I87" s="22">
        <v>0</v>
      </c>
      <c r="J87" s="22">
        <v>0</v>
      </c>
      <c r="K87" s="22">
        <v>0</v>
      </c>
      <c r="L87" s="22">
        <v>0</v>
      </c>
      <c r="M87" s="22">
        <v>277023</v>
      </c>
      <c r="N87" s="22">
        <v>4842697</v>
      </c>
      <c r="O87" s="22">
        <v>0</v>
      </c>
      <c r="P87" s="22">
        <v>1506378</v>
      </c>
      <c r="Q87" s="22">
        <v>60218</v>
      </c>
      <c r="R87" s="22">
        <v>0</v>
      </c>
      <c r="S87" s="22">
        <v>0</v>
      </c>
      <c r="T87" s="22">
        <v>6686316</v>
      </c>
      <c r="U87" s="22">
        <v>270930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270930</v>
      </c>
      <c r="AD87" s="22">
        <v>0</v>
      </c>
      <c r="AE87" s="22">
        <v>1170581</v>
      </c>
      <c r="AF87" s="22">
        <v>0</v>
      </c>
      <c r="AG87" s="22">
        <v>0</v>
      </c>
      <c r="AH87" s="22">
        <v>0</v>
      </c>
      <c r="AI87" s="22">
        <v>1441511</v>
      </c>
      <c r="AJ87" s="22">
        <v>0</v>
      </c>
      <c r="AK87" s="22">
        <v>0</v>
      </c>
      <c r="AL87" s="22">
        <v>0</v>
      </c>
    </row>
    <row r="88" spans="1:38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39716</v>
      </c>
      <c r="Q88" s="22">
        <v>4290</v>
      </c>
      <c r="R88" s="22">
        <v>0</v>
      </c>
      <c r="S88" s="22">
        <v>0</v>
      </c>
      <c r="T88" s="22">
        <v>44006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9943</v>
      </c>
      <c r="AF88" s="22">
        <v>0</v>
      </c>
      <c r="AG88" s="22">
        <v>0</v>
      </c>
      <c r="AH88" s="22">
        <v>0</v>
      </c>
      <c r="AI88" s="22">
        <v>9943</v>
      </c>
      <c r="AJ88" s="22">
        <v>0</v>
      </c>
      <c r="AK88" s="22">
        <v>0</v>
      </c>
      <c r="AL88" s="22">
        <v>0</v>
      </c>
    </row>
    <row r="89" spans="1:38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2276897</v>
      </c>
      <c r="Q89" s="22">
        <v>0</v>
      </c>
      <c r="R89" s="22">
        <v>0</v>
      </c>
      <c r="S89" s="22">
        <v>0</v>
      </c>
      <c r="T89" s="22">
        <v>2276897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994697</v>
      </c>
      <c r="AF89" s="22">
        <v>0</v>
      </c>
      <c r="AG89" s="22">
        <v>0</v>
      </c>
      <c r="AH89" s="22">
        <v>0</v>
      </c>
      <c r="AI89" s="22">
        <v>994697</v>
      </c>
      <c r="AJ89" s="22">
        <v>0</v>
      </c>
      <c r="AK89" s="22">
        <v>0</v>
      </c>
      <c r="AL89" s="22">
        <v>0</v>
      </c>
    </row>
    <row r="90" spans="1:38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4276984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4276984</v>
      </c>
      <c r="N90" s="22">
        <v>0</v>
      </c>
      <c r="O90" s="22">
        <v>0</v>
      </c>
      <c r="P90" s="22">
        <v>1091837</v>
      </c>
      <c r="Q90" s="22">
        <v>0</v>
      </c>
      <c r="R90" s="22">
        <v>0</v>
      </c>
      <c r="S90" s="22">
        <v>304481</v>
      </c>
      <c r="T90" s="22">
        <v>5673302</v>
      </c>
      <c r="U90" s="22">
        <v>4276984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4276984</v>
      </c>
      <c r="AD90" s="22">
        <v>0</v>
      </c>
      <c r="AE90" s="22">
        <v>653342</v>
      </c>
      <c r="AF90" s="22">
        <v>0</v>
      </c>
      <c r="AG90" s="22">
        <v>0</v>
      </c>
      <c r="AH90" s="22">
        <v>245336</v>
      </c>
      <c r="AI90" s="22">
        <v>5175662</v>
      </c>
      <c r="AJ90" s="22">
        <v>0</v>
      </c>
      <c r="AK90" s="22">
        <v>0</v>
      </c>
      <c r="AL90" s="22">
        <v>0</v>
      </c>
    </row>
    <row r="91" spans="1:38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27900</v>
      </c>
      <c r="Q91" s="22">
        <v>0</v>
      </c>
      <c r="R91" s="22">
        <v>0</v>
      </c>
      <c r="S91" s="22">
        <v>70355</v>
      </c>
      <c r="T91" s="22">
        <v>98255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27900</v>
      </c>
      <c r="AF91" s="22">
        <v>0</v>
      </c>
      <c r="AG91" s="22">
        <v>0</v>
      </c>
      <c r="AH91" s="22">
        <v>31985</v>
      </c>
      <c r="AI91" s="22">
        <v>59885</v>
      </c>
      <c r="AJ91" s="22">
        <v>0</v>
      </c>
      <c r="AK91" s="22">
        <v>0</v>
      </c>
      <c r="AL91" s="22">
        <v>0</v>
      </c>
    </row>
    <row r="92" spans="1:38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675855</v>
      </c>
      <c r="F92" s="22">
        <v>0</v>
      </c>
      <c r="G92" s="22">
        <v>150008</v>
      </c>
      <c r="H92" s="22">
        <v>0</v>
      </c>
      <c r="I92" s="22">
        <v>12401</v>
      </c>
      <c r="J92" s="22">
        <v>0</v>
      </c>
      <c r="K92" s="22">
        <v>0</v>
      </c>
      <c r="L92" s="22">
        <v>0</v>
      </c>
      <c r="M92" s="22">
        <v>838264</v>
      </c>
      <c r="N92" s="22">
        <v>1118749</v>
      </c>
      <c r="O92" s="22">
        <v>147275</v>
      </c>
      <c r="P92" s="22">
        <v>286583</v>
      </c>
      <c r="Q92" s="22">
        <v>0</v>
      </c>
      <c r="R92" s="22">
        <v>41686</v>
      </c>
      <c r="S92" s="22">
        <v>735667</v>
      </c>
      <c r="T92" s="22">
        <v>3168224</v>
      </c>
      <c r="U92" s="22">
        <v>576577</v>
      </c>
      <c r="V92" s="22">
        <v>0</v>
      </c>
      <c r="W92" s="22">
        <v>129152</v>
      </c>
      <c r="X92" s="22">
        <v>0</v>
      </c>
      <c r="Y92" s="22">
        <v>7110</v>
      </c>
      <c r="Z92" s="22">
        <v>0</v>
      </c>
      <c r="AA92" s="22">
        <v>0</v>
      </c>
      <c r="AB92" s="22">
        <v>0</v>
      </c>
      <c r="AC92" s="22">
        <v>712839</v>
      </c>
      <c r="AD92" s="22">
        <v>95249</v>
      </c>
      <c r="AE92" s="22">
        <v>266732</v>
      </c>
      <c r="AF92" s="22">
        <v>0</v>
      </c>
      <c r="AG92" s="22">
        <v>19738</v>
      </c>
      <c r="AH92" s="22">
        <v>249583</v>
      </c>
      <c r="AI92" s="22">
        <v>1344141</v>
      </c>
      <c r="AJ92" s="22">
        <v>0</v>
      </c>
      <c r="AK92" s="22">
        <v>0</v>
      </c>
      <c r="AL92" s="22">
        <v>0</v>
      </c>
    </row>
    <row r="93" spans="1:38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30387</v>
      </c>
      <c r="O93" s="22">
        <v>0</v>
      </c>
      <c r="P93" s="22">
        <v>97336</v>
      </c>
      <c r="Q93" s="22">
        <v>0</v>
      </c>
      <c r="R93" s="22">
        <v>0</v>
      </c>
      <c r="S93" s="22">
        <v>36950</v>
      </c>
      <c r="T93" s="22">
        <v>164673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57562</v>
      </c>
      <c r="AF93" s="22">
        <v>0</v>
      </c>
      <c r="AG93" s="22">
        <v>0</v>
      </c>
      <c r="AH93" s="22">
        <v>28950</v>
      </c>
      <c r="AI93" s="22">
        <v>86512</v>
      </c>
      <c r="AJ93" s="22">
        <v>0</v>
      </c>
      <c r="AK93" s="22">
        <v>0</v>
      </c>
      <c r="AL93" s="22">
        <v>0</v>
      </c>
    </row>
    <row r="94" spans="1:38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0</v>
      </c>
      <c r="AK94" s="22">
        <v>0</v>
      </c>
      <c r="AL94" s="22">
        <v>0</v>
      </c>
    </row>
    <row r="95" spans="1:38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10000</v>
      </c>
      <c r="P95" s="22">
        <v>41106</v>
      </c>
      <c r="Q95" s="22">
        <v>0</v>
      </c>
      <c r="R95" s="22">
        <v>0</v>
      </c>
      <c r="S95" s="22">
        <v>0</v>
      </c>
      <c r="T95" s="22">
        <v>51106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8000</v>
      </c>
      <c r="AE95" s="22">
        <v>10960</v>
      </c>
      <c r="AF95" s="22">
        <v>0</v>
      </c>
      <c r="AG95" s="22">
        <v>0</v>
      </c>
      <c r="AH95" s="22">
        <v>0</v>
      </c>
      <c r="AI95" s="22">
        <v>18960</v>
      </c>
      <c r="AJ95" s="22">
        <v>0</v>
      </c>
      <c r="AK95" s="22">
        <v>0</v>
      </c>
      <c r="AL95" s="22">
        <v>0</v>
      </c>
    </row>
    <row r="96" spans="1:38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149925</v>
      </c>
      <c r="Q96" s="22">
        <v>224622</v>
      </c>
      <c r="R96" s="22">
        <v>380079</v>
      </c>
      <c r="S96" s="22">
        <v>77686</v>
      </c>
      <c r="T96" s="22">
        <v>832312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99072</v>
      </c>
      <c r="AF96" s="22">
        <v>0</v>
      </c>
      <c r="AG96" s="22">
        <v>380079</v>
      </c>
      <c r="AH96" s="22">
        <v>57372</v>
      </c>
      <c r="AI96" s="22">
        <v>536523</v>
      </c>
      <c r="AJ96" s="22">
        <v>0</v>
      </c>
      <c r="AK96" s="22">
        <v>0</v>
      </c>
      <c r="AL96" s="22">
        <v>0</v>
      </c>
    </row>
    <row r="97" spans="1:38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47478</v>
      </c>
      <c r="Q97" s="22">
        <v>52925</v>
      </c>
      <c r="R97" s="22">
        <v>0</v>
      </c>
      <c r="S97" s="22">
        <v>22660</v>
      </c>
      <c r="T97" s="22">
        <v>123063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47478</v>
      </c>
      <c r="AF97" s="22">
        <v>0</v>
      </c>
      <c r="AG97" s="22">
        <v>0</v>
      </c>
      <c r="AH97" s="22">
        <v>22660</v>
      </c>
      <c r="AI97" s="22">
        <v>70138</v>
      </c>
      <c r="AJ97" s="22">
        <v>0</v>
      </c>
      <c r="AK97" s="22">
        <v>0</v>
      </c>
      <c r="AL97" s="22">
        <v>0</v>
      </c>
    </row>
    <row r="98" spans="1:38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</row>
    <row r="99" spans="1:38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124780</v>
      </c>
      <c r="I99" s="22">
        <v>0</v>
      </c>
      <c r="J99" s="22">
        <v>0</v>
      </c>
      <c r="K99" s="22">
        <v>0</v>
      </c>
      <c r="L99" s="22">
        <v>0</v>
      </c>
      <c r="M99" s="22">
        <v>124780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13000</v>
      </c>
      <c r="T99" s="22">
        <v>137780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13000</v>
      </c>
      <c r="AI99" s="22">
        <v>13000</v>
      </c>
      <c r="AJ99" s="22">
        <v>0</v>
      </c>
      <c r="AK99" s="22">
        <v>0</v>
      </c>
      <c r="AL99" s="22">
        <v>0</v>
      </c>
    </row>
    <row r="100" spans="1:38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150001</v>
      </c>
      <c r="T100" s="22">
        <v>150001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150001</v>
      </c>
      <c r="AI100" s="22">
        <v>150001</v>
      </c>
      <c r="AJ100" s="22">
        <v>0</v>
      </c>
      <c r="AK100" s="22">
        <v>0</v>
      </c>
      <c r="AL100" s="22">
        <v>0</v>
      </c>
    </row>
    <row r="101" spans="1:38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36471</v>
      </c>
      <c r="H101" s="22">
        <v>33415</v>
      </c>
      <c r="I101" s="22">
        <v>0</v>
      </c>
      <c r="J101" s="22">
        <v>0</v>
      </c>
      <c r="K101" s="22">
        <v>0</v>
      </c>
      <c r="L101" s="22">
        <v>0</v>
      </c>
      <c r="M101" s="22">
        <v>69886</v>
      </c>
      <c r="N101" s="22">
        <v>0</v>
      </c>
      <c r="O101" s="22">
        <v>0</v>
      </c>
      <c r="P101" s="22">
        <v>33475</v>
      </c>
      <c r="Q101" s="22">
        <v>0</v>
      </c>
      <c r="R101" s="22">
        <v>0</v>
      </c>
      <c r="S101" s="22">
        <v>166632</v>
      </c>
      <c r="T101" s="22">
        <v>269993</v>
      </c>
      <c r="U101" s="22">
        <v>0</v>
      </c>
      <c r="V101" s="22">
        <v>0</v>
      </c>
      <c r="W101" s="22">
        <v>13105</v>
      </c>
      <c r="X101" s="22">
        <v>10410</v>
      </c>
      <c r="Y101" s="22">
        <v>0</v>
      </c>
      <c r="Z101" s="22">
        <v>0</v>
      </c>
      <c r="AA101" s="22">
        <v>0</v>
      </c>
      <c r="AB101" s="22">
        <v>0</v>
      </c>
      <c r="AC101" s="22">
        <v>23515</v>
      </c>
      <c r="AD101" s="22">
        <v>0</v>
      </c>
      <c r="AE101" s="22">
        <v>0</v>
      </c>
      <c r="AF101" s="22">
        <v>0</v>
      </c>
      <c r="AG101" s="22">
        <v>0</v>
      </c>
      <c r="AH101" s="22">
        <v>156633</v>
      </c>
      <c r="AI101" s="22">
        <v>180148</v>
      </c>
      <c r="AJ101" s="22">
        <v>0</v>
      </c>
      <c r="AK101" s="22">
        <v>0</v>
      </c>
      <c r="AL101" s="22">
        <v>0</v>
      </c>
    </row>
    <row r="102" spans="1:38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</row>
    <row r="103" spans="1:38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20946</v>
      </c>
      <c r="H103" s="22">
        <v>40199</v>
      </c>
      <c r="I103" s="22">
        <v>0</v>
      </c>
      <c r="J103" s="22">
        <v>0</v>
      </c>
      <c r="K103" s="22">
        <v>0</v>
      </c>
      <c r="L103" s="22">
        <v>0</v>
      </c>
      <c r="M103" s="22">
        <v>61145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61145</v>
      </c>
      <c r="U103" s="22">
        <v>0</v>
      </c>
      <c r="V103" s="22">
        <v>0</v>
      </c>
      <c r="W103" s="22">
        <v>20946</v>
      </c>
      <c r="X103" s="22">
        <v>40199</v>
      </c>
      <c r="Y103" s="22">
        <v>0</v>
      </c>
      <c r="Z103" s="22">
        <v>0</v>
      </c>
      <c r="AA103" s="22">
        <v>0</v>
      </c>
      <c r="AB103" s="22">
        <v>0</v>
      </c>
      <c r="AC103" s="22">
        <v>61145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61145</v>
      </c>
      <c r="AJ103" s="22">
        <v>0</v>
      </c>
      <c r="AK103" s="22">
        <v>0</v>
      </c>
      <c r="AL103" s="22">
        <v>0</v>
      </c>
    </row>
    <row r="104" spans="1:38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4520</v>
      </c>
      <c r="Q104" s="22">
        <v>0</v>
      </c>
      <c r="R104" s="22">
        <v>0</v>
      </c>
      <c r="S104" s="22">
        <v>0</v>
      </c>
      <c r="T104" s="22">
        <v>4520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4520</v>
      </c>
      <c r="AF104" s="22">
        <v>0</v>
      </c>
      <c r="AG104" s="22">
        <v>0</v>
      </c>
      <c r="AH104" s="22">
        <v>0</v>
      </c>
      <c r="AI104" s="22">
        <v>4520</v>
      </c>
      <c r="AJ104" s="22">
        <v>0</v>
      </c>
      <c r="AK104" s="22">
        <v>0</v>
      </c>
      <c r="AL104" s="22">
        <v>0</v>
      </c>
    </row>
    <row r="105" spans="1:38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  <c r="T105" s="22">
        <v>0</v>
      </c>
      <c r="U105" s="22">
        <v>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0</v>
      </c>
      <c r="AJ105" s="22">
        <v>0</v>
      </c>
      <c r="AK105" s="22">
        <v>0</v>
      </c>
      <c r="AL105" s="22">
        <v>0</v>
      </c>
    </row>
    <row r="106" spans="1:38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38623</v>
      </c>
      <c r="T106" s="22">
        <v>38623</v>
      </c>
      <c r="U106" s="22">
        <v>0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38623</v>
      </c>
      <c r="AI106" s="22">
        <v>38623</v>
      </c>
      <c r="AJ106" s="22">
        <v>0</v>
      </c>
      <c r="AK106" s="22">
        <v>0</v>
      </c>
      <c r="AL106" s="22">
        <v>0</v>
      </c>
    </row>
    <row r="107" spans="1:38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777720</v>
      </c>
      <c r="F107" s="22">
        <v>0</v>
      </c>
      <c r="G107" s="22">
        <v>0</v>
      </c>
      <c r="H107" s="22">
        <v>164708</v>
      </c>
      <c r="I107" s="22">
        <v>180916</v>
      </c>
      <c r="J107" s="22">
        <v>0</v>
      </c>
      <c r="K107" s="22">
        <v>0</v>
      </c>
      <c r="L107" s="22">
        <v>0</v>
      </c>
      <c r="M107" s="22">
        <v>1123344</v>
      </c>
      <c r="N107" s="22">
        <v>682321</v>
      </c>
      <c r="O107" s="22">
        <v>6945</v>
      </c>
      <c r="P107" s="22">
        <v>345078</v>
      </c>
      <c r="Q107" s="22">
        <v>0</v>
      </c>
      <c r="R107" s="22">
        <v>119531</v>
      </c>
      <c r="S107" s="22">
        <v>232447</v>
      </c>
      <c r="T107" s="22">
        <v>2509666</v>
      </c>
      <c r="U107" s="22">
        <v>314403</v>
      </c>
      <c r="V107" s="22">
        <v>0</v>
      </c>
      <c r="W107" s="22">
        <v>0</v>
      </c>
      <c r="X107" s="22">
        <v>100450</v>
      </c>
      <c r="Y107" s="22">
        <v>180916</v>
      </c>
      <c r="Z107" s="22">
        <v>0</v>
      </c>
      <c r="AA107" s="22">
        <v>0</v>
      </c>
      <c r="AB107" s="22">
        <v>0</v>
      </c>
      <c r="AC107" s="22">
        <v>595769</v>
      </c>
      <c r="AD107" s="22">
        <v>6946</v>
      </c>
      <c r="AE107" s="22">
        <v>262868</v>
      </c>
      <c r="AF107" s="22">
        <v>0</v>
      </c>
      <c r="AG107" s="22">
        <v>83023</v>
      </c>
      <c r="AH107" s="22">
        <v>209478</v>
      </c>
      <c r="AI107" s="22">
        <v>1158084</v>
      </c>
      <c r="AJ107" s="22">
        <v>0</v>
      </c>
      <c r="AK107" s="22">
        <v>0</v>
      </c>
      <c r="AL107" s="22">
        <v>0</v>
      </c>
    </row>
    <row r="108" spans="1:38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165767</v>
      </c>
      <c r="F108" s="22">
        <v>0</v>
      </c>
      <c r="G108" s="22">
        <v>26926</v>
      </c>
      <c r="H108" s="22">
        <v>22245</v>
      </c>
      <c r="I108" s="22">
        <v>0</v>
      </c>
      <c r="J108" s="22">
        <v>0</v>
      </c>
      <c r="K108" s="22">
        <v>4080</v>
      </c>
      <c r="L108" s="22">
        <v>0</v>
      </c>
      <c r="M108" s="22">
        <v>219018</v>
      </c>
      <c r="N108" s="22">
        <v>0</v>
      </c>
      <c r="O108" s="22">
        <v>0</v>
      </c>
      <c r="P108" s="22">
        <v>170500</v>
      </c>
      <c r="Q108" s="22">
        <v>0</v>
      </c>
      <c r="R108" s="22">
        <v>0</v>
      </c>
      <c r="S108" s="22">
        <v>0</v>
      </c>
      <c r="T108" s="22">
        <v>389518</v>
      </c>
      <c r="U108" s="22">
        <v>165768</v>
      </c>
      <c r="V108" s="22">
        <v>0</v>
      </c>
      <c r="W108" s="22">
        <v>20974</v>
      </c>
      <c r="X108" s="22">
        <v>21766</v>
      </c>
      <c r="Y108" s="22">
        <v>0</v>
      </c>
      <c r="Z108" s="22">
        <v>0</v>
      </c>
      <c r="AA108" s="22">
        <v>0</v>
      </c>
      <c r="AB108" s="22">
        <v>0</v>
      </c>
      <c r="AC108" s="22">
        <v>208508</v>
      </c>
      <c r="AD108" s="22">
        <v>0</v>
      </c>
      <c r="AE108" s="22">
        <v>80875</v>
      </c>
      <c r="AF108" s="22">
        <v>0</v>
      </c>
      <c r="AG108" s="22">
        <v>0</v>
      </c>
      <c r="AH108" s="22">
        <v>0</v>
      </c>
      <c r="AI108" s="22">
        <v>289383</v>
      </c>
      <c r="AJ108" s="22">
        <v>0</v>
      </c>
      <c r="AK108" s="22">
        <v>0</v>
      </c>
      <c r="AL108" s="22">
        <v>0</v>
      </c>
    </row>
    <row r="109" spans="1:38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99973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99973</v>
      </c>
      <c r="N109" s="22">
        <v>0</v>
      </c>
      <c r="O109" s="22">
        <v>0</v>
      </c>
      <c r="P109" s="22">
        <v>137428</v>
      </c>
      <c r="Q109" s="22">
        <v>0</v>
      </c>
      <c r="R109" s="22">
        <v>0</v>
      </c>
      <c r="S109" s="22">
        <v>59211</v>
      </c>
      <c r="T109" s="22">
        <v>296612</v>
      </c>
      <c r="U109" s="22">
        <v>90702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90702</v>
      </c>
      <c r="AD109" s="22">
        <v>0</v>
      </c>
      <c r="AE109" s="22">
        <v>105900</v>
      </c>
      <c r="AF109" s="22">
        <v>0</v>
      </c>
      <c r="AG109" s="22">
        <v>0</v>
      </c>
      <c r="AH109" s="22">
        <v>39557</v>
      </c>
      <c r="AI109" s="22">
        <v>236159</v>
      </c>
      <c r="AJ109" s="22">
        <v>0</v>
      </c>
      <c r="AK109" s="22">
        <v>0</v>
      </c>
      <c r="AL109" s="22">
        <v>0</v>
      </c>
    </row>
    <row r="110" spans="1:38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464404</v>
      </c>
      <c r="P110" s="22">
        <v>0</v>
      </c>
      <c r="Q110" s="22">
        <v>49</v>
      </c>
      <c r="R110" s="22">
        <v>0</v>
      </c>
      <c r="S110" s="22">
        <v>0</v>
      </c>
      <c r="T110" s="22">
        <v>464453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222914</v>
      </c>
      <c r="AE110" s="22">
        <v>0</v>
      </c>
      <c r="AF110" s="22">
        <v>0</v>
      </c>
      <c r="AG110" s="22">
        <v>0</v>
      </c>
      <c r="AH110" s="22">
        <v>0</v>
      </c>
      <c r="AI110" s="22">
        <v>222914</v>
      </c>
      <c r="AJ110" s="22">
        <v>0</v>
      </c>
      <c r="AK110" s="22">
        <v>0</v>
      </c>
      <c r="AL110" s="22">
        <v>0</v>
      </c>
    </row>
    <row r="111" spans="1:38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37517</v>
      </c>
      <c r="Q111" s="22">
        <v>0</v>
      </c>
      <c r="R111" s="22">
        <v>0</v>
      </c>
      <c r="S111" s="22">
        <v>0</v>
      </c>
      <c r="T111" s="22">
        <v>37517</v>
      </c>
      <c r="U111" s="22">
        <v>0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3753</v>
      </c>
      <c r="AF111" s="22">
        <v>0</v>
      </c>
      <c r="AG111" s="22">
        <v>0</v>
      </c>
      <c r="AH111" s="22">
        <v>0</v>
      </c>
      <c r="AI111" s="22">
        <v>3753</v>
      </c>
      <c r="AJ111" s="22">
        <v>0</v>
      </c>
      <c r="AK111" s="22">
        <v>0</v>
      </c>
      <c r="AL111" s="22">
        <v>0</v>
      </c>
    </row>
    <row r="112" spans="1:38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3065</v>
      </c>
      <c r="P112" s="22">
        <v>0</v>
      </c>
      <c r="Q112" s="22">
        <v>350000</v>
      </c>
      <c r="R112" s="22">
        <v>0</v>
      </c>
      <c r="S112" s="22">
        <v>0</v>
      </c>
      <c r="T112" s="22">
        <v>353065</v>
      </c>
      <c r="U112" s="22">
        <v>0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3065</v>
      </c>
      <c r="AE112" s="22">
        <v>0</v>
      </c>
      <c r="AF112" s="22">
        <v>0</v>
      </c>
      <c r="AG112" s="22">
        <v>0</v>
      </c>
      <c r="AH112" s="22">
        <v>0</v>
      </c>
      <c r="AI112" s="22">
        <v>3065</v>
      </c>
      <c r="AJ112" s="22">
        <v>0</v>
      </c>
      <c r="AK112" s="22">
        <v>0</v>
      </c>
      <c r="AL112" s="22">
        <v>0</v>
      </c>
    </row>
    <row r="113" spans="1:38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17667</v>
      </c>
      <c r="I113" s="22">
        <v>0</v>
      </c>
      <c r="J113" s="22">
        <v>0</v>
      </c>
      <c r="K113" s="22">
        <v>0</v>
      </c>
      <c r="L113" s="22">
        <v>0</v>
      </c>
      <c r="M113" s="22">
        <v>17667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38650</v>
      </c>
      <c r="T113" s="22">
        <v>56317</v>
      </c>
      <c r="U113" s="22">
        <v>0</v>
      </c>
      <c r="V113" s="22">
        <v>0</v>
      </c>
      <c r="W113" s="22">
        <v>0</v>
      </c>
      <c r="X113" s="22">
        <v>7773</v>
      </c>
      <c r="Y113" s="22">
        <v>0</v>
      </c>
      <c r="Z113" s="22">
        <v>0</v>
      </c>
      <c r="AA113" s="22">
        <v>0</v>
      </c>
      <c r="AB113" s="22">
        <v>0</v>
      </c>
      <c r="AC113" s="22">
        <v>7773</v>
      </c>
      <c r="AD113" s="22">
        <v>0</v>
      </c>
      <c r="AE113" s="22">
        <v>0</v>
      </c>
      <c r="AF113" s="22">
        <v>0</v>
      </c>
      <c r="AG113" s="22">
        <v>0</v>
      </c>
      <c r="AH113" s="22">
        <v>1933</v>
      </c>
      <c r="AI113" s="22">
        <v>9706</v>
      </c>
      <c r="AJ113" s="22">
        <v>0</v>
      </c>
      <c r="AK113" s="22">
        <v>0</v>
      </c>
      <c r="AL113" s="22">
        <v>0</v>
      </c>
    </row>
    <row r="114" spans="1:38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32499</v>
      </c>
      <c r="P114" s="22">
        <v>415171</v>
      </c>
      <c r="Q114" s="22">
        <v>97500</v>
      </c>
      <c r="R114" s="22">
        <v>0</v>
      </c>
      <c r="S114" s="22">
        <v>173842</v>
      </c>
      <c r="T114" s="22">
        <v>719012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24781</v>
      </c>
      <c r="AE114" s="22">
        <v>403290</v>
      </c>
      <c r="AF114" s="22">
        <v>0</v>
      </c>
      <c r="AG114" s="22">
        <v>0</v>
      </c>
      <c r="AH114" s="22">
        <v>173842</v>
      </c>
      <c r="AI114" s="22">
        <v>601913</v>
      </c>
      <c r="AJ114" s="22">
        <v>0</v>
      </c>
      <c r="AK114" s="22">
        <v>0</v>
      </c>
      <c r="AL114" s="22">
        <v>0</v>
      </c>
    </row>
    <row r="115" spans="1:38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47456</v>
      </c>
      <c r="Q115" s="22">
        <v>0</v>
      </c>
      <c r="R115" s="22">
        <v>0</v>
      </c>
      <c r="S115" s="22">
        <v>0</v>
      </c>
      <c r="T115" s="22">
        <v>47456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4746</v>
      </c>
      <c r="AF115" s="22">
        <v>0</v>
      </c>
      <c r="AG115" s="22">
        <v>0</v>
      </c>
      <c r="AH115" s="22">
        <v>0</v>
      </c>
      <c r="AI115" s="22">
        <v>4746</v>
      </c>
      <c r="AJ115" s="22">
        <v>0</v>
      </c>
      <c r="AK115" s="22">
        <v>0</v>
      </c>
      <c r="AL115" s="22">
        <v>0</v>
      </c>
    </row>
    <row r="116" spans="1:38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53232</v>
      </c>
      <c r="F116" s="22">
        <v>0</v>
      </c>
      <c r="G116" s="22">
        <v>22333</v>
      </c>
      <c r="H116" s="22">
        <v>24242</v>
      </c>
      <c r="I116" s="22">
        <v>0</v>
      </c>
      <c r="J116" s="22">
        <v>0</v>
      </c>
      <c r="K116" s="22">
        <v>0</v>
      </c>
      <c r="L116" s="22">
        <v>0</v>
      </c>
      <c r="M116" s="22">
        <v>99807</v>
      </c>
      <c r="N116" s="22">
        <v>75959</v>
      </c>
      <c r="O116" s="22">
        <v>0</v>
      </c>
      <c r="P116" s="22">
        <v>38320</v>
      </c>
      <c r="Q116" s="22">
        <v>0</v>
      </c>
      <c r="R116" s="22">
        <v>0</v>
      </c>
      <c r="S116" s="22">
        <v>0</v>
      </c>
      <c r="T116" s="22">
        <v>214086</v>
      </c>
      <c r="U116" s="22">
        <v>37600</v>
      </c>
      <c r="V116" s="22">
        <v>0</v>
      </c>
      <c r="W116" s="22">
        <v>6300</v>
      </c>
      <c r="X116" s="22">
        <v>6709</v>
      </c>
      <c r="Y116" s="22">
        <v>0</v>
      </c>
      <c r="Z116" s="22">
        <v>0</v>
      </c>
      <c r="AA116" s="22">
        <v>0</v>
      </c>
      <c r="AB116" s="22">
        <v>0</v>
      </c>
      <c r="AC116" s="22">
        <v>50609</v>
      </c>
      <c r="AD116" s="22">
        <v>0</v>
      </c>
      <c r="AE116" s="22">
        <v>2875</v>
      </c>
      <c r="AF116" s="22">
        <v>0</v>
      </c>
      <c r="AG116" s="22">
        <v>0</v>
      </c>
      <c r="AH116" s="22">
        <v>0</v>
      </c>
      <c r="AI116" s="22">
        <v>53484</v>
      </c>
      <c r="AJ116" s="22">
        <v>0</v>
      </c>
      <c r="AK116" s="22">
        <v>0</v>
      </c>
      <c r="AL116" s="22">
        <v>0</v>
      </c>
    </row>
    <row r="117" spans="1:38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</row>
    <row r="118" spans="1:38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45649</v>
      </c>
      <c r="Q118" s="22">
        <v>0</v>
      </c>
      <c r="R118" s="22">
        <v>0</v>
      </c>
      <c r="S118" s="22">
        <v>0</v>
      </c>
      <c r="T118" s="22">
        <v>45649</v>
      </c>
      <c r="U118" s="22">
        <v>0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6059</v>
      </c>
      <c r="AF118" s="22">
        <v>0</v>
      </c>
      <c r="AG118" s="22">
        <v>0</v>
      </c>
      <c r="AH118" s="22">
        <v>0</v>
      </c>
      <c r="AI118" s="22">
        <v>6059</v>
      </c>
      <c r="AJ118" s="22">
        <v>0</v>
      </c>
      <c r="AK118" s="22">
        <v>0</v>
      </c>
      <c r="AL118" s="22">
        <v>0</v>
      </c>
    </row>
    <row r="119" spans="1:38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41177</v>
      </c>
      <c r="Q119" s="22">
        <v>0</v>
      </c>
      <c r="R119" s="22">
        <v>0</v>
      </c>
      <c r="S119" s="22">
        <v>21055</v>
      </c>
      <c r="T119" s="22">
        <v>62232</v>
      </c>
      <c r="U119" s="22">
        <v>0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2059</v>
      </c>
      <c r="AF119" s="22">
        <v>0</v>
      </c>
      <c r="AG119" s="22">
        <v>0</v>
      </c>
      <c r="AH119" s="22">
        <v>7370</v>
      </c>
      <c r="AI119" s="22">
        <v>9429</v>
      </c>
      <c r="AJ119" s="22">
        <v>0</v>
      </c>
      <c r="AK119" s="22">
        <v>0</v>
      </c>
      <c r="AL119" s="22">
        <v>0</v>
      </c>
    </row>
    <row r="120" spans="1:38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968430</v>
      </c>
      <c r="P120" s="22">
        <v>127640</v>
      </c>
      <c r="Q120" s="22">
        <v>0</v>
      </c>
      <c r="R120" s="22">
        <v>0</v>
      </c>
      <c r="S120" s="22">
        <v>0</v>
      </c>
      <c r="T120" s="22">
        <v>1096070</v>
      </c>
      <c r="U120" s="22">
        <v>0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28179</v>
      </c>
      <c r="AE120" s="22">
        <v>0</v>
      </c>
      <c r="AF120" s="22">
        <v>0</v>
      </c>
      <c r="AG120" s="22">
        <v>0</v>
      </c>
      <c r="AH120" s="22">
        <v>70204</v>
      </c>
      <c r="AI120" s="22">
        <v>98383</v>
      </c>
      <c r="AJ120" s="22">
        <v>0</v>
      </c>
      <c r="AK120" s="22">
        <v>0</v>
      </c>
      <c r="AL120" s="22">
        <v>0</v>
      </c>
    </row>
    <row r="121" spans="1:38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9996</v>
      </c>
      <c r="P121" s="22">
        <v>71924</v>
      </c>
      <c r="Q121" s="22">
        <v>58057</v>
      </c>
      <c r="R121" s="22">
        <v>0</v>
      </c>
      <c r="S121" s="22">
        <v>34238</v>
      </c>
      <c r="T121" s="22">
        <v>174215</v>
      </c>
      <c r="U121" s="22">
        <v>0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9436</v>
      </c>
      <c r="AE121" s="22">
        <v>19960</v>
      </c>
      <c r="AF121" s="22">
        <v>0</v>
      </c>
      <c r="AG121" s="22">
        <v>0</v>
      </c>
      <c r="AH121" s="22">
        <v>34238</v>
      </c>
      <c r="AI121" s="22">
        <v>63634</v>
      </c>
      <c r="AJ121" s="22">
        <v>0</v>
      </c>
      <c r="AK121" s="22">
        <v>0</v>
      </c>
      <c r="AL121" s="22">
        <v>0</v>
      </c>
    </row>
    <row r="122" spans="1:38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72810</v>
      </c>
      <c r="Q122" s="22">
        <v>0</v>
      </c>
      <c r="R122" s="22">
        <v>0</v>
      </c>
      <c r="S122" s="22">
        <v>16450</v>
      </c>
      <c r="T122" s="22">
        <v>89260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55727</v>
      </c>
      <c r="AF122" s="22">
        <v>0</v>
      </c>
      <c r="AG122" s="22">
        <v>0</v>
      </c>
      <c r="AH122" s="22">
        <v>16450</v>
      </c>
      <c r="AI122" s="22">
        <v>72177</v>
      </c>
      <c r="AJ122" s="22">
        <v>0</v>
      </c>
      <c r="AK122" s="22">
        <v>0</v>
      </c>
      <c r="AL122" s="22">
        <v>0</v>
      </c>
    </row>
    <row r="123" spans="1:38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218179</v>
      </c>
      <c r="F123" s="22">
        <v>0</v>
      </c>
      <c r="G123" s="22">
        <v>46977</v>
      </c>
      <c r="H123" s="22">
        <v>45611</v>
      </c>
      <c r="I123" s="22">
        <v>0</v>
      </c>
      <c r="J123" s="22">
        <v>0</v>
      </c>
      <c r="K123" s="22">
        <v>0</v>
      </c>
      <c r="L123" s="22">
        <v>0</v>
      </c>
      <c r="M123" s="22">
        <v>310767</v>
      </c>
      <c r="N123" s="22">
        <v>97768</v>
      </c>
      <c r="O123" s="22">
        <v>49969</v>
      </c>
      <c r="P123" s="22">
        <v>150245</v>
      </c>
      <c r="Q123" s="22">
        <v>73135</v>
      </c>
      <c r="R123" s="22">
        <v>0</v>
      </c>
      <c r="S123" s="22">
        <v>298446</v>
      </c>
      <c r="T123" s="22">
        <v>980330</v>
      </c>
      <c r="U123" s="22">
        <v>165068</v>
      </c>
      <c r="V123" s="22">
        <v>0</v>
      </c>
      <c r="W123" s="22">
        <v>26064</v>
      </c>
      <c r="X123" s="22">
        <v>25491</v>
      </c>
      <c r="Y123" s="22">
        <v>0</v>
      </c>
      <c r="Z123" s="22">
        <v>0</v>
      </c>
      <c r="AA123" s="22">
        <v>0</v>
      </c>
      <c r="AB123" s="22">
        <v>0</v>
      </c>
      <c r="AC123" s="22">
        <v>216623</v>
      </c>
      <c r="AD123" s="22">
        <v>24569</v>
      </c>
      <c r="AE123" s="22">
        <v>150245</v>
      </c>
      <c r="AF123" s="22">
        <v>0</v>
      </c>
      <c r="AG123" s="22">
        <v>0</v>
      </c>
      <c r="AH123" s="22">
        <v>218712</v>
      </c>
      <c r="AI123" s="22">
        <v>610149</v>
      </c>
      <c r="AJ123" s="22">
        <v>0</v>
      </c>
      <c r="AK123" s="22">
        <v>0</v>
      </c>
      <c r="AL123" s="22">
        <v>0</v>
      </c>
    </row>
    <row r="124" spans="1:38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61696</v>
      </c>
      <c r="Q124" s="22">
        <v>13889</v>
      </c>
      <c r="R124" s="22">
        <v>0</v>
      </c>
      <c r="S124" s="22">
        <v>19824</v>
      </c>
      <c r="T124" s="22">
        <v>95409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14980</v>
      </c>
      <c r="AF124" s="22">
        <v>0</v>
      </c>
      <c r="AG124" s="22">
        <v>0</v>
      </c>
      <c r="AH124" s="22">
        <v>19320</v>
      </c>
      <c r="AI124" s="22">
        <v>34300</v>
      </c>
      <c r="AJ124" s="22">
        <v>0</v>
      </c>
      <c r="AK124" s="22">
        <v>0</v>
      </c>
      <c r="AL124" s="22">
        <v>0</v>
      </c>
    </row>
    <row r="125" spans="1:38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113908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113908</v>
      </c>
      <c r="N125" s="22">
        <v>0</v>
      </c>
      <c r="O125" s="22">
        <v>0</v>
      </c>
      <c r="P125" s="22">
        <v>227906</v>
      </c>
      <c r="Q125" s="22">
        <v>0</v>
      </c>
      <c r="R125" s="22">
        <v>0</v>
      </c>
      <c r="S125" s="22">
        <v>0</v>
      </c>
      <c r="T125" s="22">
        <v>341814</v>
      </c>
      <c r="U125" s="22">
        <v>113908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113908</v>
      </c>
      <c r="AD125" s="22">
        <v>0</v>
      </c>
      <c r="AE125" s="22">
        <v>227906</v>
      </c>
      <c r="AF125" s="22">
        <v>0</v>
      </c>
      <c r="AG125" s="22">
        <v>0</v>
      </c>
      <c r="AH125" s="22">
        <v>0</v>
      </c>
      <c r="AI125" s="22">
        <v>341814</v>
      </c>
      <c r="AJ125" s="22">
        <v>0</v>
      </c>
      <c r="AK125" s="22">
        <v>0</v>
      </c>
      <c r="AL125" s="22">
        <v>0</v>
      </c>
    </row>
    <row r="126" spans="1:38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0</v>
      </c>
      <c r="AJ126" s="22">
        <v>0</v>
      </c>
      <c r="AK126" s="22">
        <v>0</v>
      </c>
      <c r="AL126" s="22">
        <v>0</v>
      </c>
    </row>
    <row r="127" spans="1:38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-757369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-757369</v>
      </c>
      <c r="N127" s="22">
        <v>779566</v>
      </c>
      <c r="O127" s="22">
        <v>0</v>
      </c>
      <c r="P127" s="22">
        <v>256820</v>
      </c>
      <c r="Q127" s="22">
        <v>0</v>
      </c>
      <c r="R127" s="22">
        <v>-22197</v>
      </c>
      <c r="S127" s="22">
        <v>49973</v>
      </c>
      <c r="T127" s="22">
        <v>306793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126786</v>
      </c>
      <c r="AF127" s="22">
        <v>0</v>
      </c>
      <c r="AG127" s="22">
        <v>0</v>
      </c>
      <c r="AH127" s="22">
        <v>49973</v>
      </c>
      <c r="AI127" s="22">
        <v>176759</v>
      </c>
      <c r="AJ127" s="22">
        <v>0</v>
      </c>
      <c r="AK127" s="22">
        <v>0</v>
      </c>
      <c r="AL127" s="22">
        <v>0</v>
      </c>
    </row>
    <row r="128" spans="1:38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</row>
    <row r="129" spans="1:38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76844</v>
      </c>
      <c r="Q129" s="22">
        <v>0</v>
      </c>
      <c r="R129" s="22">
        <v>45691</v>
      </c>
      <c r="S129" s="22">
        <v>25850</v>
      </c>
      <c r="T129" s="22">
        <v>148385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72959</v>
      </c>
      <c r="AF129" s="22">
        <v>0</v>
      </c>
      <c r="AG129" s="22">
        <v>45691</v>
      </c>
      <c r="AH129" s="22">
        <v>17650</v>
      </c>
      <c r="AI129" s="22">
        <v>136300</v>
      </c>
      <c r="AJ129" s="22">
        <v>0</v>
      </c>
      <c r="AK129" s="22">
        <v>0</v>
      </c>
      <c r="AL129" s="22">
        <v>0</v>
      </c>
    </row>
    <row r="130" spans="1:38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141303</v>
      </c>
      <c r="Q130" s="22">
        <v>6368</v>
      </c>
      <c r="R130" s="22">
        <v>0</v>
      </c>
      <c r="S130" s="22">
        <v>23000</v>
      </c>
      <c r="T130" s="22">
        <v>170671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133322</v>
      </c>
      <c r="AF130" s="22">
        <v>0</v>
      </c>
      <c r="AG130" s="22">
        <v>0</v>
      </c>
      <c r="AH130" s="22">
        <v>23000</v>
      </c>
      <c r="AI130" s="22">
        <v>156322</v>
      </c>
      <c r="AJ130" s="22">
        <v>0</v>
      </c>
      <c r="AK130" s="22">
        <v>0</v>
      </c>
      <c r="AL130" s="22">
        <v>0</v>
      </c>
    </row>
    <row r="131" spans="1:38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26244</v>
      </c>
      <c r="I131" s="22">
        <v>0</v>
      </c>
      <c r="J131" s="22">
        <v>0</v>
      </c>
      <c r="K131" s="22">
        <v>0</v>
      </c>
      <c r="L131" s="22">
        <v>0</v>
      </c>
      <c r="M131" s="22">
        <v>26244</v>
      </c>
      <c r="N131" s="22">
        <v>0</v>
      </c>
      <c r="O131" s="22">
        <v>11995915</v>
      </c>
      <c r="P131" s="22">
        <v>0</v>
      </c>
      <c r="Q131" s="22">
        <v>0</v>
      </c>
      <c r="R131" s="22">
        <v>0</v>
      </c>
      <c r="S131" s="22">
        <v>133000</v>
      </c>
      <c r="T131" s="22">
        <v>12155159</v>
      </c>
      <c r="U131" s="22">
        <v>0</v>
      </c>
      <c r="V131" s="22">
        <v>0</v>
      </c>
      <c r="W131" s="22">
        <v>0</v>
      </c>
      <c r="X131" s="22">
        <v>15397</v>
      </c>
      <c r="Y131" s="22">
        <v>0</v>
      </c>
      <c r="Z131" s="22">
        <v>0</v>
      </c>
      <c r="AA131" s="22">
        <v>0</v>
      </c>
      <c r="AB131" s="22">
        <v>0</v>
      </c>
      <c r="AC131" s="22">
        <v>15397</v>
      </c>
      <c r="AD131" s="22">
        <v>717643</v>
      </c>
      <c r="AE131" s="22">
        <v>0</v>
      </c>
      <c r="AF131" s="22">
        <v>0</v>
      </c>
      <c r="AG131" s="22">
        <v>0</v>
      </c>
      <c r="AH131" s="22">
        <v>0</v>
      </c>
      <c r="AI131" s="22">
        <v>733040</v>
      </c>
      <c r="AJ131" s="22">
        <v>0</v>
      </c>
      <c r="AK131" s="22">
        <v>0</v>
      </c>
      <c r="AL131" s="22">
        <v>0</v>
      </c>
    </row>
    <row r="132" spans="1:38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</row>
    <row r="133" spans="1:38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51982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51982</v>
      </c>
      <c r="N133" s="22">
        <v>0</v>
      </c>
      <c r="O133" s="22">
        <v>0</v>
      </c>
      <c r="P133" s="22">
        <v>72000</v>
      </c>
      <c r="Q133" s="22">
        <v>0</v>
      </c>
      <c r="R133" s="22">
        <v>0</v>
      </c>
      <c r="S133" s="22">
        <v>0</v>
      </c>
      <c r="T133" s="22">
        <v>123982</v>
      </c>
      <c r="U133" s="22">
        <v>46785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46785</v>
      </c>
      <c r="AD133" s="22">
        <v>0</v>
      </c>
      <c r="AE133" s="22">
        <v>71999</v>
      </c>
      <c r="AF133" s="22">
        <v>0</v>
      </c>
      <c r="AG133" s="22">
        <v>0</v>
      </c>
      <c r="AH133" s="22">
        <v>0</v>
      </c>
      <c r="AI133" s="22">
        <v>118784</v>
      </c>
      <c r="AJ133" s="22">
        <v>0</v>
      </c>
      <c r="AK133" s="22">
        <v>0</v>
      </c>
      <c r="AL133" s="22">
        <v>0</v>
      </c>
    </row>
    <row r="134" spans="1:38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150000</v>
      </c>
      <c r="P134" s="22">
        <v>0</v>
      </c>
      <c r="Q134" s="22">
        <v>24000</v>
      </c>
      <c r="R134" s="22">
        <v>0</v>
      </c>
      <c r="S134" s="22">
        <v>0</v>
      </c>
      <c r="T134" s="22">
        <v>174000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1500</v>
      </c>
      <c r="AE134" s="22">
        <v>0</v>
      </c>
      <c r="AF134" s="22">
        <v>0</v>
      </c>
      <c r="AG134" s="22">
        <v>0</v>
      </c>
      <c r="AH134" s="22">
        <v>0</v>
      </c>
      <c r="AI134" s="22">
        <v>1500</v>
      </c>
      <c r="AJ134" s="22">
        <v>0</v>
      </c>
      <c r="AK134" s="22">
        <v>0</v>
      </c>
      <c r="AL134" s="22">
        <v>0</v>
      </c>
    </row>
    <row r="135" spans="1:38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  <c r="T135" s="22">
        <v>0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0</v>
      </c>
      <c r="AJ135" s="22">
        <v>0</v>
      </c>
      <c r="AK135" s="22">
        <v>0</v>
      </c>
      <c r="AL135" s="22">
        <v>0</v>
      </c>
    </row>
    <row r="136" spans="1:38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41444</v>
      </c>
      <c r="I136" s="22">
        <v>0</v>
      </c>
      <c r="J136" s="22">
        <v>0</v>
      </c>
      <c r="K136" s="22">
        <v>0</v>
      </c>
      <c r="L136" s="22">
        <v>0</v>
      </c>
      <c r="M136" s="22">
        <v>41444</v>
      </c>
      <c r="N136" s="22">
        <v>1982773</v>
      </c>
      <c r="O136" s="22">
        <v>0</v>
      </c>
      <c r="P136" s="22">
        <v>76233</v>
      </c>
      <c r="Q136" s="22">
        <v>38668</v>
      </c>
      <c r="R136" s="22">
        <v>0</v>
      </c>
      <c r="S136" s="22">
        <v>0</v>
      </c>
      <c r="T136" s="22">
        <v>2139118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32147</v>
      </c>
      <c r="AF136" s="22">
        <v>0</v>
      </c>
      <c r="AG136" s="22">
        <v>0</v>
      </c>
      <c r="AH136" s="22">
        <v>0</v>
      </c>
      <c r="AI136" s="22">
        <v>32147</v>
      </c>
      <c r="AJ136" s="22">
        <v>0</v>
      </c>
      <c r="AK136" s="22">
        <v>0</v>
      </c>
      <c r="AL136" s="22">
        <v>0</v>
      </c>
    </row>
    <row r="137" spans="1:38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860513</v>
      </c>
      <c r="F137" s="22">
        <v>0</v>
      </c>
      <c r="G137" s="22">
        <v>175615</v>
      </c>
      <c r="H137" s="22">
        <v>960249</v>
      </c>
      <c r="I137" s="22">
        <v>476566</v>
      </c>
      <c r="J137" s="22">
        <v>0</v>
      </c>
      <c r="K137" s="22">
        <v>0</v>
      </c>
      <c r="L137" s="22">
        <v>0</v>
      </c>
      <c r="M137" s="22">
        <v>2472943</v>
      </c>
      <c r="N137" s="22">
        <v>36587075</v>
      </c>
      <c r="O137" s="22">
        <v>727420</v>
      </c>
      <c r="P137" s="22">
        <v>191023</v>
      </c>
      <c r="Q137" s="22">
        <v>122873</v>
      </c>
      <c r="R137" s="22">
        <v>14269</v>
      </c>
      <c r="S137" s="22">
        <v>294605</v>
      </c>
      <c r="T137" s="22">
        <v>40410208</v>
      </c>
      <c r="U137" s="22">
        <v>453853</v>
      </c>
      <c r="V137" s="22">
        <v>0</v>
      </c>
      <c r="W137" s="22">
        <v>27663</v>
      </c>
      <c r="X137" s="22">
        <v>152202</v>
      </c>
      <c r="Y137" s="22">
        <v>84641</v>
      </c>
      <c r="Z137" s="22">
        <v>0</v>
      </c>
      <c r="AA137" s="22">
        <v>0</v>
      </c>
      <c r="AB137" s="22">
        <v>0</v>
      </c>
      <c r="AC137" s="22">
        <v>718359</v>
      </c>
      <c r="AD137" s="22">
        <v>96626</v>
      </c>
      <c r="AE137" s="22">
        <v>141375</v>
      </c>
      <c r="AF137" s="22">
        <v>0</v>
      </c>
      <c r="AG137" s="22">
        <v>1070</v>
      </c>
      <c r="AH137" s="22">
        <v>293355</v>
      </c>
      <c r="AI137" s="22">
        <v>1250785</v>
      </c>
      <c r="AJ137" s="22">
        <v>0</v>
      </c>
      <c r="AK137" s="22">
        <v>0</v>
      </c>
      <c r="AL137" s="22">
        <v>0</v>
      </c>
    </row>
    <row r="138" spans="1:38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219987</v>
      </c>
      <c r="F138" s="22">
        <v>0</v>
      </c>
      <c r="G138" s="22">
        <v>15716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235703</v>
      </c>
      <c r="N138" s="22">
        <v>0</v>
      </c>
      <c r="O138" s="22">
        <v>0</v>
      </c>
      <c r="P138" s="22">
        <v>66053</v>
      </c>
      <c r="Q138" s="22">
        <v>0</v>
      </c>
      <c r="R138" s="22">
        <v>0</v>
      </c>
      <c r="S138" s="22">
        <v>72710</v>
      </c>
      <c r="T138" s="22">
        <v>374466</v>
      </c>
      <c r="U138" s="22">
        <v>199294</v>
      </c>
      <c r="V138" s="22">
        <v>0</v>
      </c>
      <c r="W138" s="22">
        <v>15753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215047</v>
      </c>
      <c r="AD138" s="22">
        <v>0</v>
      </c>
      <c r="AE138" s="22">
        <v>38141</v>
      </c>
      <c r="AF138" s="22">
        <v>0</v>
      </c>
      <c r="AG138" s="22">
        <v>0</v>
      </c>
      <c r="AH138" s="22">
        <v>66124</v>
      </c>
      <c r="AI138" s="22">
        <v>319312</v>
      </c>
      <c r="AJ138" s="22">
        <v>0</v>
      </c>
      <c r="AK138" s="22">
        <v>0</v>
      </c>
      <c r="AL138" s="22">
        <v>0</v>
      </c>
    </row>
    <row r="139" spans="1:38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8503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8503</v>
      </c>
      <c r="N139" s="22">
        <v>0</v>
      </c>
      <c r="O139" s="22">
        <v>0</v>
      </c>
      <c r="P139" s="22">
        <v>0</v>
      </c>
      <c r="Q139" s="22">
        <v>212487</v>
      </c>
      <c r="R139" s="22">
        <v>0</v>
      </c>
      <c r="S139" s="22">
        <v>0</v>
      </c>
      <c r="T139" s="22">
        <v>220990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</row>
    <row r="140" spans="1:38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/>
      <c r="AK140" s="22"/>
      <c r="AL140" s="22"/>
    </row>
    <row r="141" spans="1:38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</row>
    <row r="142" spans="1:38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1462827</v>
      </c>
      <c r="I142" s="22">
        <v>0</v>
      </c>
      <c r="J142" s="22">
        <v>0</v>
      </c>
      <c r="K142" s="22">
        <v>0</v>
      </c>
      <c r="L142" s="22">
        <v>0</v>
      </c>
      <c r="M142" s="22">
        <v>1462827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1462827</v>
      </c>
      <c r="U142" s="22">
        <v>0</v>
      </c>
      <c r="V142" s="22">
        <v>0</v>
      </c>
      <c r="W142" s="22">
        <v>0</v>
      </c>
      <c r="X142" s="22">
        <v>1316544</v>
      </c>
      <c r="Y142" s="22">
        <v>0</v>
      </c>
      <c r="Z142" s="22">
        <v>0</v>
      </c>
      <c r="AA142" s="22">
        <v>0</v>
      </c>
      <c r="AB142" s="22">
        <v>0</v>
      </c>
      <c r="AC142" s="22">
        <v>1316544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1316544</v>
      </c>
      <c r="AJ142" s="22">
        <v>0</v>
      </c>
      <c r="AK142" s="22">
        <v>0</v>
      </c>
      <c r="AL142" s="22">
        <v>0</v>
      </c>
    </row>
    <row r="143" spans="1:38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48716</v>
      </c>
      <c r="Q143" s="22">
        <v>0</v>
      </c>
      <c r="R143" s="22">
        <v>0</v>
      </c>
      <c r="S143" s="22">
        <v>0</v>
      </c>
      <c r="T143" s="22">
        <v>48716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4871</v>
      </c>
      <c r="AF143" s="22">
        <v>0</v>
      </c>
      <c r="AG143" s="22">
        <v>0</v>
      </c>
      <c r="AH143" s="22">
        <v>0</v>
      </c>
      <c r="AI143" s="22">
        <v>4871</v>
      </c>
      <c r="AJ143" s="22">
        <v>0</v>
      </c>
      <c r="AK143" s="22">
        <v>0</v>
      </c>
      <c r="AL143" s="22">
        <v>0</v>
      </c>
    </row>
    <row r="144" spans="1:38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73300</v>
      </c>
      <c r="Q144" s="22">
        <v>0</v>
      </c>
      <c r="R144" s="22">
        <v>0</v>
      </c>
      <c r="S144" s="22">
        <v>0</v>
      </c>
      <c r="T144" s="22">
        <v>73300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31810</v>
      </c>
      <c r="AF144" s="22">
        <v>0</v>
      </c>
      <c r="AG144" s="22">
        <v>0</v>
      </c>
      <c r="AH144" s="22">
        <v>0</v>
      </c>
      <c r="AI144" s="22">
        <v>31810</v>
      </c>
      <c r="AJ144" s="22">
        <v>0</v>
      </c>
      <c r="AK144" s="22">
        <v>0</v>
      </c>
      <c r="AL144" s="22">
        <v>0</v>
      </c>
    </row>
    <row r="145" spans="1:38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64860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64860</v>
      </c>
      <c r="N145" s="22">
        <v>0</v>
      </c>
      <c r="O145" s="22">
        <v>88047</v>
      </c>
      <c r="P145" s="22">
        <v>107337</v>
      </c>
      <c r="Q145" s="22">
        <v>0</v>
      </c>
      <c r="R145" s="22">
        <v>0</v>
      </c>
      <c r="S145" s="22">
        <v>0</v>
      </c>
      <c r="T145" s="22">
        <v>260244</v>
      </c>
      <c r="U145" s="22">
        <v>64860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64860</v>
      </c>
      <c r="AD145" s="22">
        <v>80454</v>
      </c>
      <c r="AE145" s="22">
        <v>58156</v>
      </c>
      <c r="AF145" s="22">
        <v>0</v>
      </c>
      <c r="AG145" s="22">
        <v>0</v>
      </c>
      <c r="AH145" s="22">
        <v>0</v>
      </c>
      <c r="AI145" s="22">
        <v>203470</v>
      </c>
      <c r="AJ145" s="22">
        <v>0</v>
      </c>
      <c r="AK145" s="22">
        <v>0</v>
      </c>
      <c r="AL145" s="22">
        <v>0</v>
      </c>
    </row>
    <row r="146" spans="1:38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52939</v>
      </c>
      <c r="F146" s="22">
        <v>0</v>
      </c>
      <c r="G146" s="22">
        <v>2556</v>
      </c>
      <c r="H146" s="22">
        <v>0</v>
      </c>
      <c r="I146" s="22">
        <v>611</v>
      </c>
      <c r="J146" s="22">
        <v>0</v>
      </c>
      <c r="K146" s="22">
        <v>0</v>
      </c>
      <c r="L146" s="22">
        <v>0</v>
      </c>
      <c r="M146" s="22">
        <v>56106</v>
      </c>
      <c r="N146" s="22">
        <v>0</v>
      </c>
      <c r="O146" s="22">
        <v>0</v>
      </c>
      <c r="P146" s="22">
        <v>13800</v>
      </c>
      <c r="Q146" s="22">
        <v>0</v>
      </c>
      <c r="R146" s="22">
        <v>0</v>
      </c>
      <c r="S146" s="22">
        <v>0</v>
      </c>
      <c r="T146" s="22">
        <v>69906</v>
      </c>
      <c r="U146" s="22">
        <v>52939</v>
      </c>
      <c r="V146" s="22">
        <v>0</v>
      </c>
      <c r="W146" s="22">
        <v>2556</v>
      </c>
      <c r="X146" s="22">
        <v>0</v>
      </c>
      <c r="Y146" s="22">
        <v>384</v>
      </c>
      <c r="Z146" s="22">
        <v>0</v>
      </c>
      <c r="AA146" s="22">
        <v>0</v>
      </c>
      <c r="AB146" s="22">
        <v>0</v>
      </c>
      <c r="AC146" s="22">
        <v>55879</v>
      </c>
      <c r="AD146" s="22">
        <v>0</v>
      </c>
      <c r="AE146" s="22">
        <v>13800</v>
      </c>
      <c r="AF146" s="22">
        <v>0</v>
      </c>
      <c r="AG146" s="22">
        <v>0</v>
      </c>
      <c r="AH146" s="22">
        <v>0</v>
      </c>
      <c r="AI146" s="22">
        <v>69679</v>
      </c>
      <c r="AJ146" s="22">
        <v>0</v>
      </c>
      <c r="AK146" s="22">
        <v>0</v>
      </c>
      <c r="AL146" s="22">
        <v>0</v>
      </c>
    </row>
    <row r="147" spans="1:38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2216</v>
      </c>
      <c r="S147" s="22">
        <v>22887</v>
      </c>
      <c r="T147" s="22">
        <v>25103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2216</v>
      </c>
      <c r="AH147" s="22">
        <v>22887</v>
      </c>
      <c r="AI147" s="22">
        <v>25103</v>
      </c>
      <c r="AJ147" s="22">
        <v>0</v>
      </c>
      <c r="AK147" s="22">
        <v>0</v>
      </c>
      <c r="AL147" s="22">
        <v>0</v>
      </c>
    </row>
    <row r="148" spans="1:38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4632501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4632501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4632501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</row>
    <row r="149" spans="1:38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310299</v>
      </c>
      <c r="I149" s="22">
        <v>-310299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17620</v>
      </c>
      <c r="T149" s="22">
        <v>17620</v>
      </c>
      <c r="U149" s="22">
        <v>0</v>
      </c>
      <c r="V149" s="22">
        <v>0</v>
      </c>
      <c r="W149" s="22">
        <v>0</v>
      </c>
      <c r="X149" s="22">
        <v>14705</v>
      </c>
      <c r="Y149" s="22">
        <v>-14705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12384</v>
      </c>
      <c r="AI149" s="22">
        <v>12384</v>
      </c>
      <c r="AJ149" s="22">
        <v>0</v>
      </c>
      <c r="AK149" s="22">
        <v>0</v>
      </c>
      <c r="AL149" s="22">
        <v>0</v>
      </c>
    </row>
    <row r="150" spans="1:38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12984</v>
      </c>
      <c r="P150" s="22">
        <v>888236</v>
      </c>
      <c r="Q150" s="22">
        <v>0</v>
      </c>
      <c r="R150" s="22">
        <v>0</v>
      </c>
      <c r="S150" s="22">
        <v>181082</v>
      </c>
      <c r="T150" s="22">
        <v>1082302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11945</v>
      </c>
      <c r="AE150" s="22">
        <v>658223</v>
      </c>
      <c r="AF150" s="22">
        <v>0</v>
      </c>
      <c r="AG150" s="22">
        <v>0</v>
      </c>
      <c r="AH150" s="22">
        <v>96426</v>
      </c>
      <c r="AI150" s="22">
        <v>766594</v>
      </c>
      <c r="AJ150" s="22">
        <v>0</v>
      </c>
      <c r="AK150" s="22">
        <v>0</v>
      </c>
      <c r="AL150" s="22">
        <v>0</v>
      </c>
    </row>
    <row r="151" spans="1:38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1565</v>
      </c>
      <c r="H151" s="22">
        <v>14490</v>
      </c>
      <c r="I151" s="22">
        <v>0</v>
      </c>
      <c r="J151" s="22">
        <v>0</v>
      </c>
      <c r="K151" s="22">
        <v>0</v>
      </c>
      <c r="L151" s="22">
        <v>0</v>
      </c>
      <c r="M151" s="22">
        <v>16055</v>
      </c>
      <c r="N151" s="22">
        <v>0</v>
      </c>
      <c r="O151" s="22">
        <v>0</v>
      </c>
      <c r="P151" s="22">
        <v>31850</v>
      </c>
      <c r="Q151" s="22">
        <v>0</v>
      </c>
      <c r="R151" s="22">
        <v>0</v>
      </c>
      <c r="S151" s="22">
        <v>1400</v>
      </c>
      <c r="T151" s="22">
        <v>49305</v>
      </c>
      <c r="U151" s="22">
        <v>0</v>
      </c>
      <c r="V151" s="22">
        <v>0</v>
      </c>
      <c r="W151" s="22">
        <v>1169</v>
      </c>
      <c r="X151" s="22">
        <v>11785</v>
      </c>
      <c r="Y151" s="22">
        <v>0</v>
      </c>
      <c r="Z151" s="22">
        <v>0</v>
      </c>
      <c r="AA151" s="22">
        <v>0</v>
      </c>
      <c r="AB151" s="22">
        <v>0</v>
      </c>
      <c r="AC151" s="22">
        <v>12954</v>
      </c>
      <c r="AD151" s="22">
        <v>0</v>
      </c>
      <c r="AE151" s="22">
        <v>31850</v>
      </c>
      <c r="AF151" s="22">
        <v>0</v>
      </c>
      <c r="AG151" s="22">
        <v>0</v>
      </c>
      <c r="AH151" s="22">
        <v>1400</v>
      </c>
      <c r="AI151" s="22">
        <v>46204</v>
      </c>
      <c r="AJ151" s="22">
        <v>0</v>
      </c>
      <c r="AK151" s="22">
        <v>0</v>
      </c>
      <c r="AL151" s="22">
        <v>0</v>
      </c>
    </row>
    <row r="152" spans="1:38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40818</v>
      </c>
      <c r="Q152" s="22">
        <v>0</v>
      </c>
      <c r="R152" s="22">
        <v>0</v>
      </c>
      <c r="S152" s="22">
        <v>2</v>
      </c>
      <c r="T152" s="22">
        <v>40820</v>
      </c>
      <c r="U152" s="22">
        <v>0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4081</v>
      </c>
      <c r="AF152" s="22">
        <v>0</v>
      </c>
      <c r="AG152" s="22">
        <v>0</v>
      </c>
      <c r="AH152" s="22">
        <v>2</v>
      </c>
      <c r="AI152" s="22">
        <v>4083</v>
      </c>
      <c r="AJ152" s="22">
        <v>0</v>
      </c>
      <c r="AK152" s="22">
        <v>0</v>
      </c>
      <c r="AL152" s="22">
        <v>0</v>
      </c>
    </row>
    <row r="153" spans="1:38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2187572</v>
      </c>
      <c r="O153" s="22">
        <v>0</v>
      </c>
      <c r="P153" s="22">
        <v>246188</v>
      </c>
      <c r="Q153" s="22">
        <v>0</v>
      </c>
      <c r="R153" s="22">
        <v>0</v>
      </c>
      <c r="S153" s="22">
        <v>74120</v>
      </c>
      <c r="T153" s="22">
        <v>2507880</v>
      </c>
      <c r="U153" s="22">
        <v>0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191508</v>
      </c>
      <c r="AF153" s="22">
        <v>0</v>
      </c>
      <c r="AG153" s="22">
        <v>0</v>
      </c>
      <c r="AH153" s="22">
        <v>71987</v>
      </c>
      <c r="AI153" s="22">
        <v>263495</v>
      </c>
      <c r="AJ153" s="22">
        <v>0</v>
      </c>
      <c r="AK153" s="22">
        <v>0</v>
      </c>
      <c r="AL153" s="22">
        <v>0</v>
      </c>
    </row>
    <row r="154" spans="1:38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547481</v>
      </c>
      <c r="F154" s="22">
        <v>0</v>
      </c>
      <c r="G154" s="22">
        <v>31307</v>
      </c>
      <c r="H154" s="22">
        <v>31168</v>
      </c>
      <c r="I154" s="22">
        <v>0</v>
      </c>
      <c r="J154" s="22">
        <v>0</v>
      </c>
      <c r="K154" s="22">
        <v>0</v>
      </c>
      <c r="L154" s="22">
        <v>0</v>
      </c>
      <c r="M154" s="22">
        <v>609956</v>
      </c>
      <c r="N154" s="22">
        <v>237707</v>
      </c>
      <c r="O154" s="22">
        <v>0</v>
      </c>
      <c r="P154" s="22">
        <v>83190</v>
      </c>
      <c r="Q154" s="22">
        <v>0</v>
      </c>
      <c r="R154" s="22">
        <v>0</v>
      </c>
      <c r="S154" s="22">
        <v>591254</v>
      </c>
      <c r="T154" s="22">
        <v>1522107</v>
      </c>
      <c r="U154" s="22">
        <v>527496</v>
      </c>
      <c r="V154" s="22">
        <v>0</v>
      </c>
      <c r="W154" s="22">
        <v>14618</v>
      </c>
      <c r="X154" s="22">
        <v>14162</v>
      </c>
      <c r="Y154" s="22">
        <v>0</v>
      </c>
      <c r="Z154" s="22">
        <v>0</v>
      </c>
      <c r="AA154" s="22">
        <v>0</v>
      </c>
      <c r="AB154" s="22">
        <v>0</v>
      </c>
      <c r="AC154" s="22">
        <v>556276</v>
      </c>
      <c r="AD154" s="22">
        <v>0</v>
      </c>
      <c r="AE154" s="22">
        <v>15722</v>
      </c>
      <c r="AF154" s="22">
        <v>0</v>
      </c>
      <c r="AG154" s="22">
        <v>0</v>
      </c>
      <c r="AH154" s="22">
        <v>497480</v>
      </c>
      <c r="AI154" s="22">
        <v>1069478</v>
      </c>
      <c r="AJ154" s="22">
        <v>0</v>
      </c>
      <c r="AK154" s="22">
        <v>0</v>
      </c>
      <c r="AL154" s="22">
        <v>0</v>
      </c>
    </row>
    <row r="155" spans="1:38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70000</v>
      </c>
      <c r="Q155" s="22">
        <v>0</v>
      </c>
      <c r="R155" s="22">
        <v>0</v>
      </c>
      <c r="S155" s="22">
        <v>0</v>
      </c>
      <c r="T155" s="22">
        <v>70000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51334</v>
      </c>
      <c r="AF155" s="22">
        <v>0</v>
      </c>
      <c r="AG155" s="22">
        <v>0</v>
      </c>
      <c r="AH155" s="22">
        <v>0</v>
      </c>
      <c r="AI155" s="22">
        <v>51334</v>
      </c>
      <c r="AJ155" s="22">
        <v>0</v>
      </c>
      <c r="AK155" s="22">
        <v>0</v>
      </c>
      <c r="AL155" s="22">
        <v>0</v>
      </c>
    </row>
    <row r="156" spans="1:38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  <c r="T156" s="22">
        <v>0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0</v>
      </c>
      <c r="AJ156" s="22">
        <v>0</v>
      </c>
      <c r="AK156" s="22">
        <v>0</v>
      </c>
      <c r="AL156" s="22">
        <v>0</v>
      </c>
    </row>
    <row r="157" spans="1:38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163987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 s="22">
        <v>163987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0</v>
      </c>
      <c r="AJ157" s="22">
        <v>0</v>
      </c>
      <c r="AK157" s="22">
        <v>0</v>
      </c>
      <c r="AL157" s="22">
        <v>0</v>
      </c>
    </row>
    <row r="158" spans="1:38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52206</v>
      </c>
      <c r="T158" s="22">
        <v>52206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11868</v>
      </c>
      <c r="AI158" s="22">
        <v>11868</v>
      </c>
      <c r="AJ158" s="22">
        <v>0</v>
      </c>
      <c r="AK158" s="22">
        <v>0</v>
      </c>
      <c r="AL158" s="22">
        <v>0</v>
      </c>
    </row>
    <row r="159" spans="1:38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39871</v>
      </c>
      <c r="F159" s="22">
        <v>0</v>
      </c>
      <c r="G159" s="22">
        <v>19990</v>
      </c>
      <c r="H159" s="22">
        <v>19174</v>
      </c>
      <c r="I159" s="22">
        <v>6028</v>
      </c>
      <c r="J159" s="22">
        <v>0</v>
      </c>
      <c r="K159" s="22">
        <v>0</v>
      </c>
      <c r="L159" s="22">
        <v>0</v>
      </c>
      <c r="M159" s="22">
        <v>85063</v>
      </c>
      <c r="N159" s="22">
        <v>0</v>
      </c>
      <c r="O159" s="22">
        <v>0</v>
      </c>
      <c r="P159" s="22">
        <v>94875</v>
      </c>
      <c r="Q159" s="22">
        <v>0</v>
      </c>
      <c r="R159" s="22">
        <v>0</v>
      </c>
      <c r="S159" s="22">
        <v>0</v>
      </c>
      <c r="T159" s="22">
        <v>179938</v>
      </c>
      <c r="U159" s="22">
        <v>39872</v>
      </c>
      <c r="V159" s="22">
        <v>0</v>
      </c>
      <c r="W159" s="22">
        <v>10128</v>
      </c>
      <c r="X159" s="22">
        <v>10482</v>
      </c>
      <c r="Y159" s="22">
        <v>3295</v>
      </c>
      <c r="Z159" s="22">
        <v>0</v>
      </c>
      <c r="AA159" s="22">
        <v>0</v>
      </c>
      <c r="AB159" s="22">
        <v>0</v>
      </c>
      <c r="AC159" s="22">
        <v>63777</v>
      </c>
      <c r="AD159" s="22">
        <v>0</v>
      </c>
      <c r="AE159" s="22">
        <v>75900</v>
      </c>
      <c r="AF159" s="22">
        <v>0</v>
      </c>
      <c r="AG159" s="22">
        <v>0</v>
      </c>
      <c r="AH159" s="22">
        <v>0</v>
      </c>
      <c r="AI159" s="22">
        <v>139677</v>
      </c>
      <c r="AJ159" s="22">
        <v>0</v>
      </c>
      <c r="AK159" s="22">
        <v>0</v>
      </c>
      <c r="AL159" s="22">
        <v>0</v>
      </c>
    </row>
    <row r="160" spans="1:38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0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</row>
    <row r="161" spans="1:38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413817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413817</v>
      </c>
      <c r="N161" s="22">
        <v>1569141</v>
      </c>
      <c r="O161" s="22">
        <v>0</v>
      </c>
      <c r="P161" s="22">
        <v>25093</v>
      </c>
      <c r="Q161" s="22">
        <v>76677</v>
      </c>
      <c r="R161" s="22">
        <v>0</v>
      </c>
      <c r="S161" s="22">
        <v>0</v>
      </c>
      <c r="T161" s="22">
        <v>2084728</v>
      </c>
      <c r="U161" s="22">
        <v>108094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108094</v>
      </c>
      <c r="AD161" s="22">
        <v>0</v>
      </c>
      <c r="AE161" s="22">
        <v>3343</v>
      </c>
      <c r="AF161" s="22">
        <v>0</v>
      </c>
      <c r="AG161" s="22">
        <v>0</v>
      </c>
      <c r="AH161" s="22">
        <v>0</v>
      </c>
      <c r="AI161" s="22">
        <v>111437</v>
      </c>
      <c r="AJ161" s="22">
        <v>0</v>
      </c>
      <c r="AK161" s="22">
        <v>0</v>
      </c>
      <c r="AL161" s="22">
        <v>0</v>
      </c>
    </row>
    <row r="162" spans="1:38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8400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8400</v>
      </c>
      <c r="N162" s="22">
        <v>0</v>
      </c>
      <c r="O162" s="22">
        <v>0</v>
      </c>
      <c r="P162" s="22">
        <v>78287</v>
      </c>
      <c r="Q162" s="22">
        <v>0</v>
      </c>
      <c r="R162" s="22">
        <v>0</v>
      </c>
      <c r="S162" s="22">
        <v>27501</v>
      </c>
      <c r="T162" s="22">
        <v>114188</v>
      </c>
      <c r="U162" s="22">
        <v>0</v>
      </c>
      <c r="V162" s="22">
        <v>0</v>
      </c>
      <c r="W162" s="22">
        <v>5599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5599</v>
      </c>
      <c r="AD162" s="22">
        <v>0</v>
      </c>
      <c r="AE162" s="22">
        <v>40846</v>
      </c>
      <c r="AF162" s="22">
        <v>0</v>
      </c>
      <c r="AG162" s="22">
        <v>0</v>
      </c>
      <c r="AH162" s="22">
        <v>27501</v>
      </c>
      <c r="AI162" s="22">
        <v>73946</v>
      </c>
      <c r="AJ162" s="22">
        <v>0</v>
      </c>
      <c r="AK162" s="22">
        <v>0</v>
      </c>
      <c r="AL162" s="22">
        <v>0</v>
      </c>
    </row>
    <row r="163" spans="1:38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68</v>
      </c>
      <c r="R163" s="22">
        <v>858450</v>
      </c>
      <c r="S163" s="22">
        <v>51761</v>
      </c>
      <c r="T163" s="22">
        <v>910279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777285</v>
      </c>
      <c r="AH163" s="22">
        <v>23292</v>
      </c>
      <c r="AI163" s="22">
        <v>800577</v>
      </c>
      <c r="AJ163" s="22">
        <v>0</v>
      </c>
      <c r="AK163" s="22">
        <v>0</v>
      </c>
      <c r="AL163" s="22">
        <v>0</v>
      </c>
    </row>
    <row r="164" spans="1:38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2199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2199</v>
      </c>
      <c r="N164" s="22">
        <v>0</v>
      </c>
      <c r="O164" s="22">
        <v>0</v>
      </c>
      <c r="P164" s="22">
        <v>57383</v>
      </c>
      <c r="Q164" s="22">
        <v>2</v>
      </c>
      <c r="R164" s="22">
        <v>0</v>
      </c>
      <c r="S164" s="22">
        <v>19800</v>
      </c>
      <c r="T164" s="22">
        <v>79384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41579</v>
      </c>
      <c r="AF164" s="22">
        <v>0</v>
      </c>
      <c r="AG164" s="22">
        <v>0</v>
      </c>
      <c r="AH164" s="22">
        <v>15840</v>
      </c>
      <c r="AI164" s="22">
        <v>57419</v>
      </c>
      <c r="AJ164" s="22">
        <v>0</v>
      </c>
      <c r="AK164" s="22">
        <v>0</v>
      </c>
      <c r="AL164" s="22">
        <v>0</v>
      </c>
    </row>
    <row r="165" spans="1:38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220944</v>
      </c>
      <c r="F165" s="22">
        <v>0</v>
      </c>
      <c r="G165" s="22">
        <v>0</v>
      </c>
      <c r="H165" s="22">
        <v>15759</v>
      </c>
      <c r="I165" s="22">
        <v>0</v>
      </c>
      <c r="J165" s="22">
        <v>0</v>
      </c>
      <c r="K165" s="22">
        <v>0</v>
      </c>
      <c r="L165" s="22">
        <v>0</v>
      </c>
      <c r="M165" s="22">
        <v>236703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  <c r="T165" s="22">
        <v>236703</v>
      </c>
      <c r="U165" s="22">
        <v>220786</v>
      </c>
      <c r="V165" s="22">
        <v>0</v>
      </c>
      <c r="W165" s="22">
        <v>0</v>
      </c>
      <c r="X165" s="22">
        <v>6539</v>
      </c>
      <c r="Y165" s="22">
        <v>0</v>
      </c>
      <c r="Z165" s="22">
        <v>0</v>
      </c>
      <c r="AA165" s="22">
        <v>0</v>
      </c>
      <c r="AB165" s="22">
        <v>0</v>
      </c>
      <c r="AC165" s="22">
        <v>227325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227325</v>
      </c>
      <c r="AJ165" s="22">
        <v>0</v>
      </c>
      <c r="AK165" s="22">
        <v>0</v>
      </c>
      <c r="AL165" s="22">
        <v>0</v>
      </c>
    </row>
    <row r="166" spans="1:38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9243</v>
      </c>
      <c r="R166" s="22">
        <v>0</v>
      </c>
      <c r="S166" s="22">
        <v>205860</v>
      </c>
      <c r="T166" s="22">
        <v>215103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167862</v>
      </c>
      <c r="AI166" s="22">
        <v>167862</v>
      </c>
      <c r="AJ166" s="22">
        <v>0</v>
      </c>
      <c r="AK166" s="22">
        <v>0</v>
      </c>
      <c r="AL166" s="22">
        <v>0</v>
      </c>
    </row>
    <row r="167" spans="1:38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205353</v>
      </c>
      <c r="P167" s="22">
        <v>221353</v>
      </c>
      <c r="Q167" s="22">
        <v>0</v>
      </c>
      <c r="R167" s="22">
        <v>0</v>
      </c>
      <c r="S167" s="22">
        <v>347529</v>
      </c>
      <c r="T167" s="22">
        <v>774235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65713</v>
      </c>
      <c r="AE167" s="22">
        <v>186317</v>
      </c>
      <c r="AF167" s="22">
        <v>0</v>
      </c>
      <c r="AG167" s="22">
        <v>0</v>
      </c>
      <c r="AH167" s="22">
        <v>159335</v>
      </c>
      <c r="AI167" s="22">
        <v>411365</v>
      </c>
      <c r="AJ167" s="22">
        <v>0</v>
      </c>
      <c r="AK167" s="22">
        <v>0</v>
      </c>
      <c r="AL167" s="22">
        <v>0</v>
      </c>
    </row>
    <row r="168" spans="1:38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287805</v>
      </c>
      <c r="Q168" s="22">
        <v>60837</v>
      </c>
      <c r="R168" s="22">
        <v>0</v>
      </c>
      <c r="S168" s="22">
        <v>80466</v>
      </c>
      <c r="T168" s="22">
        <v>429108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216994</v>
      </c>
      <c r="AF168" s="22">
        <v>0</v>
      </c>
      <c r="AG168" s="22">
        <v>0</v>
      </c>
      <c r="AH168" s="22">
        <v>74966</v>
      </c>
      <c r="AI168" s="22">
        <v>291960</v>
      </c>
      <c r="AJ168" s="22">
        <v>0</v>
      </c>
      <c r="AK168" s="22">
        <v>0</v>
      </c>
      <c r="AL168" s="22">
        <v>0</v>
      </c>
    </row>
    <row r="169" spans="1:38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</row>
    <row r="170" spans="1:38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363376</v>
      </c>
      <c r="O170" s="22">
        <v>0</v>
      </c>
      <c r="P170" s="22">
        <v>0</v>
      </c>
      <c r="Q170" s="22">
        <v>0</v>
      </c>
      <c r="R170" s="22">
        <v>0</v>
      </c>
      <c r="S170" s="22">
        <v>48442</v>
      </c>
      <c r="T170" s="22">
        <v>411818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4843</v>
      </c>
      <c r="AI170" s="22">
        <v>4843</v>
      </c>
      <c r="AJ170" s="22">
        <v>0</v>
      </c>
      <c r="AK170" s="22">
        <v>0</v>
      </c>
      <c r="AL170" s="22">
        <v>0</v>
      </c>
    </row>
    <row r="171" spans="1:38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153940</v>
      </c>
      <c r="Q171" s="22">
        <v>0</v>
      </c>
      <c r="R171" s="22">
        <v>0</v>
      </c>
      <c r="S171" s="22">
        <v>64245</v>
      </c>
      <c r="T171" s="22">
        <v>218185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153940</v>
      </c>
      <c r="AF171" s="22">
        <v>0</v>
      </c>
      <c r="AG171" s="22">
        <v>0</v>
      </c>
      <c r="AH171" s="22">
        <v>55400</v>
      </c>
      <c r="AI171" s="22">
        <v>209340</v>
      </c>
      <c r="AJ171" s="22">
        <v>0</v>
      </c>
      <c r="AK171" s="22">
        <v>0</v>
      </c>
      <c r="AL171" s="22">
        <v>0</v>
      </c>
    </row>
    <row r="172" spans="1:38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0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</row>
    <row r="173" spans="1:38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19275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19275</v>
      </c>
      <c r="N173" s="22">
        <v>0</v>
      </c>
      <c r="O173" s="22">
        <v>34805</v>
      </c>
      <c r="P173" s="22">
        <v>136994</v>
      </c>
      <c r="Q173" s="22">
        <v>2533</v>
      </c>
      <c r="R173" s="22">
        <v>0</v>
      </c>
      <c r="S173" s="22">
        <v>0</v>
      </c>
      <c r="T173" s="22">
        <v>193607</v>
      </c>
      <c r="U173" s="22">
        <v>19275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19275</v>
      </c>
      <c r="AD173" s="22">
        <v>7661</v>
      </c>
      <c r="AE173" s="22">
        <v>136994</v>
      </c>
      <c r="AF173" s="22">
        <v>0</v>
      </c>
      <c r="AG173" s="22">
        <v>0</v>
      </c>
      <c r="AH173" s="22">
        <v>0</v>
      </c>
      <c r="AI173" s="22">
        <v>163930</v>
      </c>
      <c r="AJ173" s="22">
        <v>0</v>
      </c>
      <c r="AK173" s="22">
        <v>0</v>
      </c>
      <c r="AL173" s="22">
        <v>0</v>
      </c>
    </row>
    <row r="174" spans="1:38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298169</v>
      </c>
      <c r="Q174" s="22">
        <v>0</v>
      </c>
      <c r="R174" s="22">
        <v>0</v>
      </c>
      <c r="S174" s="22">
        <v>0</v>
      </c>
      <c r="T174" s="22">
        <v>298169</v>
      </c>
      <c r="U174" s="22">
        <v>0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89448</v>
      </c>
      <c r="AF174" s="22">
        <v>0</v>
      </c>
      <c r="AG174" s="22">
        <v>0</v>
      </c>
      <c r="AH174" s="22">
        <v>0</v>
      </c>
      <c r="AI174" s="22">
        <v>89448</v>
      </c>
      <c r="AJ174" s="22">
        <v>0</v>
      </c>
      <c r="AK174" s="22">
        <v>0</v>
      </c>
      <c r="AL174" s="22">
        <v>0</v>
      </c>
    </row>
    <row r="175" spans="1:38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5956</v>
      </c>
      <c r="Q175" s="22">
        <v>0</v>
      </c>
      <c r="R175" s="22">
        <v>0</v>
      </c>
      <c r="S175" s="22">
        <v>0</v>
      </c>
      <c r="T175" s="22">
        <v>5956</v>
      </c>
      <c r="U175" s="22">
        <v>0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2680</v>
      </c>
      <c r="AF175" s="22">
        <v>0</v>
      </c>
      <c r="AG175" s="22">
        <v>0</v>
      </c>
      <c r="AH175" s="22">
        <v>0</v>
      </c>
      <c r="AI175" s="22">
        <v>2680</v>
      </c>
      <c r="AJ175" s="22">
        <v>0</v>
      </c>
      <c r="AK175" s="22">
        <v>0</v>
      </c>
      <c r="AL175" s="22">
        <v>0</v>
      </c>
    </row>
    <row r="176" spans="1:38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1354257</v>
      </c>
      <c r="F176" s="22">
        <v>0</v>
      </c>
      <c r="G176" s="22">
        <v>10341</v>
      </c>
      <c r="H176" s="22">
        <v>13138</v>
      </c>
      <c r="I176" s="22">
        <v>0</v>
      </c>
      <c r="J176" s="22">
        <v>0</v>
      </c>
      <c r="K176" s="22">
        <v>0</v>
      </c>
      <c r="L176" s="22">
        <v>0</v>
      </c>
      <c r="M176" s="22">
        <v>1377736</v>
      </c>
      <c r="N176" s="22">
        <v>0</v>
      </c>
      <c r="O176" s="22">
        <v>0</v>
      </c>
      <c r="P176" s="22">
        <v>10440</v>
      </c>
      <c r="Q176" s="22">
        <v>0</v>
      </c>
      <c r="R176" s="22">
        <v>0</v>
      </c>
      <c r="S176" s="22">
        <v>93717</v>
      </c>
      <c r="T176" s="22">
        <v>1481893</v>
      </c>
      <c r="U176" s="22">
        <v>1138015</v>
      </c>
      <c r="V176" s="22">
        <v>0</v>
      </c>
      <c r="W176" s="22">
        <v>10341</v>
      </c>
      <c r="X176" s="22">
        <v>7806</v>
      </c>
      <c r="Y176" s="22">
        <v>0</v>
      </c>
      <c r="Z176" s="22">
        <v>0</v>
      </c>
      <c r="AA176" s="22">
        <v>0</v>
      </c>
      <c r="AB176" s="22">
        <v>0</v>
      </c>
      <c r="AC176" s="22">
        <v>1156162</v>
      </c>
      <c r="AD176" s="22">
        <v>0</v>
      </c>
      <c r="AE176" s="22">
        <v>10440</v>
      </c>
      <c r="AF176" s="22">
        <v>0</v>
      </c>
      <c r="AG176" s="22">
        <v>0</v>
      </c>
      <c r="AH176" s="22">
        <v>93717</v>
      </c>
      <c r="AI176" s="22">
        <v>1260319</v>
      </c>
      <c r="AJ176" s="22">
        <v>0</v>
      </c>
      <c r="AK176" s="22">
        <v>0</v>
      </c>
      <c r="AL176" s="22">
        <v>0</v>
      </c>
    </row>
    <row r="177" spans="1:38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772780</v>
      </c>
      <c r="F177" s="22">
        <v>0</v>
      </c>
      <c r="G177" s="22">
        <v>0</v>
      </c>
      <c r="H177" s="22">
        <v>0</v>
      </c>
      <c r="I177" s="22">
        <v>10064</v>
      </c>
      <c r="J177" s="22">
        <v>0</v>
      </c>
      <c r="K177" s="22">
        <v>0</v>
      </c>
      <c r="L177" s="22">
        <v>0</v>
      </c>
      <c r="M177" s="22">
        <v>782844</v>
      </c>
      <c r="N177" s="22">
        <v>0</v>
      </c>
      <c r="O177" s="22">
        <v>210596</v>
      </c>
      <c r="P177" s="22">
        <v>56032</v>
      </c>
      <c r="Q177" s="22">
        <v>0</v>
      </c>
      <c r="R177" s="22">
        <v>0</v>
      </c>
      <c r="S177" s="22">
        <v>51364</v>
      </c>
      <c r="T177" s="22">
        <v>1100836</v>
      </c>
      <c r="U177" s="22">
        <v>707295</v>
      </c>
      <c r="V177" s="22">
        <v>0</v>
      </c>
      <c r="W177" s="22">
        <v>0</v>
      </c>
      <c r="X177" s="22">
        <v>0</v>
      </c>
      <c r="Y177" s="22">
        <v>2214</v>
      </c>
      <c r="Z177" s="22">
        <v>0</v>
      </c>
      <c r="AA177" s="22">
        <v>0</v>
      </c>
      <c r="AB177" s="22">
        <v>0</v>
      </c>
      <c r="AC177" s="22">
        <v>709509</v>
      </c>
      <c r="AD177" s="22">
        <v>177891</v>
      </c>
      <c r="AE177" s="22">
        <v>52805</v>
      </c>
      <c r="AF177" s="22">
        <v>0</v>
      </c>
      <c r="AG177" s="22">
        <v>0</v>
      </c>
      <c r="AH177" s="22">
        <v>51364</v>
      </c>
      <c r="AI177" s="22">
        <v>991569</v>
      </c>
      <c r="AJ177" s="22">
        <v>0</v>
      </c>
      <c r="AK177" s="22">
        <v>0</v>
      </c>
      <c r="AL177" s="22">
        <v>0</v>
      </c>
    </row>
    <row r="178" spans="1:38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67625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67625</v>
      </c>
      <c r="N178" s="22">
        <v>0</v>
      </c>
      <c r="O178" s="22">
        <v>0</v>
      </c>
      <c r="P178" s="22">
        <v>145115</v>
      </c>
      <c r="Q178" s="22">
        <v>283299</v>
      </c>
      <c r="R178" s="22">
        <v>18296</v>
      </c>
      <c r="S178" s="22">
        <v>51033</v>
      </c>
      <c r="T178" s="22">
        <v>565368</v>
      </c>
      <c r="U178" s="22">
        <v>0</v>
      </c>
      <c r="V178" s="22">
        <v>0</v>
      </c>
      <c r="W178" s="22">
        <v>974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974</v>
      </c>
      <c r="AD178" s="22">
        <v>0</v>
      </c>
      <c r="AE178" s="22">
        <v>122689</v>
      </c>
      <c r="AF178" s="22">
        <v>0</v>
      </c>
      <c r="AG178" s="22">
        <v>0</v>
      </c>
      <c r="AH178" s="22">
        <v>41895</v>
      </c>
      <c r="AI178" s="22">
        <v>165558</v>
      </c>
      <c r="AJ178" s="22">
        <v>0</v>
      </c>
      <c r="AK178" s="22">
        <v>0</v>
      </c>
      <c r="AL178" s="22">
        <v>0</v>
      </c>
    </row>
    <row r="179" spans="1:38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52033</v>
      </c>
      <c r="T179" s="22">
        <v>52033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45067</v>
      </c>
      <c r="AI179" s="22">
        <v>45067</v>
      </c>
      <c r="AJ179" s="22">
        <v>0</v>
      </c>
      <c r="AK179" s="22">
        <v>0</v>
      </c>
      <c r="AL179" s="22">
        <v>0</v>
      </c>
    </row>
    <row r="180" spans="1:38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</row>
    <row r="181" spans="1:38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106287</v>
      </c>
      <c r="F181" s="22">
        <v>0</v>
      </c>
      <c r="G181" s="22">
        <v>64687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170974</v>
      </c>
      <c r="N181" s="22">
        <v>592799</v>
      </c>
      <c r="O181" s="22">
        <v>0</v>
      </c>
      <c r="P181" s="22">
        <v>231505</v>
      </c>
      <c r="Q181" s="22">
        <v>0</v>
      </c>
      <c r="R181" s="22">
        <v>0</v>
      </c>
      <c r="S181" s="22">
        <v>253503</v>
      </c>
      <c r="T181" s="22">
        <v>1248781</v>
      </c>
      <c r="U181" s="22">
        <v>90743</v>
      </c>
      <c r="V181" s="22">
        <v>0</v>
      </c>
      <c r="W181" s="22">
        <v>29324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120067</v>
      </c>
      <c r="AD181" s="22">
        <v>0</v>
      </c>
      <c r="AE181" s="22">
        <v>178402</v>
      </c>
      <c r="AF181" s="22">
        <v>0</v>
      </c>
      <c r="AG181" s="22">
        <v>0</v>
      </c>
      <c r="AH181" s="22">
        <v>224750</v>
      </c>
      <c r="AI181" s="22">
        <v>523219</v>
      </c>
      <c r="AJ181" s="22">
        <v>0</v>
      </c>
      <c r="AK181" s="22">
        <v>0</v>
      </c>
      <c r="AL181" s="22">
        <v>0</v>
      </c>
    </row>
    <row r="182" spans="1:38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385234</v>
      </c>
      <c r="F182" s="22">
        <v>0</v>
      </c>
      <c r="G182" s="22">
        <v>318416</v>
      </c>
      <c r="H182" s="22">
        <v>229637</v>
      </c>
      <c r="I182" s="22">
        <v>0</v>
      </c>
      <c r="J182" s="22">
        <v>0</v>
      </c>
      <c r="K182" s="22">
        <v>0</v>
      </c>
      <c r="L182" s="22">
        <v>0</v>
      </c>
      <c r="M182" s="22">
        <v>933287</v>
      </c>
      <c r="N182" s="22">
        <v>0</v>
      </c>
      <c r="O182" s="22">
        <v>13292</v>
      </c>
      <c r="P182" s="22">
        <v>46568</v>
      </c>
      <c r="Q182" s="22">
        <v>0</v>
      </c>
      <c r="R182" s="22">
        <v>17000</v>
      </c>
      <c r="S182" s="22">
        <v>32187</v>
      </c>
      <c r="T182" s="22">
        <v>1042334</v>
      </c>
      <c r="U182" s="22">
        <v>269663</v>
      </c>
      <c r="V182" s="22">
        <v>0</v>
      </c>
      <c r="W182" s="22">
        <v>257271</v>
      </c>
      <c r="X182" s="22">
        <v>229637</v>
      </c>
      <c r="Y182" s="22">
        <v>0</v>
      </c>
      <c r="Z182" s="22">
        <v>0</v>
      </c>
      <c r="AA182" s="22">
        <v>0</v>
      </c>
      <c r="AB182" s="22">
        <v>0</v>
      </c>
      <c r="AC182" s="22">
        <v>756571</v>
      </c>
      <c r="AD182" s="22">
        <v>7975</v>
      </c>
      <c r="AE182" s="22">
        <v>38912</v>
      </c>
      <c r="AF182" s="22">
        <v>0</v>
      </c>
      <c r="AG182" s="22">
        <v>12920</v>
      </c>
      <c r="AH182" s="22">
        <v>32187</v>
      </c>
      <c r="AI182" s="22">
        <v>848565</v>
      </c>
      <c r="AJ182" s="22">
        <v>0</v>
      </c>
      <c r="AK182" s="22">
        <v>0</v>
      </c>
      <c r="AL182" s="22">
        <v>0</v>
      </c>
    </row>
    <row r="183" spans="1:38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10934</v>
      </c>
      <c r="F183" s="22">
        <v>0</v>
      </c>
      <c r="G183" s="22">
        <v>3426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14360</v>
      </c>
      <c r="N183" s="22">
        <v>64036</v>
      </c>
      <c r="O183" s="22">
        <v>43337</v>
      </c>
      <c r="P183" s="22">
        <v>63351</v>
      </c>
      <c r="Q183" s="22">
        <v>110450</v>
      </c>
      <c r="R183" s="22">
        <v>0</v>
      </c>
      <c r="S183" s="22">
        <v>0</v>
      </c>
      <c r="T183" s="22">
        <v>295534</v>
      </c>
      <c r="U183" s="22">
        <v>10647</v>
      </c>
      <c r="V183" s="22">
        <v>0</v>
      </c>
      <c r="W183" s="22">
        <v>3425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14072</v>
      </c>
      <c r="AD183" s="22">
        <v>8234</v>
      </c>
      <c r="AE183" s="22">
        <v>28127</v>
      </c>
      <c r="AF183" s="22">
        <v>0</v>
      </c>
      <c r="AG183" s="22">
        <v>0</v>
      </c>
      <c r="AH183" s="22">
        <v>0</v>
      </c>
      <c r="AI183" s="22">
        <v>50433</v>
      </c>
      <c r="AJ183" s="22">
        <v>0</v>
      </c>
      <c r="AK183" s="22">
        <v>0</v>
      </c>
      <c r="AL183" s="22">
        <v>0</v>
      </c>
    </row>
    <row r="184" spans="1:38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35915</v>
      </c>
      <c r="Q184" s="22">
        <v>0</v>
      </c>
      <c r="R184" s="22">
        <v>213556</v>
      </c>
      <c r="S184" s="22">
        <v>24892</v>
      </c>
      <c r="T184" s="22">
        <v>274363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27140</v>
      </c>
      <c r="AF184" s="22">
        <v>0</v>
      </c>
      <c r="AG184" s="22">
        <v>40552</v>
      </c>
      <c r="AH184" s="22">
        <v>24892</v>
      </c>
      <c r="AI184" s="22">
        <v>92584</v>
      </c>
      <c r="AJ184" s="22">
        <v>0</v>
      </c>
      <c r="AK184" s="22">
        <v>0</v>
      </c>
      <c r="AL184" s="22">
        <v>0</v>
      </c>
    </row>
    <row r="185" spans="1:38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167759</v>
      </c>
      <c r="Q185" s="22">
        <v>0</v>
      </c>
      <c r="R185" s="22">
        <v>0</v>
      </c>
      <c r="S185" s="22">
        <v>0</v>
      </c>
      <c r="T185" s="22">
        <v>167759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17600</v>
      </c>
      <c r="AF185" s="22">
        <v>0</v>
      </c>
      <c r="AG185" s="22">
        <v>0</v>
      </c>
      <c r="AH185" s="22">
        <v>0</v>
      </c>
      <c r="AI185" s="22">
        <v>17600</v>
      </c>
      <c r="AJ185" s="22">
        <v>0</v>
      </c>
      <c r="AK185" s="22">
        <v>0</v>
      </c>
      <c r="AL185" s="22">
        <v>0</v>
      </c>
    </row>
    <row r="186" spans="1:38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0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0</v>
      </c>
      <c r="AJ186" s="22">
        <v>0</v>
      </c>
      <c r="AK186" s="22">
        <v>0</v>
      </c>
      <c r="AL186" s="22">
        <v>0</v>
      </c>
    </row>
    <row r="187" spans="1:38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  <c r="T187" s="22">
        <v>0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0</v>
      </c>
      <c r="AJ187" s="22">
        <v>0</v>
      </c>
      <c r="AK187" s="22">
        <v>0</v>
      </c>
      <c r="AL187" s="22">
        <v>0</v>
      </c>
    </row>
    <row r="188" spans="1:38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163431</v>
      </c>
      <c r="M188" s="22">
        <v>163431</v>
      </c>
      <c r="N188" s="22">
        <v>0</v>
      </c>
      <c r="O188" s="22">
        <v>0</v>
      </c>
      <c r="P188" s="22">
        <v>547827</v>
      </c>
      <c r="Q188" s="22">
        <v>0</v>
      </c>
      <c r="R188" s="22">
        <v>0</v>
      </c>
      <c r="S188" s="22">
        <v>110270</v>
      </c>
      <c r="T188" s="22">
        <v>821528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27240</v>
      </c>
      <c r="AC188" s="22">
        <v>27240</v>
      </c>
      <c r="AD188" s="22">
        <v>0</v>
      </c>
      <c r="AE188" s="22">
        <v>350139</v>
      </c>
      <c r="AF188" s="22">
        <v>0</v>
      </c>
      <c r="AG188" s="22">
        <v>0</v>
      </c>
      <c r="AH188" s="22">
        <v>110270</v>
      </c>
      <c r="AI188" s="22">
        <v>487649</v>
      </c>
      <c r="AJ188" s="22">
        <v>0</v>
      </c>
      <c r="AK188" s="22">
        <v>0</v>
      </c>
      <c r="AL188" s="22">
        <v>0</v>
      </c>
    </row>
    <row r="189" spans="1:38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89053</v>
      </c>
      <c r="O189" s="22">
        <v>0</v>
      </c>
      <c r="P189" s="22">
        <v>0</v>
      </c>
      <c r="Q189" s="22">
        <v>0</v>
      </c>
      <c r="R189" s="22">
        <v>0</v>
      </c>
      <c r="S189" s="22">
        <v>52265</v>
      </c>
      <c r="T189" s="22">
        <v>141318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52265</v>
      </c>
      <c r="AI189" s="22">
        <v>52265</v>
      </c>
      <c r="AJ189" s="22">
        <v>0</v>
      </c>
      <c r="AK189" s="22">
        <v>0</v>
      </c>
      <c r="AL189" s="22">
        <v>0</v>
      </c>
    </row>
    <row r="190" spans="1:38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252339</v>
      </c>
      <c r="F190" s="22">
        <v>0</v>
      </c>
      <c r="G190" s="22">
        <v>15490</v>
      </c>
      <c r="H190" s="22">
        <v>84330</v>
      </c>
      <c r="I190" s="22">
        <v>4320</v>
      </c>
      <c r="J190" s="22">
        <v>0</v>
      </c>
      <c r="K190" s="22">
        <v>0</v>
      </c>
      <c r="L190" s="22">
        <v>0</v>
      </c>
      <c r="M190" s="22">
        <v>356479</v>
      </c>
      <c r="N190" s="22">
        <v>0</v>
      </c>
      <c r="O190" s="22">
        <v>0</v>
      </c>
      <c r="P190" s="22">
        <v>308756</v>
      </c>
      <c r="Q190" s="22">
        <v>0</v>
      </c>
      <c r="R190" s="22">
        <v>0</v>
      </c>
      <c r="S190" s="22">
        <v>133701</v>
      </c>
      <c r="T190" s="22">
        <v>798936</v>
      </c>
      <c r="U190" s="22">
        <v>252339</v>
      </c>
      <c r="V190" s="22">
        <v>0</v>
      </c>
      <c r="W190" s="22">
        <v>11772</v>
      </c>
      <c r="X190" s="22">
        <v>28672</v>
      </c>
      <c r="Y190" s="22">
        <v>2376</v>
      </c>
      <c r="Z190" s="22">
        <v>0</v>
      </c>
      <c r="AA190" s="22">
        <v>0</v>
      </c>
      <c r="AB190" s="22">
        <v>0</v>
      </c>
      <c r="AC190" s="22">
        <v>295159</v>
      </c>
      <c r="AD190" s="22">
        <v>0</v>
      </c>
      <c r="AE190" s="22">
        <v>282803</v>
      </c>
      <c r="AF190" s="22">
        <v>0</v>
      </c>
      <c r="AG190" s="22">
        <v>0</v>
      </c>
      <c r="AH190" s="22">
        <v>133701</v>
      </c>
      <c r="AI190" s="22">
        <v>711663</v>
      </c>
      <c r="AJ190" s="22">
        <v>0</v>
      </c>
      <c r="AK190" s="22">
        <v>0</v>
      </c>
      <c r="AL190" s="22">
        <v>0</v>
      </c>
    </row>
    <row r="191" spans="1:38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139702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139702</v>
      </c>
      <c r="N191" s="22">
        <v>0</v>
      </c>
      <c r="O191" s="22">
        <v>0</v>
      </c>
      <c r="P191" s="22">
        <v>79962</v>
      </c>
      <c r="Q191" s="22">
        <v>0</v>
      </c>
      <c r="R191" s="22">
        <v>0</v>
      </c>
      <c r="S191" s="22">
        <v>0</v>
      </c>
      <c r="T191" s="22">
        <v>219664</v>
      </c>
      <c r="U191" s="22">
        <v>137580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137580</v>
      </c>
      <c r="AD191" s="22">
        <v>0</v>
      </c>
      <c r="AE191" s="22">
        <v>69010</v>
      </c>
      <c r="AF191" s="22">
        <v>0</v>
      </c>
      <c r="AG191" s="22">
        <v>0</v>
      </c>
      <c r="AH191" s="22">
        <v>0</v>
      </c>
      <c r="AI191" s="22">
        <v>206590</v>
      </c>
      <c r="AJ191" s="22">
        <v>0</v>
      </c>
      <c r="AK191" s="22">
        <v>0</v>
      </c>
      <c r="AL191" s="22">
        <v>0</v>
      </c>
    </row>
    <row r="192" spans="1:38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32114</v>
      </c>
      <c r="Q192" s="22">
        <v>0</v>
      </c>
      <c r="R192" s="22">
        <v>0</v>
      </c>
      <c r="S192" s="22">
        <v>0</v>
      </c>
      <c r="T192" s="22">
        <v>32114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0</v>
      </c>
      <c r="AK192" s="22">
        <v>0</v>
      </c>
      <c r="AL192" s="22">
        <v>0</v>
      </c>
    </row>
    <row r="193" spans="1:38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46190</v>
      </c>
      <c r="P193" s="22">
        <v>77356</v>
      </c>
      <c r="Q193" s="22">
        <v>0</v>
      </c>
      <c r="R193" s="22">
        <v>0</v>
      </c>
      <c r="S193" s="22">
        <v>0</v>
      </c>
      <c r="T193" s="22">
        <v>123546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13282</v>
      </c>
      <c r="AE193" s="22">
        <v>56757</v>
      </c>
      <c r="AF193" s="22">
        <v>0</v>
      </c>
      <c r="AG193" s="22">
        <v>0</v>
      </c>
      <c r="AH193" s="22">
        <v>0</v>
      </c>
      <c r="AI193" s="22">
        <v>70039</v>
      </c>
      <c r="AJ193" s="22">
        <v>0</v>
      </c>
      <c r="AK193" s="22">
        <v>0</v>
      </c>
      <c r="AL193" s="22">
        <v>0</v>
      </c>
    </row>
    <row r="194" spans="1:38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33473</v>
      </c>
      <c r="Q194" s="22">
        <v>0</v>
      </c>
      <c r="R194" s="22">
        <v>48864</v>
      </c>
      <c r="S194" s="22">
        <v>0</v>
      </c>
      <c r="T194" s="22">
        <v>82337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1674</v>
      </c>
      <c r="AF194" s="22">
        <v>0</v>
      </c>
      <c r="AG194" s="22">
        <v>0</v>
      </c>
      <c r="AH194" s="22">
        <v>36160</v>
      </c>
      <c r="AI194" s="22">
        <v>37834</v>
      </c>
      <c r="AJ194" s="22">
        <v>0</v>
      </c>
      <c r="AK194" s="22">
        <v>0</v>
      </c>
      <c r="AL194" s="22">
        <v>0</v>
      </c>
    </row>
    <row r="195" spans="1:38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3000</v>
      </c>
      <c r="T195" s="22">
        <v>3000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3000</v>
      </c>
      <c r="AI195" s="22">
        <v>3000</v>
      </c>
      <c r="AJ195" s="22">
        <v>0</v>
      </c>
      <c r="AK195" s="22">
        <v>0</v>
      </c>
      <c r="AL195" s="22">
        <v>0</v>
      </c>
    </row>
    <row r="196" spans="1:38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0</v>
      </c>
      <c r="AJ196" s="22">
        <v>0</v>
      </c>
      <c r="AK196" s="22">
        <v>0</v>
      </c>
      <c r="AL196" s="22">
        <v>0</v>
      </c>
    </row>
    <row r="197" spans="1:38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26448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26448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136337</v>
      </c>
      <c r="T197" s="22">
        <v>162785</v>
      </c>
      <c r="U197" s="22">
        <v>26447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26447</v>
      </c>
      <c r="AD197" s="22">
        <v>0</v>
      </c>
      <c r="AE197" s="22">
        <v>0</v>
      </c>
      <c r="AF197" s="22">
        <v>0</v>
      </c>
      <c r="AG197" s="22">
        <v>0</v>
      </c>
      <c r="AH197" s="22">
        <v>122666</v>
      </c>
      <c r="AI197" s="22">
        <v>149113</v>
      </c>
      <c r="AJ197" s="22">
        <v>0</v>
      </c>
      <c r="AK197" s="22">
        <v>0</v>
      </c>
      <c r="AL197" s="22">
        <v>0</v>
      </c>
    </row>
    <row r="198" spans="1:38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62805</v>
      </c>
      <c r="Q198" s="22">
        <v>0</v>
      </c>
      <c r="R198" s="22">
        <v>0</v>
      </c>
      <c r="S198" s="22">
        <v>0</v>
      </c>
      <c r="T198" s="22">
        <v>62805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2094</v>
      </c>
      <c r="AF198" s="22">
        <v>0</v>
      </c>
      <c r="AG198" s="22">
        <v>0</v>
      </c>
      <c r="AH198" s="22">
        <v>0</v>
      </c>
      <c r="AI198" s="22">
        <v>2094</v>
      </c>
      <c r="AJ198" s="22">
        <v>0</v>
      </c>
      <c r="AK198" s="22">
        <v>0</v>
      </c>
      <c r="AL198" s="22">
        <v>0</v>
      </c>
    </row>
    <row r="199" spans="1:38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44919</v>
      </c>
      <c r="Q199" s="22">
        <v>0</v>
      </c>
      <c r="R199" s="22">
        <v>0</v>
      </c>
      <c r="S199" s="22">
        <v>33052</v>
      </c>
      <c r="T199" s="22">
        <v>77971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2021</v>
      </c>
      <c r="AF199" s="22">
        <v>0</v>
      </c>
      <c r="AG199" s="22">
        <v>29747</v>
      </c>
      <c r="AH199" s="22">
        <v>0</v>
      </c>
      <c r="AI199" s="22">
        <v>31768</v>
      </c>
      <c r="AJ199" s="22">
        <v>0</v>
      </c>
      <c r="AK199" s="22">
        <v>0</v>
      </c>
      <c r="AL199" s="22">
        <v>0</v>
      </c>
    </row>
    <row r="200" spans="1:38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880766</v>
      </c>
      <c r="O200" s="22">
        <v>0</v>
      </c>
      <c r="P200" s="22">
        <v>51262</v>
      </c>
      <c r="Q200" s="22">
        <v>0</v>
      </c>
      <c r="R200" s="22">
        <v>0</v>
      </c>
      <c r="S200" s="22">
        <v>0</v>
      </c>
      <c r="T200" s="22">
        <v>932028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51262</v>
      </c>
      <c r="AF200" s="22">
        <v>0</v>
      </c>
      <c r="AG200" s="22">
        <v>0</v>
      </c>
      <c r="AH200" s="22">
        <v>0</v>
      </c>
      <c r="AI200" s="22">
        <v>51262</v>
      </c>
      <c r="AJ200" s="22">
        <v>0</v>
      </c>
      <c r="AK200" s="22">
        <v>0</v>
      </c>
      <c r="AL200" s="22">
        <v>0</v>
      </c>
    </row>
    <row r="201" spans="1:38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</row>
    <row r="202" spans="1:38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</row>
    <row r="203" spans="1:38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22585</v>
      </c>
      <c r="Q203" s="22">
        <v>0</v>
      </c>
      <c r="R203" s="22">
        <v>0</v>
      </c>
      <c r="S203" s="22">
        <v>0</v>
      </c>
      <c r="T203" s="22">
        <v>22585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1506</v>
      </c>
      <c r="AF203" s="22">
        <v>0</v>
      </c>
      <c r="AG203" s="22">
        <v>0</v>
      </c>
      <c r="AH203" s="22">
        <v>0</v>
      </c>
      <c r="AI203" s="22">
        <v>1506</v>
      </c>
      <c r="AJ203" s="22">
        <v>0</v>
      </c>
      <c r="AK203" s="22">
        <v>0</v>
      </c>
      <c r="AL203" s="22">
        <v>0</v>
      </c>
    </row>
    <row r="204" spans="1:38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</row>
    <row r="205" spans="1:38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27938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27938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27938</v>
      </c>
      <c r="U205" s="22">
        <v>27938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27938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27938</v>
      </c>
      <c r="AJ205" s="22">
        <v>0</v>
      </c>
      <c r="AK205" s="22">
        <v>0</v>
      </c>
      <c r="AL205" s="22">
        <v>0</v>
      </c>
    </row>
    <row r="206" spans="1:38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15424</v>
      </c>
      <c r="S206" s="22">
        <v>36683</v>
      </c>
      <c r="T206" s="22">
        <v>52107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15424</v>
      </c>
      <c r="AH206" s="22">
        <v>34848</v>
      </c>
      <c r="AI206" s="22">
        <v>50272</v>
      </c>
      <c r="AJ206" s="22">
        <v>0</v>
      </c>
      <c r="AK206" s="22">
        <v>0</v>
      </c>
      <c r="AL206" s="22">
        <v>0</v>
      </c>
    </row>
    <row r="207" spans="1:38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</row>
    <row r="208" spans="1:38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</row>
    <row r="209" spans="1:38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21850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21850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8000</v>
      </c>
      <c r="T209" s="22">
        <v>29850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14730</v>
      </c>
      <c r="AF209" s="22">
        <v>0</v>
      </c>
      <c r="AG209" s="22">
        <v>0</v>
      </c>
      <c r="AH209" s="22">
        <v>3200</v>
      </c>
      <c r="AI209" s="22">
        <v>17930</v>
      </c>
      <c r="AJ209" s="22">
        <v>0</v>
      </c>
      <c r="AK209" s="22">
        <v>0</v>
      </c>
      <c r="AL209" s="22">
        <v>0</v>
      </c>
    </row>
    <row r="210" spans="1:38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24128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24128</v>
      </c>
      <c r="N210" s="22">
        <v>0</v>
      </c>
      <c r="O210" s="22">
        <v>4658</v>
      </c>
      <c r="P210" s="22">
        <v>24027</v>
      </c>
      <c r="Q210" s="22">
        <v>2</v>
      </c>
      <c r="R210" s="22">
        <v>0</v>
      </c>
      <c r="S210" s="22">
        <v>0</v>
      </c>
      <c r="T210" s="22">
        <v>52815</v>
      </c>
      <c r="U210" s="22">
        <v>24128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24128</v>
      </c>
      <c r="AD210" s="22">
        <v>4658</v>
      </c>
      <c r="AE210" s="22">
        <v>15179</v>
      </c>
      <c r="AF210" s="22">
        <v>0</v>
      </c>
      <c r="AG210" s="22">
        <v>0</v>
      </c>
      <c r="AH210" s="22">
        <v>0</v>
      </c>
      <c r="AI210" s="22">
        <v>43965</v>
      </c>
      <c r="AJ210" s="22">
        <v>0</v>
      </c>
      <c r="AK210" s="22">
        <v>0</v>
      </c>
      <c r="AL210" s="22">
        <v>0</v>
      </c>
    </row>
    <row r="211" spans="1:38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</row>
    <row r="212" spans="1:38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</row>
    <row r="213" spans="1:38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13506</v>
      </c>
      <c r="Q213" s="22">
        <v>0</v>
      </c>
      <c r="R213" s="22">
        <v>0</v>
      </c>
      <c r="S213" s="22">
        <v>0</v>
      </c>
      <c r="T213" s="22">
        <v>13506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4127</v>
      </c>
      <c r="AF213" s="22">
        <v>0</v>
      </c>
      <c r="AG213" s="22">
        <v>0</v>
      </c>
      <c r="AH213" s="22">
        <v>0</v>
      </c>
      <c r="AI213" s="22">
        <v>4127</v>
      </c>
      <c r="AJ213" s="22">
        <v>0</v>
      </c>
      <c r="AK213" s="22">
        <v>0</v>
      </c>
      <c r="AL213" s="22">
        <v>0</v>
      </c>
    </row>
    <row r="214" spans="1:38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</row>
    <row r="215" spans="1:38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</row>
    <row r="216" spans="1:38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</row>
    <row r="217" spans="1:38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44706</v>
      </c>
      <c r="Q217" s="22">
        <v>0</v>
      </c>
      <c r="R217" s="22">
        <v>0</v>
      </c>
      <c r="S217" s="22">
        <v>0</v>
      </c>
      <c r="T217" s="22">
        <v>44706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</row>
    <row r="218" spans="1:38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1567994</v>
      </c>
      <c r="P218" s="22">
        <v>0</v>
      </c>
      <c r="Q218" s="22">
        <v>0</v>
      </c>
      <c r="R218" s="22">
        <v>0</v>
      </c>
      <c r="S218" s="22">
        <v>0</v>
      </c>
      <c r="T218" s="22">
        <v>1567994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1535421</v>
      </c>
      <c r="AE218" s="22">
        <v>0</v>
      </c>
      <c r="AF218" s="22">
        <v>0</v>
      </c>
      <c r="AG218" s="22">
        <v>0</v>
      </c>
      <c r="AH218" s="22">
        <v>0</v>
      </c>
      <c r="AI218" s="22">
        <v>1535421</v>
      </c>
      <c r="AJ218" s="22">
        <v>0</v>
      </c>
      <c r="AK218" s="22">
        <v>0</v>
      </c>
      <c r="AL218" s="22">
        <v>0</v>
      </c>
    </row>
    <row r="219" spans="1:38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141950</v>
      </c>
      <c r="K219" s="22">
        <v>0</v>
      </c>
      <c r="L219" s="22">
        <v>0</v>
      </c>
      <c r="M219" s="22">
        <v>141950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141950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21293</v>
      </c>
      <c r="AA219" s="22">
        <v>0</v>
      </c>
      <c r="AB219" s="22">
        <v>0</v>
      </c>
      <c r="AC219" s="22">
        <v>21293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21293</v>
      </c>
      <c r="AJ219" s="22">
        <v>0</v>
      </c>
      <c r="AK219" s="22">
        <v>0</v>
      </c>
      <c r="AL219" s="22">
        <v>0</v>
      </c>
    </row>
    <row r="220" spans="1:38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</row>
    <row r="221" spans="1:38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5484</v>
      </c>
      <c r="Q221" s="22">
        <v>100</v>
      </c>
      <c r="R221" s="22">
        <v>0</v>
      </c>
      <c r="S221" s="22">
        <v>0</v>
      </c>
      <c r="T221" s="22">
        <v>5584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484</v>
      </c>
      <c r="AF221" s="22">
        <v>0</v>
      </c>
      <c r="AG221" s="22">
        <v>0</v>
      </c>
      <c r="AH221" s="22">
        <v>0</v>
      </c>
      <c r="AI221" s="22">
        <v>484</v>
      </c>
      <c r="AJ221" s="22">
        <v>0</v>
      </c>
      <c r="AK221" s="22">
        <v>0</v>
      </c>
      <c r="AL221" s="22">
        <v>0</v>
      </c>
    </row>
    <row r="222" spans="1:38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3053</v>
      </c>
      <c r="F222" s="22">
        <v>0</v>
      </c>
      <c r="G222" s="22">
        <v>-46590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-43537</v>
      </c>
      <c r="N222" s="22">
        <v>0</v>
      </c>
      <c r="O222" s="22">
        <v>0</v>
      </c>
      <c r="P222" s="22">
        <v>3395</v>
      </c>
      <c r="Q222" s="22">
        <v>0</v>
      </c>
      <c r="R222" s="22">
        <v>57108</v>
      </c>
      <c r="S222" s="22">
        <v>0</v>
      </c>
      <c r="T222" s="22">
        <v>16966</v>
      </c>
      <c r="U222" s="22">
        <v>3053</v>
      </c>
      <c r="V222" s="22">
        <v>0</v>
      </c>
      <c r="W222" s="22">
        <v>-6124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-3071</v>
      </c>
      <c r="AD222" s="22">
        <v>0</v>
      </c>
      <c r="AE222" s="22">
        <v>3395</v>
      </c>
      <c r="AF222" s="22">
        <v>0</v>
      </c>
      <c r="AG222" s="22">
        <v>13994</v>
      </c>
      <c r="AH222" s="22">
        <v>0</v>
      </c>
      <c r="AI222" s="22">
        <v>14318</v>
      </c>
      <c r="AJ222" s="22">
        <v>0</v>
      </c>
      <c r="AK222" s="22">
        <v>0</v>
      </c>
      <c r="AL222" s="22">
        <v>0</v>
      </c>
    </row>
    <row r="223" spans="1:38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</row>
    <row r="224" spans="1:38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</row>
    <row r="225" spans="1:38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</row>
    <row r="226" spans="1:38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</row>
    <row r="227" spans="1:38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</row>
    <row r="228" spans="1:38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2000</v>
      </c>
      <c r="T228" s="22">
        <v>2000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1800</v>
      </c>
      <c r="AI228" s="22">
        <v>1800</v>
      </c>
      <c r="AJ228" s="22">
        <v>0</v>
      </c>
      <c r="AK228" s="22">
        <v>0</v>
      </c>
      <c r="AL228" s="22">
        <v>0</v>
      </c>
    </row>
    <row r="229" spans="1:38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57228</v>
      </c>
      <c r="Q229" s="22">
        <v>0</v>
      </c>
      <c r="R229" s="22">
        <v>0</v>
      </c>
      <c r="S229" s="22">
        <v>0</v>
      </c>
      <c r="T229" s="22">
        <v>57228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11282</v>
      </c>
      <c r="AF229" s="22">
        <v>0</v>
      </c>
      <c r="AG229" s="22">
        <v>0</v>
      </c>
      <c r="AH229" s="22">
        <v>0</v>
      </c>
      <c r="AI229" s="22">
        <v>11282</v>
      </c>
      <c r="AJ229" s="22">
        <v>0</v>
      </c>
      <c r="AK229" s="22">
        <v>0</v>
      </c>
      <c r="AL229" s="22">
        <v>0</v>
      </c>
    </row>
    <row r="230" spans="1:38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3733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3733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3733</v>
      </c>
      <c r="U230" s="22">
        <v>0</v>
      </c>
      <c r="V230" s="22">
        <v>0</v>
      </c>
      <c r="W230" s="22">
        <v>2964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2964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2964</v>
      </c>
      <c r="AJ230" s="22">
        <v>0</v>
      </c>
      <c r="AK230" s="22">
        <v>0</v>
      </c>
      <c r="AL230" s="22">
        <v>0</v>
      </c>
    </row>
    <row r="231" spans="1:38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</row>
    <row r="232" spans="1:38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52482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52482</v>
      </c>
      <c r="N232" s="22">
        <v>0</v>
      </c>
      <c r="O232" s="22">
        <v>0</v>
      </c>
      <c r="P232" s="22">
        <v>13000</v>
      </c>
      <c r="Q232" s="22">
        <v>0</v>
      </c>
      <c r="R232" s="22">
        <v>0</v>
      </c>
      <c r="S232" s="22">
        <v>12000</v>
      </c>
      <c r="T232" s="22">
        <v>77482</v>
      </c>
      <c r="U232" s="22">
        <v>46538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46538</v>
      </c>
      <c r="AD232" s="22">
        <v>0</v>
      </c>
      <c r="AE232" s="22">
        <v>12170</v>
      </c>
      <c r="AF232" s="22">
        <v>0</v>
      </c>
      <c r="AG232" s="22">
        <v>0</v>
      </c>
      <c r="AH232" s="22">
        <v>10000</v>
      </c>
      <c r="AI232" s="22">
        <v>68708</v>
      </c>
      <c r="AJ232" s="22">
        <v>0</v>
      </c>
      <c r="AK232" s="22">
        <v>0</v>
      </c>
      <c r="AL232" s="22">
        <v>0</v>
      </c>
    </row>
    <row r="233" spans="1:38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1000000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1000000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201703</v>
      </c>
      <c r="T233" s="22">
        <v>1201703</v>
      </c>
      <c r="U233" s="22">
        <v>0</v>
      </c>
      <c r="V233" s="22">
        <v>0</v>
      </c>
      <c r="W233" s="22">
        <v>322222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322222</v>
      </c>
      <c r="AD233" s="22">
        <v>0</v>
      </c>
      <c r="AE233" s="22">
        <v>0</v>
      </c>
      <c r="AF233" s="22">
        <v>0</v>
      </c>
      <c r="AG233" s="22">
        <v>0</v>
      </c>
      <c r="AH233" s="22">
        <v>32273</v>
      </c>
      <c r="AI233" s="22">
        <v>354495</v>
      </c>
      <c r="AJ233" s="22">
        <v>0</v>
      </c>
      <c r="AK233" s="22">
        <v>0</v>
      </c>
      <c r="AL233" s="22">
        <v>0</v>
      </c>
    </row>
    <row r="234" spans="1:38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</row>
    <row r="235" spans="1:38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47142</v>
      </c>
      <c r="Q235" s="22">
        <v>0</v>
      </c>
      <c r="R235" s="22">
        <v>0</v>
      </c>
      <c r="S235" s="22">
        <v>4200</v>
      </c>
      <c r="T235" s="22">
        <v>51342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44519</v>
      </c>
      <c r="AF235" s="22">
        <v>0</v>
      </c>
      <c r="AG235" s="22">
        <v>0</v>
      </c>
      <c r="AH235" s="22">
        <v>4200</v>
      </c>
      <c r="AI235" s="22">
        <v>48719</v>
      </c>
      <c r="AJ235" s="22">
        <v>0</v>
      </c>
      <c r="AK235" s="22">
        <v>0</v>
      </c>
      <c r="AL235" s="22">
        <v>0</v>
      </c>
    </row>
    <row r="236" spans="1:38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</row>
    <row r="237" spans="1:38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59861</v>
      </c>
      <c r="Q237" s="22">
        <v>0</v>
      </c>
      <c r="R237" s="22">
        <v>0</v>
      </c>
      <c r="S237" s="22">
        <v>0</v>
      </c>
      <c r="T237" s="22">
        <v>59861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11587</v>
      </c>
      <c r="AF237" s="22">
        <v>0</v>
      </c>
      <c r="AG237" s="22">
        <v>0</v>
      </c>
      <c r="AH237" s="22">
        <v>0</v>
      </c>
      <c r="AI237" s="22">
        <v>11587</v>
      </c>
      <c r="AJ237" s="22">
        <v>0</v>
      </c>
      <c r="AK237" s="22">
        <v>0</v>
      </c>
      <c r="AL237" s="22">
        <v>0</v>
      </c>
    </row>
    <row r="238" spans="1:38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8955</v>
      </c>
      <c r="Q238" s="22">
        <v>0</v>
      </c>
      <c r="R238" s="22">
        <v>0</v>
      </c>
      <c r="S238" s="22">
        <v>1</v>
      </c>
      <c r="T238" s="22">
        <v>8956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6460</v>
      </c>
      <c r="AF238" s="22">
        <v>0</v>
      </c>
      <c r="AG238" s="22">
        <v>0</v>
      </c>
      <c r="AH238" s="22">
        <v>0</v>
      </c>
      <c r="AI238" s="22">
        <v>6460</v>
      </c>
      <c r="AJ238" s="22">
        <v>0</v>
      </c>
      <c r="AK238" s="22">
        <v>0</v>
      </c>
      <c r="AL238" s="22">
        <v>0</v>
      </c>
    </row>
    <row r="239" spans="1:38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350000</v>
      </c>
      <c r="Q239" s="22">
        <v>0</v>
      </c>
      <c r="R239" s="22">
        <v>0</v>
      </c>
      <c r="S239" s="22">
        <v>0</v>
      </c>
      <c r="T239" s="22">
        <v>350000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</row>
    <row r="240" spans="1:38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</row>
    <row r="241" spans="1:38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</row>
    <row r="242" spans="1:38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11511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11511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11511</v>
      </c>
      <c r="U242" s="22">
        <v>9961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9961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9961</v>
      </c>
      <c r="AJ242" s="22">
        <v>0</v>
      </c>
      <c r="AK242" s="22">
        <v>0</v>
      </c>
      <c r="AL242" s="22">
        <v>0</v>
      </c>
    </row>
    <row r="243" spans="1:38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44029</v>
      </c>
      <c r="Q243" s="22">
        <v>0</v>
      </c>
      <c r="R243" s="22">
        <v>0</v>
      </c>
      <c r="S243" s="22">
        <v>0</v>
      </c>
      <c r="T243" s="22">
        <v>44029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2087</v>
      </c>
      <c r="AF243" s="22">
        <v>0</v>
      </c>
      <c r="AG243" s="22">
        <v>0</v>
      </c>
      <c r="AH243" s="22">
        <v>0</v>
      </c>
      <c r="AI243" s="22">
        <v>2087</v>
      </c>
      <c r="AJ243" s="22">
        <v>0</v>
      </c>
      <c r="AK243" s="22">
        <v>0</v>
      </c>
      <c r="AL243" s="22">
        <v>0</v>
      </c>
    </row>
    <row r="244" spans="1:38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</row>
    <row r="245" spans="1:38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</row>
    <row r="246" spans="1:38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20405</v>
      </c>
      <c r="O246" s="22">
        <v>0</v>
      </c>
      <c r="P246" s="22">
        <v>12850</v>
      </c>
      <c r="Q246" s="22">
        <v>0</v>
      </c>
      <c r="R246" s="22">
        <v>0</v>
      </c>
      <c r="S246" s="22">
        <v>47175</v>
      </c>
      <c r="T246" s="22">
        <v>80430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8995</v>
      </c>
      <c r="AF246" s="22">
        <v>0</v>
      </c>
      <c r="AG246" s="22">
        <v>0</v>
      </c>
      <c r="AH246" s="22">
        <v>47175</v>
      </c>
      <c r="AI246" s="22">
        <v>56170</v>
      </c>
      <c r="AJ246" s="22">
        <v>0</v>
      </c>
      <c r="AK246" s="22">
        <v>0</v>
      </c>
      <c r="AL246" s="22">
        <v>0</v>
      </c>
    </row>
    <row r="247" spans="1:38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500</v>
      </c>
      <c r="Q247" s="22">
        <v>0</v>
      </c>
      <c r="R247" s="22">
        <v>0</v>
      </c>
      <c r="S247" s="22">
        <v>0</v>
      </c>
      <c r="T247" s="22">
        <v>500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300</v>
      </c>
      <c r="AF247" s="22">
        <v>0</v>
      </c>
      <c r="AG247" s="22">
        <v>0</v>
      </c>
      <c r="AH247" s="22">
        <v>0</v>
      </c>
      <c r="AI247" s="22">
        <v>300</v>
      </c>
      <c r="AJ247" s="22">
        <v>0</v>
      </c>
      <c r="AK247" s="22">
        <v>0</v>
      </c>
      <c r="AL247" s="22">
        <v>0</v>
      </c>
    </row>
    <row r="248" spans="1:38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</row>
    <row r="249" spans="1:38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</row>
    <row r="250" spans="1:38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</row>
    <row r="251" spans="1:38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</row>
    <row r="252" spans="1:38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</row>
    <row r="253" spans="1:38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</row>
    <row r="254" spans="1:38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</row>
    <row r="255" spans="1:38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15000</v>
      </c>
      <c r="Q255" s="22">
        <v>0</v>
      </c>
      <c r="R255" s="22">
        <v>0</v>
      </c>
      <c r="S255" s="22">
        <v>0</v>
      </c>
      <c r="T255" s="22">
        <v>15000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14250</v>
      </c>
      <c r="AF255" s="22">
        <v>0</v>
      </c>
      <c r="AG255" s="22">
        <v>0</v>
      </c>
      <c r="AH255" s="22">
        <v>0</v>
      </c>
      <c r="AI255" s="22">
        <v>14250</v>
      </c>
      <c r="AJ255" s="22">
        <v>0</v>
      </c>
      <c r="AK255" s="22">
        <v>0</v>
      </c>
      <c r="AL255" s="22">
        <v>0</v>
      </c>
    </row>
    <row r="256" spans="1:38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35326</v>
      </c>
      <c r="Q256" s="22">
        <v>0</v>
      </c>
      <c r="R256" s="22">
        <v>0</v>
      </c>
      <c r="S256" s="22">
        <v>0</v>
      </c>
      <c r="T256" s="22">
        <v>35326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3533</v>
      </c>
      <c r="AF256" s="22">
        <v>0</v>
      </c>
      <c r="AG256" s="22">
        <v>0</v>
      </c>
      <c r="AH256" s="22">
        <v>0</v>
      </c>
      <c r="AI256" s="22">
        <v>3533</v>
      </c>
      <c r="AJ256" s="22">
        <v>0</v>
      </c>
      <c r="AK256" s="22">
        <v>0</v>
      </c>
      <c r="AL256" s="22">
        <v>0</v>
      </c>
    </row>
    <row r="257" spans="1:38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</row>
    <row r="258" spans="1:38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704273</v>
      </c>
      <c r="O258" s="22">
        <v>0</v>
      </c>
      <c r="P258" s="22">
        <v>38312</v>
      </c>
      <c r="Q258" s="22">
        <v>0</v>
      </c>
      <c r="R258" s="22">
        <v>0</v>
      </c>
      <c r="S258" s="22">
        <v>0</v>
      </c>
      <c r="T258" s="22">
        <v>742585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6215</v>
      </c>
      <c r="AF258" s="22">
        <v>0</v>
      </c>
      <c r="AG258" s="22">
        <v>0</v>
      </c>
      <c r="AH258" s="22">
        <v>0</v>
      </c>
      <c r="AI258" s="22">
        <v>6215</v>
      </c>
      <c r="AJ258" s="22">
        <v>0</v>
      </c>
      <c r="AK258" s="22">
        <v>0</v>
      </c>
      <c r="AL258" s="22">
        <v>0</v>
      </c>
    </row>
    <row r="259" spans="1:38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</row>
    <row r="260" spans="1:38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7659</v>
      </c>
      <c r="F260" s="22">
        <v>0</v>
      </c>
      <c r="G260" s="22">
        <v>284852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292511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292511</v>
      </c>
      <c r="U260" s="22">
        <v>3928</v>
      </c>
      <c r="V260" s="22">
        <v>0</v>
      </c>
      <c r="W260" s="22">
        <v>180623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184551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184551</v>
      </c>
      <c r="AJ260" s="22">
        <v>0</v>
      </c>
      <c r="AK260" s="22">
        <v>0</v>
      </c>
      <c r="AL260" s="22">
        <v>0</v>
      </c>
    </row>
    <row r="261" spans="1:38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44296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44296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</row>
    <row r="262" spans="1:38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35267</v>
      </c>
      <c r="Q262" s="22">
        <v>0</v>
      </c>
      <c r="R262" s="22">
        <v>0</v>
      </c>
      <c r="S262" s="22">
        <v>20630</v>
      </c>
      <c r="T262" s="22">
        <v>55897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1763</v>
      </c>
      <c r="AF262" s="22">
        <v>0</v>
      </c>
      <c r="AG262" s="22">
        <v>0</v>
      </c>
      <c r="AH262" s="22">
        <v>20630</v>
      </c>
      <c r="AI262" s="22">
        <v>22393</v>
      </c>
      <c r="AJ262" s="22">
        <v>0</v>
      </c>
      <c r="AK262" s="22">
        <v>0</v>
      </c>
      <c r="AL262" s="22">
        <v>0</v>
      </c>
    </row>
    <row r="263" spans="1:38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</row>
    <row r="264" spans="1:38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4565</v>
      </c>
      <c r="P264" s="22">
        <v>39521</v>
      </c>
      <c r="Q264" s="22">
        <v>1938</v>
      </c>
      <c r="R264" s="22">
        <v>0</v>
      </c>
      <c r="S264" s="22">
        <v>0</v>
      </c>
      <c r="T264" s="22">
        <v>46024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4200</v>
      </c>
      <c r="AE264" s="22">
        <v>4336</v>
      </c>
      <c r="AF264" s="22">
        <v>0</v>
      </c>
      <c r="AG264" s="22">
        <v>0</v>
      </c>
      <c r="AH264" s="22">
        <v>0</v>
      </c>
      <c r="AI264" s="22">
        <v>8536</v>
      </c>
      <c r="AJ264" s="22">
        <v>0</v>
      </c>
      <c r="AK264" s="22">
        <v>0</v>
      </c>
      <c r="AL264" s="22">
        <v>0</v>
      </c>
    </row>
    <row r="265" spans="1:38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44550</v>
      </c>
      <c r="P265" s="22">
        <v>0</v>
      </c>
      <c r="Q265" s="22">
        <v>0</v>
      </c>
      <c r="R265" s="22">
        <v>0</v>
      </c>
      <c r="S265" s="22">
        <v>0</v>
      </c>
      <c r="T265" s="22">
        <v>44550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7308</v>
      </c>
      <c r="AF265" s="22">
        <v>0</v>
      </c>
      <c r="AG265" s="22">
        <v>0</v>
      </c>
      <c r="AH265" s="22">
        <v>0</v>
      </c>
      <c r="AI265" s="22">
        <v>7308</v>
      </c>
      <c r="AJ265" s="22">
        <v>0</v>
      </c>
      <c r="AK265" s="22">
        <v>0</v>
      </c>
      <c r="AL265" s="22">
        <v>0</v>
      </c>
    </row>
    <row r="266" spans="1:38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6815</v>
      </c>
      <c r="Q266" s="22">
        <v>0</v>
      </c>
      <c r="R266" s="22">
        <v>0</v>
      </c>
      <c r="S266" s="22">
        <v>0</v>
      </c>
      <c r="T266" s="22">
        <v>6815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3408</v>
      </c>
      <c r="AF266" s="22">
        <v>0</v>
      </c>
      <c r="AG266" s="22">
        <v>0</v>
      </c>
      <c r="AH266" s="22">
        <v>0</v>
      </c>
      <c r="AI266" s="22">
        <v>3408</v>
      </c>
      <c r="AJ266" s="22">
        <v>0</v>
      </c>
      <c r="AK266" s="22">
        <v>0</v>
      </c>
      <c r="AL266" s="22">
        <v>0</v>
      </c>
    </row>
    <row r="267" spans="1:38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</row>
    <row r="268" spans="1:38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58293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58293</v>
      </c>
      <c r="N268" s="22">
        <v>-58293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</row>
    <row r="269" spans="1:38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1097630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1097630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1097630</v>
      </c>
      <c r="U269" s="22">
        <v>0</v>
      </c>
      <c r="V269" s="22">
        <v>0</v>
      </c>
      <c r="W269" s="22">
        <v>429627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429627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429627</v>
      </c>
      <c r="AJ269" s="22">
        <v>0</v>
      </c>
      <c r="AK269" s="22">
        <v>0</v>
      </c>
      <c r="AL269" s="22">
        <v>0</v>
      </c>
    </row>
    <row r="270" spans="1:38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</row>
    <row r="271" spans="1:38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4080</v>
      </c>
      <c r="Q271" s="22">
        <v>0</v>
      </c>
      <c r="R271" s="22">
        <v>0</v>
      </c>
      <c r="S271" s="22">
        <v>0</v>
      </c>
      <c r="T271" s="22">
        <v>4080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1360</v>
      </c>
      <c r="AF271" s="22">
        <v>0</v>
      </c>
      <c r="AG271" s="22">
        <v>0</v>
      </c>
      <c r="AH271" s="22">
        <v>0</v>
      </c>
      <c r="AI271" s="22">
        <v>1360</v>
      </c>
      <c r="AJ271" s="22">
        <v>0</v>
      </c>
      <c r="AK271" s="22">
        <v>0</v>
      </c>
      <c r="AL271" s="22">
        <v>0</v>
      </c>
    </row>
    <row r="272" spans="1:38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</row>
    <row r="273" spans="1:38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</row>
    <row r="274" spans="1:38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294000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294000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294000</v>
      </c>
      <c r="U274" s="22">
        <v>0</v>
      </c>
      <c r="V274" s="22">
        <v>0</v>
      </c>
      <c r="W274" s="22">
        <v>294000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294000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294000</v>
      </c>
      <c r="AJ274" s="22">
        <v>0</v>
      </c>
      <c r="AK274" s="22">
        <v>0</v>
      </c>
      <c r="AL274" s="22">
        <v>0</v>
      </c>
    </row>
    <row r="275" spans="1:38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7080</v>
      </c>
      <c r="Q275" s="22">
        <v>0</v>
      </c>
      <c r="R275" s="22">
        <v>0</v>
      </c>
      <c r="S275" s="22">
        <v>166958</v>
      </c>
      <c r="T275" s="22">
        <v>174038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825</v>
      </c>
      <c r="AF275" s="22">
        <v>0</v>
      </c>
      <c r="AG275" s="22">
        <v>0</v>
      </c>
      <c r="AH275" s="22">
        <v>163611</v>
      </c>
      <c r="AI275" s="22">
        <v>164436</v>
      </c>
      <c r="AJ275" s="22">
        <v>0</v>
      </c>
      <c r="AK275" s="22">
        <v>0</v>
      </c>
      <c r="AL275" s="22">
        <v>0</v>
      </c>
    </row>
    <row r="276" spans="1:38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</row>
    <row r="277" spans="1:38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</row>
    <row r="278" spans="1:38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9141</v>
      </c>
      <c r="Q278" s="22">
        <v>0</v>
      </c>
      <c r="R278" s="22">
        <v>0</v>
      </c>
      <c r="S278" s="22">
        <v>0</v>
      </c>
      <c r="T278" s="22">
        <v>9141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8511</v>
      </c>
      <c r="AF278" s="22">
        <v>0</v>
      </c>
      <c r="AG278" s="22">
        <v>0</v>
      </c>
      <c r="AH278" s="22">
        <v>0</v>
      </c>
      <c r="AI278" s="22">
        <v>8511</v>
      </c>
      <c r="AJ278" s="22">
        <v>0</v>
      </c>
      <c r="AK278" s="22">
        <v>0</v>
      </c>
      <c r="AL278" s="22">
        <v>0</v>
      </c>
    </row>
    <row r="279" spans="1:38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88000</v>
      </c>
      <c r="Q279" s="22">
        <v>0</v>
      </c>
      <c r="R279" s="22">
        <v>0</v>
      </c>
      <c r="S279" s="22">
        <v>0</v>
      </c>
      <c r="T279" s="22">
        <v>88000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35200</v>
      </c>
      <c r="AF279" s="22">
        <v>0</v>
      </c>
      <c r="AG279" s="22">
        <v>0</v>
      </c>
      <c r="AH279" s="22">
        <v>0</v>
      </c>
      <c r="AI279" s="22">
        <v>35200</v>
      </c>
      <c r="AJ279" s="22">
        <v>0</v>
      </c>
      <c r="AK279" s="22">
        <v>0</v>
      </c>
      <c r="AL279" s="22">
        <v>0</v>
      </c>
    </row>
    <row r="280" spans="1:38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</row>
    <row r="281" spans="1:38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32550</v>
      </c>
      <c r="P281" s="22">
        <v>0</v>
      </c>
      <c r="Q281" s="22">
        <v>0</v>
      </c>
      <c r="R281" s="22">
        <v>0</v>
      </c>
      <c r="S281" s="22">
        <v>19254</v>
      </c>
      <c r="T281" s="22">
        <v>51804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14648</v>
      </c>
      <c r="AE281" s="22">
        <v>0</v>
      </c>
      <c r="AF281" s="22">
        <v>0</v>
      </c>
      <c r="AG281" s="22">
        <v>0</v>
      </c>
      <c r="AH281" s="22">
        <v>17330</v>
      </c>
      <c r="AI281" s="22">
        <v>31978</v>
      </c>
      <c r="AJ281" s="22">
        <v>0</v>
      </c>
      <c r="AK281" s="22">
        <v>0</v>
      </c>
      <c r="AL281" s="22">
        <v>0</v>
      </c>
    </row>
    <row r="282" spans="1:38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25500</v>
      </c>
      <c r="T282" s="22">
        <v>25500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25500</v>
      </c>
      <c r="AI282" s="22">
        <v>25500</v>
      </c>
      <c r="AJ282" s="22">
        <v>0</v>
      </c>
      <c r="AK282" s="22">
        <v>0</v>
      </c>
      <c r="AL282" s="22">
        <v>0</v>
      </c>
    </row>
    <row r="283" spans="1:38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</row>
    <row r="284" spans="1:38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25118</v>
      </c>
      <c r="Q284" s="22">
        <v>0</v>
      </c>
      <c r="R284" s="22">
        <v>0</v>
      </c>
      <c r="S284" s="22">
        <v>0</v>
      </c>
      <c r="T284" s="22">
        <v>25118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18842</v>
      </c>
      <c r="AF284" s="22">
        <v>0</v>
      </c>
      <c r="AG284" s="22">
        <v>0</v>
      </c>
      <c r="AH284" s="22">
        <v>0</v>
      </c>
      <c r="AI284" s="22">
        <v>18842</v>
      </c>
      <c r="AJ284" s="22">
        <v>0</v>
      </c>
      <c r="AK284" s="22">
        <v>0</v>
      </c>
      <c r="AL284" s="22">
        <v>0</v>
      </c>
    </row>
    <row r="285" spans="1:38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3924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3924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3924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</row>
    <row r="286" spans="1:38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</row>
    <row r="287" spans="1:38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967309</v>
      </c>
      <c r="P287" s="22">
        <v>180313</v>
      </c>
      <c r="Q287" s="22">
        <v>0</v>
      </c>
      <c r="R287" s="22">
        <v>0</v>
      </c>
      <c r="S287" s="22">
        <v>46225</v>
      </c>
      <c r="T287" s="22">
        <v>1193847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35871</v>
      </c>
      <c r="AE287" s="22">
        <v>133906</v>
      </c>
      <c r="AF287" s="22">
        <v>0</v>
      </c>
      <c r="AG287" s="22">
        <v>0</v>
      </c>
      <c r="AH287" s="22">
        <v>46224</v>
      </c>
      <c r="AI287" s="22">
        <v>216001</v>
      </c>
      <c r="AJ287" s="22">
        <v>0</v>
      </c>
      <c r="AK287" s="22">
        <v>0</v>
      </c>
      <c r="AL287" s="22">
        <v>0</v>
      </c>
    </row>
    <row r="288" spans="1:38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</row>
    <row r="289" spans="1:38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</row>
    <row r="290" spans="1:38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</row>
    <row r="291" spans="1:38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</row>
    <row r="292" spans="1:38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</row>
    <row r="293" spans="1:38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</row>
    <row r="294" spans="1:38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</row>
    <row r="295" spans="1:38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</row>
    <row r="296" spans="1:38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</row>
    <row r="297" spans="1:38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</row>
    <row r="298" spans="1:38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</row>
    <row r="299" spans="1:38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</row>
    <row r="300" spans="1:38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</row>
    <row r="301" spans="1:38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</row>
    <row r="302" spans="1:38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24681</v>
      </c>
      <c r="Q302" s="22">
        <v>0</v>
      </c>
      <c r="R302" s="22">
        <v>0</v>
      </c>
      <c r="S302" s="22">
        <v>0</v>
      </c>
      <c r="T302" s="22">
        <v>24681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24681</v>
      </c>
      <c r="AF302" s="22">
        <v>0</v>
      </c>
      <c r="AG302" s="22">
        <v>0</v>
      </c>
      <c r="AH302" s="22">
        <v>0</v>
      </c>
      <c r="AI302" s="22">
        <v>24681</v>
      </c>
      <c r="AJ302" s="22"/>
      <c r="AK302" s="22"/>
      <c r="AL302" s="22"/>
    </row>
    <row r="303" spans="1:38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</row>
    <row r="304" spans="1:38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</row>
    <row r="305" spans="1:38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/>
      <c r="AK305" s="22"/>
      <c r="AL305" s="22"/>
    </row>
    <row r="306" spans="1:38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</row>
    <row r="307" spans="1:38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</row>
    <row r="308" spans="1:38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11990</v>
      </c>
      <c r="Q308" s="22">
        <v>0</v>
      </c>
      <c r="R308" s="22">
        <v>0</v>
      </c>
      <c r="S308" s="22">
        <v>0</v>
      </c>
      <c r="T308" s="22">
        <v>11990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8393</v>
      </c>
      <c r="AE308" s="22">
        <v>0</v>
      </c>
      <c r="AF308" s="22">
        <v>0</v>
      </c>
      <c r="AG308" s="22">
        <v>0</v>
      </c>
      <c r="AH308" s="22">
        <v>0</v>
      </c>
      <c r="AI308" s="22">
        <v>8393</v>
      </c>
      <c r="AJ308" s="22">
        <v>0</v>
      </c>
      <c r="AK308" s="22">
        <v>0</v>
      </c>
      <c r="AL308" s="22">
        <v>0</v>
      </c>
    </row>
    <row r="309" spans="1:38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15995</v>
      </c>
      <c r="P309" s="22">
        <v>0</v>
      </c>
      <c r="Q309" s="22">
        <v>0</v>
      </c>
      <c r="R309" s="22">
        <v>0</v>
      </c>
      <c r="S309" s="22">
        <v>0</v>
      </c>
      <c r="T309" s="22">
        <v>15995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135</v>
      </c>
      <c r="AE309" s="22">
        <v>0</v>
      </c>
      <c r="AF309" s="22">
        <v>0</v>
      </c>
      <c r="AG309" s="22">
        <v>0</v>
      </c>
      <c r="AH309" s="22">
        <v>0</v>
      </c>
      <c r="AI309" s="22">
        <v>135</v>
      </c>
      <c r="AJ309" s="22">
        <v>0</v>
      </c>
      <c r="AK309" s="22">
        <v>0</v>
      </c>
      <c r="AL309" s="22">
        <v>0</v>
      </c>
    </row>
    <row r="310" spans="1:38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</row>
    <row r="311" spans="1:38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</row>
    <row r="312" spans="1:38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</row>
    <row r="313" spans="1:38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</row>
    <row r="314" spans="1:38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</row>
    <row r="315" spans="1:38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</row>
    <row r="316" spans="1:38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</row>
    <row r="317" spans="1:38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</row>
    <row r="318" spans="1:38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</row>
    <row r="319" spans="1:38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</row>
    <row r="320" spans="1:38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</row>
    <row r="321" spans="1:38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</row>
    <row r="322" spans="1:38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</row>
    <row r="323" spans="1:38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</row>
    <row r="324" spans="1:38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</row>
    <row r="325" spans="1:38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</row>
    <row r="326" spans="1:38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</row>
    <row r="327" spans="1:38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</row>
    <row r="328" spans="1:38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2160</v>
      </c>
      <c r="Q328" s="22">
        <v>0</v>
      </c>
      <c r="R328" s="22">
        <v>0</v>
      </c>
      <c r="S328" s="22">
        <v>0</v>
      </c>
      <c r="T328" s="22">
        <v>2160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2148</v>
      </c>
      <c r="AF328" s="22">
        <v>0</v>
      </c>
      <c r="AG328" s="22">
        <v>0</v>
      </c>
      <c r="AH328" s="22">
        <v>0</v>
      </c>
      <c r="AI328" s="22">
        <v>2148</v>
      </c>
      <c r="AJ328" s="22">
        <v>0</v>
      </c>
      <c r="AK328" s="22">
        <v>0</v>
      </c>
      <c r="AL328" s="22">
        <v>0</v>
      </c>
    </row>
    <row r="329" spans="1:38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</row>
    <row r="330" spans="1:38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</row>
    <row r="331" spans="1:38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</row>
    <row r="332" spans="1:38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</row>
    <row r="333" spans="1:38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</row>
    <row r="334" spans="1:38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</row>
    <row r="335" spans="1:38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</row>
    <row r="336" spans="1:38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</row>
    <row r="337" spans="1:38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</row>
    <row r="338" spans="1:38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9999</v>
      </c>
      <c r="T338" s="22">
        <v>9999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/>
      <c r="AE338" s="22"/>
      <c r="AF338" s="22">
        <v>0</v>
      </c>
      <c r="AG338" s="22">
        <v>0</v>
      </c>
      <c r="AH338" s="22">
        <v>4250</v>
      </c>
      <c r="AI338" s="22">
        <v>4250</v>
      </c>
      <c r="AJ338" s="22"/>
      <c r="AK338" s="22"/>
      <c r="AL338" s="22"/>
    </row>
    <row r="339" spans="1:38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17420</v>
      </c>
      <c r="Q339" s="22">
        <v>0</v>
      </c>
      <c r="R339" s="22">
        <v>0</v>
      </c>
      <c r="S339" s="22">
        <v>0</v>
      </c>
      <c r="T339" s="22">
        <v>17420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17420</v>
      </c>
      <c r="AF339" s="22">
        <v>0</v>
      </c>
      <c r="AG339" s="22">
        <v>0</v>
      </c>
      <c r="AH339" s="22">
        <v>0</v>
      </c>
      <c r="AI339" s="22">
        <v>17420</v>
      </c>
      <c r="AJ339" s="22">
        <v>0</v>
      </c>
      <c r="AK339" s="22">
        <v>0</v>
      </c>
      <c r="AL339" s="22">
        <v>0</v>
      </c>
    </row>
    <row r="340" spans="1:38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</row>
    <row r="341" spans="1:38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/>
      <c r="AK341" s="22"/>
      <c r="AL341" s="22"/>
    </row>
    <row r="342" spans="1:38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</row>
    <row r="343" spans="1:38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</row>
    <row r="344" spans="1:38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</row>
    <row r="345" spans="1:38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</row>
    <row r="346" spans="1:38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</row>
    <row r="347" spans="1:38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</row>
    <row r="348" spans="1:38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72029</v>
      </c>
      <c r="Q348" s="22">
        <v>0</v>
      </c>
      <c r="R348" s="22">
        <v>6722</v>
      </c>
      <c r="S348" s="22">
        <v>171695</v>
      </c>
      <c r="T348" s="22">
        <v>250446</v>
      </c>
      <c r="U348" s="22">
        <v>0</v>
      </c>
      <c r="V348" s="22">
        <v>0</v>
      </c>
      <c r="W348" s="22">
        <v>0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65482</v>
      </c>
      <c r="AF348" s="22">
        <v>0</v>
      </c>
      <c r="AG348" s="22">
        <v>4857</v>
      </c>
      <c r="AH348" s="22">
        <v>145938</v>
      </c>
      <c r="AI348" s="22">
        <v>216277</v>
      </c>
      <c r="AJ348" s="22">
        <v>0</v>
      </c>
      <c r="AK348" s="22">
        <v>0</v>
      </c>
      <c r="AL348" s="22">
        <v>0</v>
      </c>
    </row>
    <row r="349" spans="1:38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0</v>
      </c>
      <c r="P349" s="22">
        <v>619516</v>
      </c>
      <c r="Q349" s="22">
        <v>0</v>
      </c>
      <c r="R349" s="22">
        <v>0</v>
      </c>
      <c r="S349" s="22">
        <v>254279</v>
      </c>
      <c r="T349" s="22">
        <v>873795</v>
      </c>
      <c r="U349" s="22">
        <v>0</v>
      </c>
      <c r="V349" s="22">
        <v>0</v>
      </c>
      <c r="W349" s="22">
        <v>0</v>
      </c>
      <c r="X349" s="22">
        <v>0</v>
      </c>
      <c r="Y349" s="22">
        <v>0</v>
      </c>
      <c r="Z349" s="22">
        <v>0</v>
      </c>
      <c r="AA349" s="22">
        <v>0</v>
      </c>
      <c r="AB349" s="22">
        <v>0</v>
      </c>
      <c r="AC349" s="22">
        <v>0</v>
      </c>
      <c r="AD349" s="22">
        <v>0</v>
      </c>
      <c r="AE349" s="22">
        <v>274190</v>
      </c>
      <c r="AF349" s="22">
        <v>0</v>
      </c>
      <c r="AG349" s="22">
        <v>0</v>
      </c>
      <c r="AH349" s="22">
        <v>149937</v>
      </c>
      <c r="AI349" s="22">
        <v>424127</v>
      </c>
      <c r="AJ349" s="22">
        <v>0</v>
      </c>
      <c r="AK349" s="22">
        <v>0</v>
      </c>
      <c r="AL349" s="22">
        <v>0</v>
      </c>
    </row>
    <row r="350" spans="1:38" x14ac:dyDescent="0.25">
      <c r="A350" s="22" t="s">
        <v>122</v>
      </c>
      <c r="B350" s="22" t="s">
        <v>823</v>
      </c>
      <c r="C350" s="22" t="s">
        <v>824</v>
      </c>
      <c r="D350" s="22" t="s">
        <v>825</v>
      </c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</row>
    <row r="351" spans="1:38" x14ac:dyDescent="0.25">
      <c r="A351" s="22"/>
      <c r="B351" s="22"/>
      <c r="C351" s="22"/>
      <c r="D351" s="22" t="s">
        <v>826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82E11-A9FC-4E43-B91C-FA3A8C4AA93E}">
  <dimension ref="A1:AL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8" width="15.7109375" customWidth="1"/>
  </cols>
  <sheetData>
    <row r="1" spans="1:38" ht="24" customHeight="1" x14ac:dyDescent="0.3">
      <c r="A1" s="4" t="str">
        <f>HYPERLINK("#'Index'!A1", "&lt;&lt; Index")</f>
        <v>&lt;&lt; Index</v>
      </c>
      <c r="B1" s="20" t="s">
        <v>1183</v>
      </c>
      <c r="D1" s="20" t="s">
        <v>1241</v>
      </c>
    </row>
    <row r="2" spans="1:3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1185</v>
      </c>
      <c r="F2" s="21" t="s">
        <v>1186</v>
      </c>
      <c r="G2" s="21" t="s">
        <v>1187</v>
      </c>
      <c r="H2" s="21" t="s">
        <v>1188</v>
      </c>
      <c r="I2" s="21" t="s">
        <v>1189</v>
      </c>
      <c r="J2" s="21" t="s">
        <v>1190</v>
      </c>
      <c r="K2" s="21" t="s">
        <v>1191</v>
      </c>
      <c r="L2" s="21" t="s">
        <v>1192</v>
      </c>
      <c r="M2" s="21" t="s">
        <v>1193</v>
      </c>
      <c r="N2" s="21" t="s">
        <v>1194</v>
      </c>
      <c r="O2" s="21" t="s">
        <v>1195</v>
      </c>
      <c r="P2" s="21" t="s">
        <v>1196</v>
      </c>
      <c r="Q2" s="21" t="s">
        <v>64</v>
      </c>
      <c r="R2" s="21" t="s">
        <v>1197</v>
      </c>
      <c r="S2" s="21" t="s">
        <v>1198</v>
      </c>
      <c r="T2" s="21" t="s">
        <v>1199</v>
      </c>
      <c r="U2" s="21" t="s">
        <v>1185</v>
      </c>
      <c r="V2" s="21" t="s">
        <v>1186</v>
      </c>
      <c r="W2" s="21" t="s">
        <v>1187</v>
      </c>
      <c r="X2" s="21" t="s">
        <v>1188</v>
      </c>
      <c r="Y2" s="21" t="s">
        <v>1189</v>
      </c>
      <c r="Z2" s="21" t="s">
        <v>1190</v>
      </c>
      <c r="AA2" s="21" t="s">
        <v>1191</v>
      </c>
      <c r="AB2" s="21" t="s">
        <v>1192</v>
      </c>
      <c r="AC2" s="21" t="s">
        <v>1200</v>
      </c>
      <c r="AD2" s="21" t="s">
        <v>1195</v>
      </c>
      <c r="AE2" s="21" t="s">
        <v>1196</v>
      </c>
      <c r="AF2" s="21" t="s">
        <v>64</v>
      </c>
      <c r="AG2" s="21" t="s">
        <v>1197</v>
      </c>
      <c r="AH2" s="21" t="s">
        <v>1198</v>
      </c>
      <c r="AI2" s="21" t="s">
        <v>1201</v>
      </c>
      <c r="AJ2" s="21" t="s">
        <v>1202</v>
      </c>
      <c r="AK2" s="21" t="s">
        <v>1203</v>
      </c>
      <c r="AL2" s="21" t="s">
        <v>1204</v>
      </c>
    </row>
    <row r="3" spans="1:38" x14ac:dyDescent="0.25">
      <c r="A3" s="21"/>
      <c r="B3" s="21"/>
      <c r="C3" s="21"/>
      <c r="D3" s="21" t="s">
        <v>88</v>
      </c>
      <c r="E3" s="21" t="s">
        <v>1205</v>
      </c>
      <c r="F3" s="21" t="s">
        <v>1206</v>
      </c>
      <c r="G3" s="21" t="s">
        <v>1207</v>
      </c>
      <c r="H3" s="21" t="s">
        <v>1208</v>
      </c>
      <c r="I3" s="21" t="s">
        <v>1209</v>
      </c>
      <c r="J3" s="21" t="s">
        <v>1210</v>
      </c>
      <c r="K3" s="21" t="s">
        <v>1211</v>
      </c>
      <c r="L3" s="21" t="s">
        <v>1212</v>
      </c>
      <c r="M3" s="21" t="s">
        <v>1213</v>
      </c>
      <c r="N3" s="21" t="s">
        <v>1214</v>
      </c>
      <c r="O3" s="21" t="s">
        <v>1215</v>
      </c>
      <c r="P3" s="21" t="s">
        <v>1216</v>
      </c>
      <c r="Q3" s="21" t="s">
        <v>1217</v>
      </c>
      <c r="R3" s="21" t="s">
        <v>1218</v>
      </c>
      <c r="S3" s="21" t="s">
        <v>1219</v>
      </c>
      <c r="T3" s="21" t="s">
        <v>1220</v>
      </c>
      <c r="U3" s="21" t="s">
        <v>1221</v>
      </c>
      <c r="V3" s="21" t="s">
        <v>1222</v>
      </c>
      <c r="W3" s="21" t="s">
        <v>1223</v>
      </c>
      <c r="X3" s="21" t="s">
        <v>1224</v>
      </c>
      <c r="Y3" s="21" t="s">
        <v>1225</v>
      </c>
      <c r="Z3" s="21" t="s">
        <v>1226</v>
      </c>
      <c r="AA3" s="21" t="s">
        <v>1227</v>
      </c>
      <c r="AB3" s="21" t="s">
        <v>1228</v>
      </c>
      <c r="AC3" s="21" t="s">
        <v>1229</v>
      </c>
      <c r="AD3" s="21" t="s">
        <v>1230</v>
      </c>
      <c r="AE3" s="21" t="s">
        <v>1231</v>
      </c>
      <c r="AF3" s="21" t="s">
        <v>1232</v>
      </c>
      <c r="AG3" s="21" t="s">
        <v>1233</v>
      </c>
      <c r="AH3" s="21" t="s">
        <v>1234</v>
      </c>
      <c r="AI3" s="21" t="s">
        <v>1235</v>
      </c>
      <c r="AJ3" s="21" t="s">
        <v>1236</v>
      </c>
      <c r="AK3" s="21" t="s">
        <v>1237</v>
      </c>
      <c r="AL3" s="21" t="s">
        <v>1238</v>
      </c>
    </row>
    <row r="4" spans="1:3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234552710</v>
      </c>
      <c r="F4" s="22">
        <v>0</v>
      </c>
      <c r="G4" s="22">
        <v>80224491</v>
      </c>
      <c r="H4" s="22">
        <v>69816890</v>
      </c>
      <c r="I4" s="22">
        <v>74635044</v>
      </c>
      <c r="J4" s="22">
        <v>1041590</v>
      </c>
      <c r="K4" s="22">
        <v>0</v>
      </c>
      <c r="L4" s="22">
        <v>0</v>
      </c>
      <c r="M4" s="22">
        <v>460270725</v>
      </c>
      <c r="N4" s="22">
        <v>39846247</v>
      </c>
      <c r="O4" s="22">
        <v>131139289</v>
      </c>
      <c r="P4" s="22">
        <v>18886746</v>
      </c>
      <c r="Q4" s="22">
        <v>91091711</v>
      </c>
      <c r="R4" s="22">
        <v>50423665</v>
      </c>
      <c r="S4" s="22">
        <v>16601079</v>
      </c>
      <c r="T4" s="22">
        <v>808259462</v>
      </c>
      <c r="U4" s="22">
        <v>81886561</v>
      </c>
      <c r="V4" s="22">
        <v>1568429</v>
      </c>
      <c r="W4" s="22">
        <v>17921795</v>
      </c>
      <c r="X4" s="22">
        <v>16799339</v>
      </c>
      <c r="Y4" s="22">
        <v>13320267</v>
      </c>
      <c r="Z4" s="22">
        <v>137633</v>
      </c>
      <c r="AA4" s="22">
        <v>0</v>
      </c>
      <c r="AB4" s="22">
        <v>0</v>
      </c>
      <c r="AC4" s="22">
        <v>131634024</v>
      </c>
      <c r="AD4" s="22">
        <v>18651521</v>
      </c>
      <c r="AE4" s="22">
        <v>7898150</v>
      </c>
      <c r="AF4" s="22">
        <v>0</v>
      </c>
      <c r="AG4" s="22">
        <v>15216361</v>
      </c>
      <c r="AH4" s="22">
        <v>5590609</v>
      </c>
      <c r="AI4" s="22">
        <v>178990665</v>
      </c>
      <c r="AJ4" s="22">
        <v>629268797</v>
      </c>
      <c r="AK4" s="22">
        <v>55157944</v>
      </c>
      <c r="AL4" s="22">
        <v>574110853</v>
      </c>
    </row>
    <row r="5" spans="1:3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81791944</v>
      </c>
      <c r="F5" s="22">
        <v>0</v>
      </c>
      <c r="G5" s="22">
        <v>23423788</v>
      </c>
      <c r="H5" s="22">
        <v>20846757</v>
      </c>
      <c r="I5" s="22">
        <v>8097538</v>
      </c>
      <c r="J5" s="22">
        <v>0</v>
      </c>
      <c r="K5" s="22">
        <v>0</v>
      </c>
      <c r="L5" s="22">
        <v>0</v>
      </c>
      <c r="M5" s="22">
        <v>134160027</v>
      </c>
      <c r="N5" s="22">
        <v>4768661</v>
      </c>
      <c r="O5" s="22">
        <v>29623335</v>
      </c>
      <c r="P5" s="22">
        <v>5618715</v>
      </c>
      <c r="Q5" s="22">
        <v>9105499</v>
      </c>
      <c r="R5" s="22">
        <v>14997778</v>
      </c>
      <c r="S5" s="22">
        <v>5877747</v>
      </c>
      <c r="T5" s="22">
        <v>204151762</v>
      </c>
      <c r="U5" s="22">
        <v>45730563</v>
      </c>
      <c r="V5" s="22">
        <v>0</v>
      </c>
      <c r="W5" s="22">
        <v>9161321</v>
      </c>
      <c r="X5" s="22">
        <v>4508068</v>
      </c>
      <c r="Y5" s="22">
        <v>1322769</v>
      </c>
      <c r="Z5" s="22">
        <v>0</v>
      </c>
      <c r="AA5" s="22">
        <v>0</v>
      </c>
      <c r="AB5" s="22">
        <v>0</v>
      </c>
      <c r="AC5" s="22">
        <v>60722721</v>
      </c>
      <c r="AD5" s="22">
        <v>9110698</v>
      </c>
      <c r="AE5" s="22">
        <v>2835097</v>
      </c>
      <c r="AF5" s="22">
        <v>0</v>
      </c>
      <c r="AG5" s="22">
        <v>3817861</v>
      </c>
      <c r="AH5" s="22">
        <v>2702965</v>
      </c>
      <c r="AI5" s="22">
        <v>79189342</v>
      </c>
      <c r="AJ5" s="22">
        <v>124962420</v>
      </c>
      <c r="AK5" s="22">
        <v>12375365</v>
      </c>
      <c r="AL5" s="22">
        <v>112587055</v>
      </c>
    </row>
    <row r="6" spans="1:3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5456484000</v>
      </c>
      <c r="F6" s="22">
        <v>1766258000</v>
      </c>
      <c r="G6" s="22">
        <v>2060688000</v>
      </c>
      <c r="H6" s="22">
        <v>1995680000</v>
      </c>
      <c r="I6" s="22">
        <v>1813186000</v>
      </c>
      <c r="J6" s="22">
        <v>43317000</v>
      </c>
      <c r="K6" s="22">
        <v>0</v>
      </c>
      <c r="L6" s="22">
        <v>0</v>
      </c>
      <c r="M6" s="22">
        <v>13135613000</v>
      </c>
      <c r="N6" s="22">
        <v>1067033000</v>
      </c>
      <c r="O6" s="22">
        <v>2073294000</v>
      </c>
      <c r="P6" s="22">
        <v>926034000</v>
      </c>
      <c r="Q6" s="22">
        <v>2080136000</v>
      </c>
      <c r="R6" s="22">
        <v>1268581000</v>
      </c>
      <c r="S6" s="22">
        <v>1270612000</v>
      </c>
      <c r="T6" s="22">
        <v>21821303000</v>
      </c>
      <c r="U6" s="22">
        <v>2511774000</v>
      </c>
      <c r="V6" s="22">
        <v>423202000</v>
      </c>
      <c r="W6" s="22">
        <v>523128000</v>
      </c>
      <c r="X6" s="22">
        <v>488230000</v>
      </c>
      <c r="Y6" s="22">
        <v>393375000</v>
      </c>
      <c r="Z6" s="22">
        <v>15569000</v>
      </c>
      <c r="AA6" s="22">
        <v>0</v>
      </c>
      <c r="AB6" s="22">
        <v>0</v>
      </c>
      <c r="AC6" s="22">
        <v>4355278000</v>
      </c>
      <c r="AD6" s="22">
        <v>762290000</v>
      </c>
      <c r="AE6" s="22">
        <v>584842000</v>
      </c>
      <c r="AF6" s="22">
        <v>0</v>
      </c>
      <c r="AG6" s="22">
        <v>617708000</v>
      </c>
      <c r="AH6" s="22">
        <v>591349000</v>
      </c>
      <c r="AI6" s="22">
        <v>6911467000</v>
      </c>
      <c r="AJ6" s="22">
        <v>14909836000</v>
      </c>
      <c r="AK6" s="22">
        <v>3360602000</v>
      </c>
      <c r="AL6" s="22">
        <v>11549234000</v>
      </c>
    </row>
    <row r="7" spans="1:3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108205500</v>
      </c>
      <c r="F7" s="22">
        <v>0</v>
      </c>
      <c r="G7" s="22">
        <v>49430484</v>
      </c>
      <c r="H7" s="22">
        <v>33687718</v>
      </c>
      <c r="I7" s="22">
        <v>31626535</v>
      </c>
      <c r="J7" s="22">
        <v>778298</v>
      </c>
      <c r="K7" s="22">
        <v>0</v>
      </c>
      <c r="L7" s="22">
        <v>0</v>
      </c>
      <c r="M7" s="22">
        <v>223728535</v>
      </c>
      <c r="N7" s="22">
        <v>2975645</v>
      </c>
      <c r="O7" s="22">
        <v>74103486</v>
      </c>
      <c r="P7" s="22">
        <v>7818579</v>
      </c>
      <c r="Q7" s="22">
        <v>6630696</v>
      </c>
      <c r="R7" s="22">
        <v>9760002</v>
      </c>
      <c r="S7" s="22">
        <v>6034257</v>
      </c>
      <c r="T7" s="22">
        <v>331051200</v>
      </c>
      <c r="U7" s="22">
        <v>53183999</v>
      </c>
      <c r="V7" s="22">
        <v>0</v>
      </c>
      <c r="W7" s="22">
        <v>15554853</v>
      </c>
      <c r="X7" s="22">
        <v>12511557</v>
      </c>
      <c r="Y7" s="22">
        <v>7895998</v>
      </c>
      <c r="Z7" s="22">
        <v>169507</v>
      </c>
      <c r="AA7" s="22">
        <v>0</v>
      </c>
      <c r="AB7" s="22">
        <v>0</v>
      </c>
      <c r="AC7" s="22">
        <v>89315914</v>
      </c>
      <c r="AD7" s="22">
        <v>15267994</v>
      </c>
      <c r="AE7" s="22">
        <v>3226114</v>
      </c>
      <c r="AF7" s="22">
        <v>0</v>
      </c>
      <c r="AG7" s="22">
        <v>5661703</v>
      </c>
      <c r="AH7" s="22">
        <v>2438603</v>
      </c>
      <c r="AI7" s="22">
        <v>115910328</v>
      </c>
      <c r="AJ7" s="22">
        <v>215140872</v>
      </c>
      <c r="AK7" s="22">
        <v>16800097</v>
      </c>
      <c r="AL7" s="22">
        <v>198340775</v>
      </c>
    </row>
    <row r="8" spans="1:3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78515904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78515904</v>
      </c>
      <c r="N8" s="22">
        <v>7602967</v>
      </c>
      <c r="O8" s="22">
        <v>22864306</v>
      </c>
      <c r="P8" s="22">
        <v>7585478</v>
      </c>
      <c r="Q8" s="22">
        <v>23131556</v>
      </c>
      <c r="R8" s="22">
        <v>5624776</v>
      </c>
      <c r="S8" s="22">
        <v>5824685</v>
      </c>
      <c r="T8" s="22">
        <v>151149672</v>
      </c>
      <c r="U8" s="22">
        <v>32126869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32126869</v>
      </c>
      <c r="AD8" s="22">
        <v>2930579</v>
      </c>
      <c r="AE8" s="22">
        <v>3020101</v>
      </c>
      <c r="AF8" s="22">
        <v>0</v>
      </c>
      <c r="AG8" s="22">
        <v>1533138</v>
      </c>
      <c r="AH8" s="22">
        <v>2606073</v>
      </c>
      <c r="AI8" s="22">
        <v>42216760</v>
      </c>
      <c r="AJ8" s="22">
        <v>108932912</v>
      </c>
      <c r="AK8" s="22">
        <v>8534060</v>
      </c>
      <c r="AL8" s="22">
        <v>100398852</v>
      </c>
    </row>
    <row r="9" spans="1:3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139544017</v>
      </c>
      <c r="F9" s="22">
        <v>0</v>
      </c>
      <c r="G9" s="22">
        <v>25839777</v>
      </c>
      <c r="H9" s="22">
        <v>45185699</v>
      </c>
      <c r="I9" s="22">
        <v>0</v>
      </c>
      <c r="J9" s="22">
        <v>2987028</v>
      </c>
      <c r="K9" s="22">
        <v>0</v>
      </c>
      <c r="L9" s="22">
        <v>0</v>
      </c>
      <c r="M9" s="22">
        <v>213556521</v>
      </c>
      <c r="N9" s="22">
        <v>29192385</v>
      </c>
      <c r="O9" s="22">
        <v>57180201</v>
      </c>
      <c r="P9" s="22">
        <v>13049733</v>
      </c>
      <c r="Q9" s="22">
        <v>38104129</v>
      </c>
      <c r="R9" s="22">
        <v>10322205</v>
      </c>
      <c r="S9" s="22">
        <v>5328215</v>
      </c>
      <c r="T9" s="22">
        <v>366733389</v>
      </c>
      <c r="U9" s="22">
        <v>68015927</v>
      </c>
      <c r="V9" s="22">
        <v>0</v>
      </c>
      <c r="W9" s="22">
        <v>9356451</v>
      </c>
      <c r="X9" s="22">
        <v>11185702</v>
      </c>
      <c r="Y9" s="22">
        <v>0</v>
      </c>
      <c r="Z9" s="22">
        <v>884384</v>
      </c>
      <c r="AA9" s="22">
        <v>0</v>
      </c>
      <c r="AB9" s="22">
        <v>0</v>
      </c>
      <c r="AC9" s="22">
        <v>89442464</v>
      </c>
      <c r="AD9" s="22">
        <v>6807719</v>
      </c>
      <c r="AE9" s="22">
        <v>4211729</v>
      </c>
      <c r="AF9" s="22">
        <v>0</v>
      </c>
      <c r="AG9" s="22">
        <v>1202077</v>
      </c>
      <c r="AH9" s="22">
        <v>2513940</v>
      </c>
      <c r="AI9" s="22">
        <v>104177929</v>
      </c>
      <c r="AJ9" s="22">
        <v>262555460</v>
      </c>
      <c r="AK9" s="22">
        <v>30606398</v>
      </c>
      <c r="AL9" s="22">
        <v>231949062</v>
      </c>
    </row>
    <row r="10" spans="1:3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6641135000</v>
      </c>
      <c r="F10" s="22">
        <v>1289238000</v>
      </c>
      <c r="G10" s="22">
        <v>0</v>
      </c>
      <c r="H10" s="22">
        <v>1495845000</v>
      </c>
      <c r="I10" s="22">
        <v>1834616000</v>
      </c>
      <c r="J10" s="22">
        <v>11192000</v>
      </c>
      <c r="K10" s="22">
        <v>0</v>
      </c>
      <c r="L10" s="22">
        <v>0</v>
      </c>
      <c r="M10" s="22">
        <v>11272026000</v>
      </c>
      <c r="N10" s="22">
        <v>1230464000</v>
      </c>
      <c r="O10" s="22">
        <v>2341166000</v>
      </c>
      <c r="P10" s="22">
        <v>778489000</v>
      </c>
      <c r="Q10" s="22">
        <v>1490894000</v>
      </c>
      <c r="R10" s="22">
        <v>1055256000</v>
      </c>
      <c r="S10" s="22">
        <v>962260000</v>
      </c>
      <c r="T10" s="22">
        <v>19130555000</v>
      </c>
      <c r="U10" s="22">
        <v>3270797000</v>
      </c>
      <c r="V10" s="22">
        <v>323343000</v>
      </c>
      <c r="W10" s="22">
        <v>0</v>
      </c>
      <c r="X10" s="22">
        <v>263501000</v>
      </c>
      <c r="Y10" s="22">
        <v>426433000</v>
      </c>
      <c r="Z10" s="22">
        <v>2130000</v>
      </c>
      <c r="AA10" s="22">
        <v>0</v>
      </c>
      <c r="AB10" s="22">
        <v>0</v>
      </c>
      <c r="AC10" s="22">
        <v>4286204000</v>
      </c>
      <c r="AD10" s="22">
        <v>1028879000</v>
      </c>
      <c r="AE10" s="22">
        <v>422373000</v>
      </c>
      <c r="AF10" s="22">
        <v>0</v>
      </c>
      <c r="AG10" s="22">
        <v>397844000</v>
      </c>
      <c r="AH10" s="22">
        <v>546170000</v>
      </c>
      <c r="AI10" s="22">
        <v>6681470000</v>
      </c>
      <c r="AJ10" s="22">
        <v>12449085000</v>
      </c>
      <c r="AK10" s="22">
        <v>2851419000</v>
      </c>
      <c r="AL10" s="22">
        <v>9597666000</v>
      </c>
    </row>
    <row r="11" spans="1:3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170492505</v>
      </c>
      <c r="F11" s="22">
        <v>0</v>
      </c>
      <c r="G11" s="22">
        <v>54505303</v>
      </c>
      <c r="H11" s="22">
        <v>53597012</v>
      </c>
      <c r="I11" s="22">
        <v>51421364</v>
      </c>
      <c r="J11" s="22">
        <v>0</v>
      </c>
      <c r="K11" s="22">
        <v>0</v>
      </c>
      <c r="L11" s="22">
        <v>0</v>
      </c>
      <c r="M11" s="22">
        <v>330016184</v>
      </c>
      <c r="N11" s="22">
        <v>2025696</v>
      </c>
      <c r="O11" s="22">
        <v>78759905</v>
      </c>
      <c r="P11" s="22">
        <v>16245575</v>
      </c>
      <c r="Q11" s="22">
        <v>91306755</v>
      </c>
      <c r="R11" s="22">
        <v>20413169</v>
      </c>
      <c r="S11" s="22">
        <v>4981388</v>
      </c>
      <c r="T11" s="22">
        <v>543748672</v>
      </c>
      <c r="U11" s="22">
        <v>60169621</v>
      </c>
      <c r="V11" s="22">
        <v>0</v>
      </c>
      <c r="W11" s="22">
        <v>8705923</v>
      </c>
      <c r="X11" s="22">
        <v>8226308</v>
      </c>
      <c r="Y11" s="22">
        <v>6797497</v>
      </c>
      <c r="Z11" s="22">
        <v>0</v>
      </c>
      <c r="AA11" s="22">
        <v>0</v>
      </c>
      <c r="AB11" s="22">
        <v>0</v>
      </c>
      <c r="AC11" s="22">
        <v>83899349</v>
      </c>
      <c r="AD11" s="22">
        <v>15262000</v>
      </c>
      <c r="AE11" s="22">
        <v>8276386</v>
      </c>
      <c r="AF11" s="22">
        <v>0</v>
      </c>
      <c r="AG11" s="22">
        <v>9676155</v>
      </c>
      <c r="AH11" s="22">
        <v>2510230</v>
      </c>
      <c r="AI11" s="22">
        <v>119624120</v>
      </c>
      <c r="AJ11" s="22">
        <v>424124552</v>
      </c>
      <c r="AK11" s="22">
        <v>41331223</v>
      </c>
      <c r="AL11" s="22">
        <v>382793329</v>
      </c>
    </row>
    <row r="12" spans="1:3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358893195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358893195</v>
      </c>
      <c r="N12" s="22">
        <v>28912350</v>
      </c>
      <c r="O12" s="22">
        <v>268363167</v>
      </c>
      <c r="P12" s="22">
        <v>20072305</v>
      </c>
      <c r="Q12" s="22">
        <v>61735883</v>
      </c>
      <c r="R12" s="22">
        <v>53773178</v>
      </c>
      <c r="S12" s="22">
        <v>20906276</v>
      </c>
      <c r="T12" s="22">
        <v>812656354</v>
      </c>
      <c r="U12" s="22">
        <v>127556002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127556002</v>
      </c>
      <c r="AD12" s="22">
        <v>52711361</v>
      </c>
      <c r="AE12" s="22">
        <v>10124513</v>
      </c>
      <c r="AF12" s="22">
        <v>0</v>
      </c>
      <c r="AG12" s="22">
        <v>19495917</v>
      </c>
      <c r="AH12" s="22">
        <v>9043212</v>
      </c>
      <c r="AI12" s="22">
        <v>218931005</v>
      </c>
      <c r="AJ12" s="22">
        <v>593725349</v>
      </c>
      <c r="AK12" s="22">
        <v>131142904</v>
      </c>
      <c r="AL12" s="22">
        <v>462582445</v>
      </c>
    </row>
    <row r="13" spans="1:3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74934598</v>
      </c>
      <c r="F13" s="22">
        <v>0</v>
      </c>
      <c r="G13" s="22">
        <v>21011925</v>
      </c>
      <c r="H13" s="22">
        <v>23075915</v>
      </c>
      <c r="I13" s="22">
        <v>16290650</v>
      </c>
      <c r="J13" s="22">
        <v>0</v>
      </c>
      <c r="K13" s="22">
        <v>0</v>
      </c>
      <c r="L13" s="22">
        <v>0</v>
      </c>
      <c r="M13" s="22">
        <v>135313088</v>
      </c>
      <c r="N13" s="22">
        <v>10282707</v>
      </c>
      <c r="O13" s="22">
        <v>27329273</v>
      </c>
      <c r="P13" s="22">
        <v>4730543</v>
      </c>
      <c r="Q13" s="22">
        <v>13055968</v>
      </c>
      <c r="R13" s="22">
        <v>5909691</v>
      </c>
      <c r="S13" s="22">
        <v>5094552</v>
      </c>
      <c r="T13" s="22">
        <v>201715822</v>
      </c>
      <c r="U13" s="22">
        <v>30235647</v>
      </c>
      <c r="V13" s="22">
        <v>0</v>
      </c>
      <c r="W13" s="22">
        <v>4480011</v>
      </c>
      <c r="X13" s="22">
        <v>4826393</v>
      </c>
      <c r="Y13" s="22">
        <v>2979944</v>
      </c>
      <c r="Z13" s="22">
        <v>0</v>
      </c>
      <c r="AA13" s="22">
        <v>0</v>
      </c>
      <c r="AB13" s="22">
        <v>0</v>
      </c>
      <c r="AC13" s="22">
        <v>42521995</v>
      </c>
      <c r="AD13" s="22">
        <v>9037539</v>
      </c>
      <c r="AE13" s="22">
        <v>2582763</v>
      </c>
      <c r="AF13" s="22">
        <v>0</v>
      </c>
      <c r="AG13" s="22">
        <v>2702395</v>
      </c>
      <c r="AH13" s="22">
        <v>3045022</v>
      </c>
      <c r="AI13" s="22">
        <v>59889714</v>
      </c>
      <c r="AJ13" s="22">
        <v>141826108</v>
      </c>
      <c r="AK13" s="22">
        <v>5841026</v>
      </c>
      <c r="AL13" s="22">
        <v>135985082</v>
      </c>
    </row>
    <row r="14" spans="1:3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260949476</v>
      </c>
      <c r="F14" s="22">
        <v>0</v>
      </c>
      <c r="G14" s="22">
        <v>126337674</v>
      </c>
      <c r="H14" s="22">
        <v>105366916</v>
      </c>
      <c r="I14" s="22">
        <v>166514144</v>
      </c>
      <c r="J14" s="22">
        <v>0</v>
      </c>
      <c r="K14" s="22">
        <v>0</v>
      </c>
      <c r="L14" s="22">
        <v>0</v>
      </c>
      <c r="M14" s="22">
        <v>659168210</v>
      </c>
      <c r="N14" s="22">
        <v>6941977</v>
      </c>
      <c r="O14" s="22">
        <v>123534075</v>
      </c>
      <c r="P14" s="22">
        <v>22487721</v>
      </c>
      <c r="Q14" s="22">
        <v>104579622</v>
      </c>
      <c r="R14" s="22">
        <v>22916979</v>
      </c>
      <c r="S14" s="22">
        <v>9972389</v>
      </c>
      <c r="T14" s="22">
        <v>949600973</v>
      </c>
      <c r="U14" s="22">
        <v>129072458</v>
      </c>
      <c r="V14" s="22">
        <v>0</v>
      </c>
      <c r="W14" s="22">
        <v>28921068</v>
      </c>
      <c r="X14" s="22">
        <v>25655390</v>
      </c>
      <c r="Y14" s="22">
        <v>37555496</v>
      </c>
      <c r="Z14" s="22">
        <v>0</v>
      </c>
      <c r="AA14" s="22">
        <v>0</v>
      </c>
      <c r="AB14" s="22">
        <v>0</v>
      </c>
      <c r="AC14" s="22">
        <v>221204412</v>
      </c>
      <c r="AD14" s="22">
        <v>26363744</v>
      </c>
      <c r="AE14" s="22">
        <v>10301166</v>
      </c>
      <c r="AF14" s="22">
        <v>0</v>
      </c>
      <c r="AG14" s="22">
        <v>5982675</v>
      </c>
      <c r="AH14" s="22">
        <v>3696870</v>
      </c>
      <c r="AI14" s="22">
        <v>267548867</v>
      </c>
      <c r="AJ14" s="22">
        <v>682052106</v>
      </c>
      <c r="AK14" s="22">
        <v>54977218</v>
      </c>
      <c r="AL14" s="22">
        <v>627074888</v>
      </c>
    </row>
    <row r="15" spans="1:3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431067000</v>
      </c>
      <c r="F15" s="22">
        <v>0</v>
      </c>
      <c r="G15" s="22">
        <v>219486000</v>
      </c>
      <c r="H15" s="22">
        <v>181180000</v>
      </c>
      <c r="I15" s="22">
        <v>164079000</v>
      </c>
      <c r="J15" s="22">
        <v>3293000</v>
      </c>
      <c r="K15" s="22">
        <v>172933000</v>
      </c>
      <c r="L15" s="22">
        <v>0</v>
      </c>
      <c r="M15" s="22">
        <v>1172038000</v>
      </c>
      <c r="N15" s="22">
        <v>127295000</v>
      </c>
      <c r="O15" s="22">
        <v>302842000</v>
      </c>
      <c r="P15" s="22">
        <v>98811000</v>
      </c>
      <c r="Q15" s="22">
        <v>91447000</v>
      </c>
      <c r="R15" s="22">
        <v>72403000</v>
      </c>
      <c r="S15" s="22">
        <v>61229000</v>
      </c>
      <c r="T15" s="22">
        <v>1926065000</v>
      </c>
      <c r="U15" s="22">
        <v>167087000</v>
      </c>
      <c r="V15" s="22">
        <v>0</v>
      </c>
      <c r="W15" s="22">
        <v>51274000</v>
      </c>
      <c r="X15" s="22">
        <v>40996000</v>
      </c>
      <c r="Y15" s="22">
        <v>32620000</v>
      </c>
      <c r="Z15" s="22">
        <v>2653000</v>
      </c>
      <c r="AA15" s="22">
        <v>64522000</v>
      </c>
      <c r="AB15" s="22">
        <v>0</v>
      </c>
      <c r="AC15" s="22">
        <v>359152000</v>
      </c>
      <c r="AD15" s="22">
        <v>101059000</v>
      </c>
      <c r="AE15" s="22">
        <v>55206000</v>
      </c>
      <c r="AF15" s="22">
        <v>0</v>
      </c>
      <c r="AG15" s="22">
        <v>27278000</v>
      </c>
      <c r="AH15" s="22">
        <v>30208000</v>
      </c>
      <c r="AI15" s="22">
        <v>572903000</v>
      </c>
      <c r="AJ15" s="22">
        <v>1353162000</v>
      </c>
      <c r="AK15" s="22">
        <v>90249000</v>
      </c>
      <c r="AL15" s="22">
        <v>1262913000</v>
      </c>
    </row>
    <row r="16" spans="1:3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222585234</v>
      </c>
      <c r="F16" s="22">
        <v>0</v>
      </c>
      <c r="G16" s="22">
        <v>123251585</v>
      </c>
      <c r="H16" s="22">
        <v>46547449</v>
      </c>
      <c r="I16" s="22">
        <v>58848776</v>
      </c>
      <c r="J16" s="22">
        <v>0</v>
      </c>
      <c r="K16" s="22">
        <v>0</v>
      </c>
      <c r="L16" s="22">
        <v>0</v>
      </c>
      <c r="M16" s="22">
        <v>451233044</v>
      </c>
      <c r="N16" s="22">
        <v>1384752</v>
      </c>
      <c r="O16" s="22">
        <v>154938319</v>
      </c>
      <c r="P16" s="22">
        <v>39536850</v>
      </c>
      <c r="Q16" s="22">
        <v>22186563</v>
      </c>
      <c r="R16" s="22">
        <v>1941576</v>
      </c>
      <c r="S16" s="22">
        <v>9453596</v>
      </c>
      <c r="T16" s="22">
        <v>680674700</v>
      </c>
      <c r="U16" s="22">
        <v>72180235</v>
      </c>
      <c r="V16" s="22">
        <v>0</v>
      </c>
      <c r="W16" s="22">
        <v>43044341</v>
      </c>
      <c r="X16" s="22">
        <v>21453893</v>
      </c>
      <c r="Y16" s="22">
        <v>11969892</v>
      </c>
      <c r="Z16" s="22">
        <v>0</v>
      </c>
      <c r="AA16" s="22">
        <v>0</v>
      </c>
      <c r="AB16" s="22">
        <v>0</v>
      </c>
      <c r="AC16" s="22">
        <v>148648361</v>
      </c>
      <c r="AD16" s="22">
        <v>42004855</v>
      </c>
      <c r="AE16" s="22">
        <v>21464076</v>
      </c>
      <c r="AF16" s="22">
        <v>0</v>
      </c>
      <c r="AG16" s="22">
        <v>0</v>
      </c>
      <c r="AH16" s="22">
        <v>5046415</v>
      </c>
      <c r="AI16" s="22">
        <v>217163707</v>
      </c>
      <c r="AJ16" s="22">
        <v>463510993</v>
      </c>
      <c r="AK16" s="22">
        <v>34093090</v>
      </c>
      <c r="AL16" s="22">
        <v>429417903</v>
      </c>
    </row>
    <row r="17" spans="1:3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360361000</v>
      </c>
      <c r="F17" s="22">
        <v>0</v>
      </c>
      <c r="G17" s="22">
        <v>153605000</v>
      </c>
      <c r="H17" s="22">
        <v>127965000</v>
      </c>
      <c r="I17" s="22">
        <v>107860000</v>
      </c>
      <c r="J17" s="22">
        <v>0</v>
      </c>
      <c r="K17" s="22">
        <v>301756000</v>
      </c>
      <c r="L17" s="22">
        <v>884605000</v>
      </c>
      <c r="M17" s="22">
        <v>1936152000</v>
      </c>
      <c r="N17" s="22">
        <v>111024000</v>
      </c>
      <c r="O17" s="22">
        <v>266225000</v>
      </c>
      <c r="P17" s="22">
        <v>96255000</v>
      </c>
      <c r="Q17" s="22">
        <v>48140000</v>
      </c>
      <c r="R17" s="22">
        <v>98640000</v>
      </c>
      <c r="S17" s="22">
        <v>49685000</v>
      </c>
      <c r="T17" s="22">
        <v>2606121000</v>
      </c>
      <c r="U17" s="22">
        <v>180187000</v>
      </c>
      <c r="V17" s="22">
        <v>0</v>
      </c>
      <c r="W17" s="22">
        <v>49829000</v>
      </c>
      <c r="X17" s="22">
        <v>45960000</v>
      </c>
      <c r="Y17" s="22">
        <v>26405000</v>
      </c>
      <c r="Z17" s="22">
        <v>0</v>
      </c>
      <c r="AA17" s="22">
        <v>172963000</v>
      </c>
      <c r="AB17" s="22">
        <v>714938000</v>
      </c>
      <c r="AC17" s="22">
        <v>1190282000</v>
      </c>
      <c r="AD17" s="22">
        <v>75668000</v>
      </c>
      <c r="AE17" s="22">
        <v>39880000</v>
      </c>
      <c r="AF17" s="22">
        <v>0</v>
      </c>
      <c r="AG17" s="22">
        <v>37244000</v>
      </c>
      <c r="AH17" s="22">
        <v>26292000</v>
      </c>
      <c r="AI17" s="22">
        <v>1369366000</v>
      </c>
      <c r="AJ17" s="22">
        <v>1236755000</v>
      </c>
      <c r="AK17" s="22">
        <v>268460000</v>
      </c>
      <c r="AL17" s="22">
        <v>968295000</v>
      </c>
    </row>
    <row r="18" spans="1:3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752795628</v>
      </c>
      <c r="F18" s="22">
        <v>0</v>
      </c>
      <c r="G18" s="22">
        <v>276784193</v>
      </c>
      <c r="H18" s="22">
        <v>332105392</v>
      </c>
      <c r="I18" s="22">
        <v>258968233</v>
      </c>
      <c r="J18" s="22">
        <v>1958646</v>
      </c>
      <c r="K18" s="22">
        <v>90854471</v>
      </c>
      <c r="L18" s="22">
        <v>0</v>
      </c>
      <c r="M18" s="22">
        <v>1713466563</v>
      </c>
      <c r="N18" s="22">
        <v>139729825</v>
      </c>
      <c r="O18" s="22">
        <v>327319144</v>
      </c>
      <c r="P18" s="22">
        <v>69807190</v>
      </c>
      <c r="Q18" s="22">
        <v>340413041</v>
      </c>
      <c r="R18" s="22">
        <v>79329120</v>
      </c>
      <c r="S18" s="22">
        <v>52129987</v>
      </c>
      <c r="T18" s="22">
        <v>2722194870</v>
      </c>
      <c r="U18" s="22">
        <v>376175739</v>
      </c>
      <c r="V18" s="22">
        <v>0</v>
      </c>
      <c r="W18" s="22">
        <v>77903815</v>
      </c>
      <c r="X18" s="22">
        <v>92627168</v>
      </c>
      <c r="Y18" s="22">
        <v>56368760</v>
      </c>
      <c r="Z18" s="22">
        <v>806115</v>
      </c>
      <c r="AA18" s="22">
        <v>34509998</v>
      </c>
      <c r="AB18" s="22">
        <v>0</v>
      </c>
      <c r="AC18" s="22">
        <v>638391595</v>
      </c>
      <c r="AD18" s="22">
        <v>97449499</v>
      </c>
      <c r="AE18" s="22">
        <v>38674657</v>
      </c>
      <c r="AF18" s="22">
        <v>0</v>
      </c>
      <c r="AG18" s="22">
        <v>37939130</v>
      </c>
      <c r="AH18" s="22">
        <v>23273084</v>
      </c>
      <c r="AI18" s="22">
        <v>835727965</v>
      </c>
      <c r="AJ18" s="22">
        <v>1886466905</v>
      </c>
      <c r="AK18" s="22">
        <v>233877359</v>
      </c>
      <c r="AL18" s="22">
        <v>1652589546</v>
      </c>
    </row>
    <row r="19" spans="1:3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136458601</v>
      </c>
      <c r="F19" s="22">
        <v>0</v>
      </c>
      <c r="G19" s="22">
        <v>82127817</v>
      </c>
      <c r="H19" s="22">
        <v>34928509</v>
      </c>
      <c r="I19" s="22">
        <v>61484968</v>
      </c>
      <c r="J19" s="22">
        <v>0</v>
      </c>
      <c r="K19" s="22">
        <v>0</v>
      </c>
      <c r="L19" s="22">
        <v>0</v>
      </c>
      <c r="M19" s="22">
        <v>314999895</v>
      </c>
      <c r="N19" s="22">
        <v>17029369</v>
      </c>
      <c r="O19" s="22">
        <v>53586672</v>
      </c>
      <c r="P19" s="22">
        <v>20215108</v>
      </c>
      <c r="Q19" s="22">
        <v>139923167</v>
      </c>
      <c r="R19" s="22">
        <v>19374989</v>
      </c>
      <c r="S19" s="22">
        <v>5166639</v>
      </c>
      <c r="T19" s="22">
        <v>570295839</v>
      </c>
      <c r="U19" s="22">
        <v>54457122</v>
      </c>
      <c r="V19" s="22">
        <v>0</v>
      </c>
      <c r="W19" s="22">
        <v>31008861</v>
      </c>
      <c r="X19" s="22">
        <v>9435526</v>
      </c>
      <c r="Y19" s="22">
        <v>13310088</v>
      </c>
      <c r="Z19" s="22">
        <v>0</v>
      </c>
      <c r="AA19" s="22">
        <v>0</v>
      </c>
      <c r="AB19" s="22">
        <v>0</v>
      </c>
      <c r="AC19" s="22">
        <v>108211597</v>
      </c>
      <c r="AD19" s="22">
        <v>12100771</v>
      </c>
      <c r="AE19" s="22">
        <v>10054677</v>
      </c>
      <c r="AF19" s="22">
        <v>0</v>
      </c>
      <c r="AG19" s="22">
        <v>6311218</v>
      </c>
      <c r="AH19" s="22">
        <v>2681339</v>
      </c>
      <c r="AI19" s="22">
        <v>139359602</v>
      </c>
      <c r="AJ19" s="22">
        <v>430936237</v>
      </c>
      <c r="AK19" s="22">
        <v>11637135</v>
      </c>
      <c r="AL19" s="22">
        <v>419299102</v>
      </c>
    </row>
    <row r="20" spans="1:3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307272230</v>
      </c>
      <c r="F20" s="22">
        <v>87406</v>
      </c>
      <c r="G20" s="22">
        <v>93642714</v>
      </c>
      <c r="H20" s="22">
        <v>65671198</v>
      </c>
      <c r="I20" s="22">
        <v>95047784</v>
      </c>
      <c r="J20" s="22">
        <v>0</v>
      </c>
      <c r="K20" s="22">
        <v>0</v>
      </c>
      <c r="L20" s="22">
        <v>0</v>
      </c>
      <c r="M20" s="22">
        <v>561721332</v>
      </c>
      <c r="N20" s="22">
        <v>49943046</v>
      </c>
      <c r="O20" s="22">
        <v>137285070</v>
      </c>
      <c r="P20" s="22">
        <v>25531325</v>
      </c>
      <c r="Q20" s="22">
        <v>384673320</v>
      </c>
      <c r="R20" s="22">
        <v>49056441</v>
      </c>
      <c r="S20" s="22">
        <v>39562355</v>
      </c>
      <c r="T20" s="22">
        <v>1247772889</v>
      </c>
      <c r="U20" s="22">
        <v>181664815</v>
      </c>
      <c r="V20" s="22">
        <v>18939</v>
      </c>
      <c r="W20" s="22">
        <v>35500030</v>
      </c>
      <c r="X20" s="22">
        <v>17315546</v>
      </c>
      <c r="Y20" s="22">
        <v>23037305</v>
      </c>
      <c r="Z20" s="22">
        <v>0</v>
      </c>
      <c r="AA20" s="22">
        <v>0</v>
      </c>
      <c r="AB20" s="22">
        <v>0</v>
      </c>
      <c r="AC20" s="22">
        <v>257536635</v>
      </c>
      <c r="AD20" s="22">
        <v>60514367</v>
      </c>
      <c r="AE20" s="22">
        <v>12941200</v>
      </c>
      <c r="AF20" s="22">
        <v>0</v>
      </c>
      <c r="AG20" s="22">
        <v>24772651</v>
      </c>
      <c r="AH20" s="22">
        <v>16124110</v>
      </c>
      <c r="AI20" s="22">
        <v>371888963</v>
      </c>
      <c r="AJ20" s="22">
        <v>875883926</v>
      </c>
      <c r="AK20" s="22">
        <v>45515135</v>
      </c>
      <c r="AL20" s="22">
        <v>830368791</v>
      </c>
    </row>
    <row r="21" spans="1:3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38365019</v>
      </c>
      <c r="F21" s="22">
        <v>0</v>
      </c>
      <c r="G21" s="22">
        <v>54898136</v>
      </c>
      <c r="H21" s="22">
        <v>20942126</v>
      </c>
      <c r="I21" s="22">
        <v>10905836</v>
      </c>
      <c r="J21" s="22">
        <v>170923</v>
      </c>
      <c r="K21" s="22">
        <v>0</v>
      </c>
      <c r="L21" s="22">
        <v>0</v>
      </c>
      <c r="M21" s="22">
        <v>125282040</v>
      </c>
      <c r="N21" s="22">
        <v>2857158</v>
      </c>
      <c r="O21" s="22">
        <v>39437201</v>
      </c>
      <c r="P21" s="22">
        <v>10013725</v>
      </c>
      <c r="Q21" s="22">
        <v>2353283</v>
      </c>
      <c r="R21" s="22">
        <v>14270141</v>
      </c>
      <c r="S21" s="22">
        <v>4930388</v>
      </c>
      <c r="T21" s="22">
        <v>199143936</v>
      </c>
      <c r="U21" s="22">
        <v>16602303</v>
      </c>
      <c r="V21" s="22">
        <v>0</v>
      </c>
      <c r="W21" s="22">
        <v>17546770</v>
      </c>
      <c r="X21" s="22">
        <v>5902334</v>
      </c>
      <c r="Y21" s="22">
        <v>3183220</v>
      </c>
      <c r="Z21" s="22">
        <v>91984</v>
      </c>
      <c r="AA21" s="22">
        <v>0</v>
      </c>
      <c r="AB21" s="22">
        <v>0</v>
      </c>
      <c r="AC21" s="22">
        <v>43326611</v>
      </c>
      <c r="AD21" s="22">
        <v>6711536</v>
      </c>
      <c r="AE21" s="22">
        <v>4374155</v>
      </c>
      <c r="AF21" s="22">
        <v>0</v>
      </c>
      <c r="AG21" s="22">
        <v>8306166</v>
      </c>
      <c r="AH21" s="22">
        <v>2102688</v>
      </c>
      <c r="AI21" s="22">
        <v>64821156</v>
      </c>
      <c r="AJ21" s="22">
        <v>134322780</v>
      </c>
      <c r="AK21" s="22">
        <v>28935832</v>
      </c>
      <c r="AL21" s="22">
        <v>105386948</v>
      </c>
    </row>
    <row r="22" spans="1:38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128249365</v>
      </c>
      <c r="F22" s="22">
        <v>0</v>
      </c>
      <c r="G22" s="22">
        <v>36656153</v>
      </c>
      <c r="H22" s="22">
        <v>26378297</v>
      </c>
      <c r="I22" s="22">
        <v>4094783</v>
      </c>
      <c r="J22" s="22">
        <v>0</v>
      </c>
      <c r="K22" s="22">
        <v>2947353</v>
      </c>
      <c r="L22" s="22">
        <v>0</v>
      </c>
      <c r="M22" s="22">
        <v>198325951</v>
      </c>
      <c r="N22" s="22">
        <v>1065808</v>
      </c>
      <c r="O22" s="22">
        <v>7496672</v>
      </c>
      <c r="P22" s="22">
        <v>8500497</v>
      </c>
      <c r="Q22" s="22">
        <v>4449551</v>
      </c>
      <c r="R22" s="22">
        <v>3263828</v>
      </c>
      <c r="S22" s="22">
        <v>3005783</v>
      </c>
      <c r="T22" s="22">
        <v>226108090</v>
      </c>
      <c r="U22" s="22">
        <v>87067427</v>
      </c>
      <c r="V22" s="22">
        <v>0</v>
      </c>
      <c r="W22" s="22">
        <v>17959773</v>
      </c>
      <c r="X22" s="22">
        <v>11008418</v>
      </c>
      <c r="Y22" s="22">
        <v>1739298</v>
      </c>
      <c r="Z22" s="22">
        <v>0</v>
      </c>
      <c r="AA22" s="22">
        <v>1661025</v>
      </c>
      <c r="AB22" s="22">
        <v>0</v>
      </c>
      <c r="AC22" s="22">
        <v>119435941</v>
      </c>
      <c r="AD22" s="22">
        <v>4156858</v>
      </c>
      <c r="AE22" s="22">
        <v>4834682</v>
      </c>
      <c r="AF22" s="22">
        <v>0</v>
      </c>
      <c r="AG22" s="22">
        <v>1470130</v>
      </c>
      <c r="AH22" s="22">
        <v>1855502</v>
      </c>
      <c r="AI22" s="22">
        <v>131753113</v>
      </c>
      <c r="AJ22" s="22">
        <v>94354977</v>
      </c>
      <c r="AK22" s="22">
        <v>132447</v>
      </c>
      <c r="AL22" s="22">
        <v>94222530</v>
      </c>
    </row>
    <row r="23" spans="1:38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13682526</v>
      </c>
      <c r="F23" s="22">
        <v>0</v>
      </c>
      <c r="G23" s="22">
        <v>10033318</v>
      </c>
      <c r="H23" s="22">
        <v>16567884</v>
      </c>
      <c r="I23" s="22">
        <v>1625197</v>
      </c>
      <c r="J23" s="22">
        <v>0</v>
      </c>
      <c r="K23" s="22">
        <v>0</v>
      </c>
      <c r="L23" s="22">
        <v>0</v>
      </c>
      <c r="M23" s="22">
        <v>41908925</v>
      </c>
      <c r="N23" s="22">
        <v>9874211</v>
      </c>
      <c r="O23" s="22">
        <v>22292707</v>
      </c>
      <c r="P23" s="22">
        <v>5189173</v>
      </c>
      <c r="Q23" s="22">
        <v>403759</v>
      </c>
      <c r="R23" s="22">
        <v>4192187</v>
      </c>
      <c r="S23" s="22">
        <v>2733076</v>
      </c>
      <c r="T23" s="22">
        <v>86594038</v>
      </c>
      <c r="U23" s="22">
        <v>5153593</v>
      </c>
      <c r="V23" s="22">
        <v>0</v>
      </c>
      <c r="W23" s="22">
        <v>3281150</v>
      </c>
      <c r="X23" s="22">
        <v>4270798</v>
      </c>
      <c r="Y23" s="22">
        <v>490484</v>
      </c>
      <c r="Z23" s="22">
        <v>0</v>
      </c>
      <c r="AA23" s="22">
        <v>0</v>
      </c>
      <c r="AB23" s="22">
        <v>0</v>
      </c>
      <c r="AC23" s="22">
        <v>13196025</v>
      </c>
      <c r="AD23" s="22">
        <v>8534713</v>
      </c>
      <c r="AE23" s="22">
        <v>2758828</v>
      </c>
      <c r="AF23" s="22">
        <v>0</v>
      </c>
      <c r="AG23" s="22">
        <v>2409014</v>
      </c>
      <c r="AH23" s="22">
        <v>1580558</v>
      </c>
      <c r="AI23" s="22">
        <v>28479138</v>
      </c>
      <c r="AJ23" s="22">
        <v>58114900</v>
      </c>
      <c r="AK23" s="22">
        <v>3928391</v>
      </c>
      <c r="AL23" s="22">
        <v>54186509</v>
      </c>
    </row>
    <row r="24" spans="1:38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240409732</v>
      </c>
      <c r="F24" s="22">
        <v>0</v>
      </c>
      <c r="G24" s="22">
        <v>63981563</v>
      </c>
      <c r="H24" s="22">
        <v>30673287</v>
      </c>
      <c r="I24" s="22">
        <v>0</v>
      </c>
      <c r="J24" s="22">
        <v>0</v>
      </c>
      <c r="K24" s="22">
        <v>0</v>
      </c>
      <c r="L24" s="22">
        <v>0</v>
      </c>
      <c r="M24" s="22">
        <v>335064582</v>
      </c>
      <c r="N24" s="22">
        <v>2243237</v>
      </c>
      <c r="O24" s="22">
        <v>19026485</v>
      </c>
      <c r="P24" s="22">
        <v>13285477</v>
      </c>
      <c r="Q24" s="22">
        <v>4522419</v>
      </c>
      <c r="R24" s="22">
        <v>5845031</v>
      </c>
      <c r="S24" s="22">
        <v>4272991</v>
      </c>
      <c r="T24" s="22">
        <v>384260222</v>
      </c>
      <c r="U24" s="22">
        <v>164562425</v>
      </c>
      <c r="V24" s="22">
        <v>0</v>
      </c>
      <c r="W24" s="22">
        <v>13015498</v>
      </c>
      <c r="X24" s="22">
        <v>9326241</v>
      </c>
      <c r="Y24" s="22">
        <v>0</v>
      </c>
      <c r="Z24" s="22">
        <v>0</v>
      </c>
      <c r="AA24" s="22">
        <v>0</v>
      </c>
      <c r="AB24" s="22">
        <v>0</v>
      </c>
      <c r="AC24" s="22">
        <v>186904164</v>
      </c>
      <c r="AD24" s="22">
        <v>4026471</v>
      </c>
      <c r="AE24" s="22">
        <v>3802310</v>
      </c>
      <c r="AF24" s="22">
        <v>0</v>
      </c>
      <c r="AG24" s="22">
        <v>1225354</v>
      </c>
      <c r="AH24" s="22">
        <v>1843215</v>
      </c>
      <c r="AI24" s="22">
        <v>197801514</v>
      </c>
      <c r="AJ24" s="22">
        <v>186458708</v>
      </c>
      <c r="AK24" s="22">
        <v>16235802</v>
      </c>
      <c r="AL24" s="22">
        <v>170222906</v>
      </c>
    </row>
    <row r="25" spans="1:38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731857616</v>
      </c>
      <c r="F25" s="22">
        <v>0</v>
      </c>
      <c r="G25" s="22">
        <v>166283141</v>
      </c>
      <c r="H25" s="22">
        <v>111056947</v>
      </c>
      <c r="I25" s="22">
        <v>109317042</v>
      </c>
      <c r="J25" s="22">
        <v>1182078</v>
      </c>
      <c r="K25" s="22">
        <v>0</v>
      </c>
      <c r="L25" s="22">
        <v>5778576</v>
      </c>
      <c r="M25" s="22">
        <v>1125475400</v>
      </c>
      <c r="N25" s="22">
        <v>67687159</v>
      </c>
      <c r="O25" s="22">
        <v>374099942</v>
      </c>
      <c r="P25" s="22">
        <v>73946098</v>
      </c>
      <c r="Q25" s="22">
        <v>473870371</v>
      </c>
      <c r="R25" s="22">
        <v>98506626</v>
      </c>
      <c r="S25" s="22">
        <v>69404830</v>
      </c>
      <c r="T25" s="22">
        <v>2282990426</v>
      </c>
      <c r="U25" s="22">
        <v>241138029</v>
      </c>
      <c r="V25" s="22">
        <v>0</v>
      </c>
      <c r="W25" s="22">
        <v>32464834</v>
      </c>
      <c r="X25" s="22">
        <v>31121396</v>
      </c>
      <c r="Y25" s="22">
        <v>23171677</v>
      </c>
      <c r="Z25" s="22">
        <v>602482</v>
      </c>
      <c r="AA25" s="22">
        <v>0</v>
      </c>
      <c r="AB25" s="22">
        <v>1336513</v>
      </c>
      <c r="AC25" s="22">
        <v>329834931</v>
      </c>
      <c r="AD25" s="22">
        <v>90960273</v>
      </c>
      <c r="AE25" s="22">
        <v>34413945</v>
      </c>
      <c r="AF25" s="22">
        <v>0</v>
      </c>
      <c r="AG25" s="22">
        <v>29859259</v>
      </c>
      <c r="AH25" s="22">
        <v>30331260</v>
      </c>
      <c r="AI25" s="22">
        <v>515399668</v>
      </c>
      <c r="AJ25" s="22">
        <v>1767590758</v>
      </c>
      <c r="AK25" s="22">
        <v>155998348</v>
      </c>
      <c r="AL25" s="22">
        <v>1611592410</v>
      </c>
    </row>
    <row r="26" spans="1:38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531542216</v>
      </c>
      <c r="F26" s="22">
        <v>0</v>
      </c>
      <c r="G26" s="22">
        <v>807622749</v>
      </c>
      <c r="H26" s="22">
        <v>511264165</v>
      </c>
      <c r="I26" s="22">
        <v>307780581</v>
      </c>
      <c r="J26" s="22">
        <v>0</v>
      </c>
      <c r="K26" s="22">
        <v>0</v>
      </c>
      <c r="L26" s="22">
        <v>0</v>
      </c>
      <c r="M26" s="22">
        <v>2158209711</v>
      </c>
      <c r="N26" s="22">
        <v>984478432</v>
      </c>
      <c r="O26" s="22">
        <v>818316943</v>
      </c>
      <c r="P26" s="22">
        <v>116595191</v>
      </c>
      <c r="Q26" s="22">
        <v>389148196</v>
      </c>
      <c r="R26" s="22">
        <v>216553611</v>
      </c>
      <c r="S26" s="22">
        <v>76537538</v>
      </c>
      <c r="T26" s="22">
        <v>4759839622</v>
      </c>
      <c r="U26" s="22">
        <v>178090882</v>
      </c>
      <c r="V26" s="22">
        <v>0</v>
      </c>
      <c r="W26" s="22">
        <v>182034455</v>
      </c>
      <c r="X26" s="22">
        <v>100641862</v>
      </c>
      <c r="Y26" s="22">
        <v>27831376</v>
      </c>
      <c r="Z26" s="22">
        <v>0</v>
      </c>
      <c r="AA26" s="22">
        <v>0</v>
      </c>
      <c r="AB26" s="22">
        <v>0</v>
      </c>
      <c r="AC26" s="22">
        <v>488598575</v>
      </c>
      <c r="AD26" s="22">
        <v>104448872</v>
      </c>
      <c r="AE26" s="22">
        <v>51331669</v>
      </c>
      <c r="AF26" s="22">
        <v>0</v>
      </c>
      <c r="AG26" s="22">
        <v>39704665</v>
      </c>
      <c r="AH26" s="22">
        <v>45268785</v>
      </c>
      <c r="AI26" s="22">
        <v>729352566</v>
      </c>
      <c r="AJ26" s="22">
        <v>4030487056</v>
      </c>
      <c r="AK26" s="22">
        <v>407063107</v>
      </c>
      <c r="AL26" s="22">
        <v>3623423949</v>
      </c>
    </row>
    <row r="27" spans="1:38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7485779</v>
      </c>
      <c r="F27" s="22">
        <v>0</v>
      </c>
      <c r="G27" s="22">
        <v>1677864</v>
      </c>
      <c r="H27" s="22">
        <v>1205059</v>
      </c>
      <c r="I27" s="22">
        <v>0</v>
      </c>
      <c r="J27" s="22">
        <v>0</v>
      </c>
      <c r="K27" s="22">
        <v>0</v>
      </c>
      <c r="L27" s="22">
        <v>0</v>
      </c>
      <c r="M27" s="22">
        <v>10368702</v>
      </c>
      <c r="N27" s="22">
        <v>0</v>
      </c>
      <c r="O27" s="22">
        <v>837079</v>
      </c>
      <c r="P27" s="22">
        <v>831123</v>
      </c>
      <c r="Q27" s="22">
        <v>2848639</v>
      </c>
      <c r="R27" s="22">
        <v>15479</v>
      </c>
      <c r="S27" s="22">
        <v>365487</v>
      </c>
      <c r="T27" s="22">
        <v>15266509</v>
      </c>
      <c r="U27" s="22">
        <v>4856333</v>
      </c>
      <c r="V27" s="22">
        <v>0</v>
      </c>
      <c r="W27" s="22">
        <v>560280</v>
      </c>
      <c r="X27" s="22">
        <v>152863</v>
      </c>
      <c r="Y27" s="22">
        <v>0</v>
      </c>
      <c r="Z27" s="22">
        <v>0</v>
      </c>
      <c r="AA27" s="22">
        <v>0</v>
      </c>
      <c r="AB27" s="22">
        <v>0</v>
      </c>
      <c r="AC27" s="22">
        <v>5569476</v>
      </c>
      <c r="AD27" s="22">
        <v>182920</v>
      </c>
      <c r="AE27" s="22">
        <v>447651</v>
      </c>
      <c r="AF27" s="22">
        <v>0</v>
      </c>
      <c r="AG27" s="22">
        <v>3715</v>
      </c>
      <c r="AH27" s="22">
        <v>189475</v>
      </c>
      <c r="AI27" s="22">
        <v>6393237</v>
      </c>
      <c r="AJ27" s="22">
        <v>8873272</v>
      </c>
      <c r="AK27" s="22">
        <v>0</v>
      </c>
      <c r="AL27" s="22">
        <v>8873272</v>
      </c>
    </row>
    <row r="28" spans="1:38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161491635</v>
      </c>
      <c r="F28" s="22">
        <v>0</v>
      </c>
      <c r="G28" s="22">
        <v>5149252</v>
      </c>
      <c r="H28" s="22">
        <v>2689263</v>
      </c>
      <c r="I28" s="22">
        <v>0</v>
      </c>
      <c r="J28" s="22">
        <v>0</v>
      </c>
      <c r="K28" s="22">
        <v>0</v>
      </c>
      <c r="L28" s="22">
        <v>0</v>
      </c>
      <c r="M28" s="22">
        <v>169330150</v>
      </c>
      <c r="N28" s="22">
        <v>0</v>
      </c>
      <c r="O28" s="22">
        <v>16453105</v>
      </c>
      <c r="P28" s="22">
        <v>11777551</v>
      </c>
      <c r="Q28" s="22">
        <v>1473497</v>
      </c>
      <c r="R28" s="22">
        <v>0</v>
      </c>
      <c r="S28" s="22">
        <v>5612402</v>
      </c>
      <c r="T28" s="22">
        <v>204646705</v>
      </c>
      <c r="U28" s="22">
        <v>106268891</v>
      </c>
      <c r="V28" s="22">
        <v>0</v>
      </c>
      <c r="W28" s="22">
        <v>2096618</v>
      </c>
      <c r="X28" s="22">
        <v>1285545</v>
      </c>
      <c r="Y28" s="22">
        <v>0</v>
      </c>
      <c r="Z28" s="22">
        <v>0</v>
      </c>
      <c r="AA28" s="22">
        <v>0</v>
      </c>
      <c r="AB28" s="22">
        <v>0</v>
      </c>
      <c r="AC28" s="22">
        <v>109651054</v>
      </c>
      <c r="AD28" s="22">
        <v>3638098</v>
      </c>
      <c r="AE28" s="22">
        <v>5407213</v>
      </c>
      <c r="AF28" s="22">
        <v>0</v>
      </c>
      <c r="AG28" s="22">
        <v>0</v>
      </c>
      <c r="AH28" s="22">
        <v>2860830</v>
      </c>
      <c r="AI28" s="22">
        <v>121557195</v>
      </c>
      <c r="AJ28" s="22">
        <v>83089510</v>
      </c>
      <c r="AK28" s="22">
        <v>0</v>
      </c>
      <c r="AL28" s="22">
        <v>83089510</v>
      </c>
    </row>
    <row r="29" spans="1:38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57782478</v>
      </c>
      <c r="F29" s="22">
        <v>0</v>
      </c>
      <c r="G29" s="22">
        <v>2511736</v>
      </c>
      <c r="H29" s="22">
        <v>990799</v>
      </c>
      <c r="I29" s="22">
        <v>0</v>
      </c>
      <c r="J29" s="22">
        <v>0</v>
      </c>
      <c r="K29" s="22">
        <v>0</v>
      </c>
      <c r="L29" s="22">
        <v>0</v>
      </c>
      <c r="M29" s="22">
        <v>61285013</v>
      </c>
      <c r="N29" s="22">
        <v>412873</v>
      </c>
      <c r="O29" s="22">
        <v>2007768</v>
      </c>
      <c r="P29" s="22">
        <v>7765719</v>
      </c>
      <c r="Q29" s="22">
        <v>2082572</v>
      </c>
      <c r="R29" s="22">
        <v>1165318</v>
      </c>
      <c r="S29" s="22">
        <v>3044027</v>
      </c>
      <c r="T29" s="22">
        <v>77763290</v>
      </c>
      <c r="U29" s="22">
        <v>20457192</v>
      </c>
      <c r="V29" s="22">
        <v>0</v>
      </c>
      <c r="W29" s="22">
        <v>1065895</v>
      </c>
      <c r="X29" s="22">
        <v>313525</v>
      </c>
      <c r="Y29" s="22">
        <v>0</v>
      </c>
      <c r="Z29" s="22">
        <v>0</v>
      </c>
      <c r="AA29" s="22">
        <v>0</v>
      </c>
      <c r="AB29" s="22">
        <v>0</v>
      </c>
      <c r="AC29" s="22">
        <v>21836612</v>
      </c>
      <c r="AD29" s="22">
        <v>654128</v>
      </c>
      <c r="AE29" s="22">
        <v>3341131</v>
      </c>
      <c r="AF29" s="22">
        <v>0</v>
      </c>
      <c r="AG29" s="22">
        <v>725181</v>
      </c>
      <c r="AH29" s="22">
        <v>1320352</v>
      </c>
      <c r="AI29" s="22">
        <v>27877404</v>
      </c>
      <c r="AJ29" s="22">
        <v>49885886</v>
      </c>
      <c r="AK29" s="22">
        <v>0</v>
      </c>
      <c r="AL29" s="22">
        <v>49885886</v>
      </c>
    </row>
    <row r="30" spans="1:38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77938582</v>
      </c>
      <c r="F30" s="22">
        <v>0</v>
      </c>
      <c r="G30" s="22">
        <v>2306514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80245096</v>
      </c>
      <c r="N30" s="22">
        <v>0</v>
      </c>
      <c r="O30" s="22">
        <v>5653076</v>
      </c>
      <c r="P30" s="22">
        <v>9957461</v>
      </c>
      <c r="Q30" s="22">
        <v>697818</v>
      </c>
      <c r="R30" s="22">
        <v>431147</v>
      </c>
      <c r="S30" s="22">
        <v>2343591</v>
      </c>
      <c r="T30" s="22">
        <v>99328189</v>
      </c>
      <c r="U30" s="22">
        <v>50509198</v>
      </c>
      <c r="V30" s="22">
        <v>0</v>
      </c>
      <c r="W30" s="22">
        <v>633755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51142953</v>
      </c>
      <c r="AD30" s="22">
        <v>1116677</v>
      </c>
      <c r="AE30" s="22">
        <v>3408769</v>
      </c>
      <c r="AF30" s="22">
        <v>0</v>
      </c>
      <c r="AG30" s="22">
        <v>173615</v>
      </c>
      <c r="AH30" s="22">
        <v>1399913</v>
      </c>
      <c r="AI30" s="22">
        <v>57241927</v>
      </c>
      <c r="AJ30" s="22">
        <v>42086262</v>
      </c>
      <c r="AK30" s="22">
        <v>0</v>
      </c>
      <c r="AL30" s="22">
        <v>42086262</v>
      </c>
    </row>
    <row r="31" spans="1:38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304575751</v>
      </c>
      <c r="F31" s="22">
        <v>0</v>
      </c>
      <c r="G31" s="22">
        <v>27983330</v>
      </c>
      <c r="H31" s="22">
        <v>23061083</v>
      </c>
      <c r="I31" s="22">
        <v>7319078</v>
      </c>
      <c r="J31" s="22">
        <v>0</v>
      </c>
      <c r="K31" s="22">
        <v>0</v>
      </c>
      <c r="L31" s="22">
        <v>0</v>
      </c>
      <c r="M31" s="22">
        <v>362939242</v>
      </c>
      <c r="N31" s="22">
        <v>600757</v>
      </c>
      <c r="O31" s="22">
        <v>15282049</v>
      </c>
      <c r="P31" s="22">
        <v>8362418</v>
      </c>
      <c r="Q31" s="22">
        <v>4553867</v>
      </c>
      <c r="R31" s="22">
        <v>2095678</v>
      </c>
      <c r="S31" s="22">
        <v>4375826</v>
      </c>
      <c r="T31" s="22">
        <v>398209837</v>
      </c>
      <c r="U31" s="22">
        <v>88580803</v>
      </c>
      <c r="V31" s="22">
        <v>0</v>
      </c>
      <c r="W31" s="22">
        <v>9955796</v>
      </c>
      <c r="X31" s="22">
        <v>4653328</v>
      </c>
      <c r="Y31" s="22">
        <v>2880049</v>
      </c>
      <c r="Z31" s="22">
        <v>0</v>
      </c>
      <c r="AA31" s="22">
        <v>0</v>
      </c>
      <c r="AB31" s="22">
        <v>0</v>
      </c>
      <c r="AC31" s="22">
        <v>106069976</v>
      </c>
      <c r="AD31" s="22">
        <v>4533531</v>
      </c>
      <c r="AE31" s="22">
        <v>4321235</v>
      </c>
      <c r="AF31" s="22">
        <v>0</v>
      </c>
      <c r="AG31" s="22">
        <v>750664</v>
      </c>
      <c r="AH31" s="22">
        <v>2338025</v>
      </c>
      <c r="AI31" s="22">
        <v>118013431</v>
      </c>
      <c r="AJ31" s="22">
        <v>280196406</v>
      </c>
      <c r="AK31" s="22">
        <v>5403275</v>
      </c>
      <c r="AL31" s="22">
        <v>274793131</v>
      </c>
    </row>
    <row r="32" spans="1:38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44335537</v>
      </c>
      <c r="F32" s="22">
        <v>0</v>
      </c>
      <c r="G32" s="22">
        <v>24092889</v>
      </c>
      <c r="H32" s="22">
        <v>5981124</v>
      </c>
      <c r="I32" s="22">
        <v>1889724</v>
      </c>
      <c r="J32" s="22">
        <v>0</v>
      </c>
      <c r="K32" s="22">
        <v>0</v>
      </c>
      <c r="L32" s="22">
        <v>0</v>
      </c>
      <c r="M32" s="22">
        <v>76299274</v>
      </c>
      <c r="N32" s="22">
        <v>398273</v>
      </c>
      <c r="O32" s="22">
        <v>1779060</v>
      </c>
      <c r="P32" s="22">
        <v>2590919</v>
      </c>
      <c r="Q32" s="22">
        <v>17406317</v>
      </c>
      <c r="R32" s="22">
        <v>1822790</v>
      </c>
      <c r="S32" s="22">
        <v>2658770</v>
      </c>
      <c r="T32" s="22">
        <v>102955403</v>
      </c>
      <c r="U32" s="22">
        <v>18624688</v>
      </c>
      <c r="V32" s="22">
        <v>0</v>
      </c>
      <c r="W32" s="22">
        <v>1329232</v>
      </c>
      <c r="X32" s="22">
        <v>949274</v>
      </c>
      <c r="Y32" s="22">
        <v>684069</v>
      </c>
      <c r="Z32" s="22">
        <v>0</v>
      </c>
      <c r="AA32" s="22">
        <v>0</v>
      </c>
      <c r="AB32" s="22">
        <v>0</v>
      </c>
      <c r="AC32" s="22">
        <v>21587263</v>
      </c>
      <c r="AD32" s="22">
        <v>913620</v>
      </c>
      <c r="AE32" s="22">
        <v>1275167</v>
      </c>
      <c r="AF32" s="22">
        <v>0</v>
      </c>
      <c r="AG32" s="22">
        <v>1319626</v>
      </c>
      <c r="AH32" s="22">
        <v>1256963</v>
      </c>
      <c r="AI32" s="22">
        <v>26352639</v>
      </c>
      <c r="AJ32" s="22">
        <v>76602764</v>
      </c>
      <c r="AK32" s="22">
        <v>4067418</v>
      </c>
      <c r="AL32" s="22">
        <v>72535346</v>
      </c>
    </row>
    <row r="33" spans="1:38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172997758</v>
      </c>
      <c r="F33" s="22">
        <v>0</v>
      </c>
      <c r="G33" s="22">
        <v>3605452</v>
      </c>
      <c r="H33" s="22">
        <v>2121690</v>
      </c>
      <c r="I33" s="22">
        <v>0</v>
      </c>
      <c r="J33" s="22">
        <v>0</v>
      </c>
      <c r="K33" s="22">
        <v>0</v>
      </c>
      <c r="L33" s="22">
        <v>0</v>
      </c>
      <c r="M33" s="22">
        <v>178724900</v>
      </c>
      <c r="N33" s="22">
        <v>0</v>
      </c>
      <c r="O33" s="22">
        <v>6329601</v>
      </c>
      <c r="P33" s="22">
        <v>3673621</v>
      </c>
      <c r="Q33" s="22">
        <v>897122</v>
      </c>
      <c r="R33" s="22">
        <v>0</v>
      </c>
      <c r="S33" s="22">
        <v>2410427</v>
      </c>
      <c r="T33" s="22">
        <v>192035671</v>
      </c>
      <c r="U33" s="22">
        <v>146763542</v>
      </c>
      <c r="V33" s="22">
        <v>0</v>
      </c>
      <c r="W33" s="22">
        <v>1112412</v>
      </c>
      <c r="X33" s="22">
        <v>512202</v>
      </c>
      <c r="Y33" s="22">
        <v>0</v>
      </c>
      <c r="Z33" s="22">
        <v>0</v>
      </c>
      <c r="AA33" s="22">
        <v>0</v>
      </c>
      <c r="AB33" s="22">
        <v>0</v>
      </c>
      <c r="AC33" s="22">
        <v>148388156</v>
      </c>
      <c r="AD33" s="22">
        <v>1421547</v>
      </c>
      <c r="AE33" s="22">
        <v>1557018</v>
      </c>
      <c r="AF33" s="22">
        <v>0</v>
      </c>
      <c r="AG33" s="22">
        <v>0</v>
      </c>
      <c r="AH33" s="22">
        <v>1358462</v>
      </c>
      <c r="AI33" s="22">
        <v>152725183</v>
      </c>
      <c r="AJ33" s="22">
        <v>39310488</v>
      </c>
      <c r="AK33" s="22">
        <v>0</v>
      </c>
      <c r="AL33" s="22">
        <v>39310488</v>
      </c>
    </row>
    <row r="34" spans="1:38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530723002</v>
      </c>
      <c r="F34" s="22">
        <v>0</v>
      </c>
      <c r="G34" s="22">
        <v>8881414</v>
      </c>
      <c r="H34" s="22">
        <v>7722161</v>
      </c>
      <c r="I34" s="22">
        <v>0</v>
      </c>
      <c r="J34" s="22">
        <v>0</v>
      </c>
      <c r="K34" s="22">
        <v>0</v>
      </c>
      <c r="L34" s="22">
        <v>0</v>
      </c>
      <c r="M34" s="22">
        <v>547326577</v>
      </c>
      <c r="N34" s="22">
        <v>9796015</v>
      </c>
      <c r="O34" s="22">
        <v>40008902</v>
      </c>
      <c r="P34" s="22">
        <v>27807828</v>
      </c>
      <c r="Q34" s="22">
        <v>9452968</v>
      </c>
      <c r="R34" s="22">
        <v>0</v>
      </c>
      <c r="S34" s="22">
        <v>13254634</v>
      </c>
      <c r="T34" s="22">
        <v>647646924</v>
      </c>
      <c r="U34" s="22">
        <v>401906572</v>
      </c>
      <c r="V34" s="22">
        <v>0</v>
      </c>
      <c r="W34" s="22">
        <v>2291471</v>
      </c>
      <c r="X34" s="22">
        <v>1544050</v>
      </c>
      <c r="Y34" s="22">
        <v>0</v>
      </c>
      <c r="Z34" s="22">
        <v>0</v>
      </c>
      <c r="AA34" s="22">
        <v>0</v>
      </c>
      <c r="AB34" s="22">
        <v>0</v>
      </c>
      <c r="AC34" s="22">
        <v>405742093</v>
      </c>
      <c r="AD34" s="22">
        <v>4209655</v>
      </c>
      <c r="AE34" s="22">
        <v>9732958</v>
      </c>
      <c r="AF34" s="22">
        <v>0</v>
      </c>
      <c r="AG34" s="22">
        <v>0</v>
      </c>
      <c r="AH34" s="22">
        <v>7358019</v>
      </c>
      <c r="AI34" s="22">
        <v>427042725</v>
      </c>
      <c r="AJ34" s="22">
        <v>220604199</v>
      </c>
      <c r="AK34" s="22">
        <v>100021</v>
      </c>
      <c r="AL34" s="22">
        <v>220504178</v>
      </c>
    </row>
    <row r="35" spans="1:38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342117485</v>
      </c>
      <c r="F35" s="22">
        <v>0</v>
      </c>
      <c r="G35" s="22">
        <v>10678204</v>
      </c>
      <c r="H35" s="22">
        <v>8445693</v>
      </c>
      <c r="I35" s="22">
        <v>1263612</v>
      </c>
      <c r="J35" s="22">
        <v>0</v>
      </c>
      <c r="K35" s="22">
        <v>0</v>
      </c>
      <c r="L35" s="22">
        <v>0</v>
      </c>
      <c r="M35" s="22">
        <v>362504994</v>
      </c>
      <c r="N35" s="22">
        <v>2963615</v>
      </c>
      <c r="O35" s="22">
        <v>24562797</v>
      </c>
      <c r="P35" s="22">
        <v>12116390</v>
      </c>
      <c r="Q35" s="22">
        <v>5786853</v>
      </c>
      <c r="R35" s="22">
        <v>5504330</v>
      </c>
      <c r="S35" s="22">
        <v>5691647</v>
      </c>
      <c r="T35" s="22">
        <v>419130626</v>
      </c>
      <c r="U35" s="22">
        <v>229281095</v>
      </c>
      <c r="V35" s="22">
        <v>0</v>
      </c>
      <c r="W35" s="22">
        <v>1127895</v>
      </c>
      <c r="X35" s="22">
        <v>2479770</v>
      </c>
      <c r="Y35" s="22">
        <v>129002</v>
      </c>
      <c r="Z35" s="22">
        <v>0</v>
      </c>
      <c r="AA35" s="22">
        <v>0</v>
      </c>
      <c r="AB35" s="22">
        <v>0</v>
      </c>
      <c r="AC35" s="22">
        <v>233017762</v>
      </c>
      <c r="AD35" s="22">
        <v>4634213</v>
      </c>
      <c r="AE35" s="22">
        <v>3552013</v>
      </c>
      <c r="AF35" s="22">
        <v>0</v>
      </c>
      <c r="AG35" s="22">
        <v>1697286</v>
      </c>
      <c r="AH35" s="22">
        <v>2214322</v>
      </c>
      <c r="AI35" s="22">
        <v>245115596</v>
      </c>
      <c r="AJ35" s="22">
        <v>174015030</v>
      </c>
      <c r="AK35" s="22">
        <v>2910048</v>
      </c>
      <c r="AL35" s="22">
        <v>171104982</v>
      </c>
    </row>
    <row r="36" spans="1:38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47679000</v>
      </c>
      <c r="F36" s="22">
        <v>0</v>
      </c>
      <c r="G36" s="22">
        <v>9296202</v>
      </c>
      <c r="H36" s="22">
        <v>4213723</v>
      </c>
      <c r="I36" s="22">
        <v>0</v>
      </c>
      <c r="J36" s="22">
        <v>0</v>
      </c>
      <c r="K36" s="22">
        <v>0</v>
      </c>
      <c r="L36" s="22">
        <v>0</v>
      </c>
      <c r="M36" s="22">
        <v>61188925</v>
      </c>
      <c r="N36" s="22">
        <v>3424658</v>
      </c>
      <c r="O36" s="22">
        <v>6981814</v>
      </c>
      <c r="P36" s="22">
        <v>12774385</v>
      </c>
      <c r="Q36" s="22">
        <v>5252489</v>
      </c>
      <c r="R36" s="22">
        <v>7892959</v>
      </c>
      <c r="S36" s="22">
        <v>5202652</v>
      </c>
      <c r="T36" s="22">
        <v>102717882</v>
      </c>
      <c r="U36" s="22">
        <v>20648526</v>
      </c>
      <c r="V36" s="22">
        <v>0</v>
      </c>
      <c r="W36" s="22">
        <v>410871</v>
      </c>
      <c r="X36" s="22">
        <v>1386416</v>
      </c>
      <c r="Y36" s="22">
        <v>0</v>
      </c>
      <c r="Z36" s="22">
        <v>0</v>
      </c>
      <c r="AA36" s="22">
        <v>0</v>
      </c>
      <c r="AB36" s="22">
        <v>0</v>
      </c>
      <c r="AC36" s="22">
        <v>22445813</v>
      </c>
      <c r="AD36" s="22">
        <v>1476192</v>
      </c>
      <c r="AE36" s="22">
        <v>7851483</v>
      </c>
      <c r="AF36" s="22">
        <v>0</v>
      </c>
      <c r="AG36" s="22">
        <v>3581640</v>
      </c>
      <c r="AH36" s="22">
        <v>2905567</v>
      </c>
      <c r="AI36" s="22">
        <v>38260695</v>
      </c>
      <c r="AJ36" s="22">
        <v>64457187</v>
      </c>
      <c r="AK36" s="22">
        <v>7255377</v>
      </c>
      <c r="AL36" s="22">
        <v>57201810</v>
      </c>
    </row>
    <row r="37" spans="1:38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63322362</v>
      </c>
      <c r="F37" s="22">
        <v>0</v>
      </c>
      <c r="G37" s="22">
        <v>121346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63443708</v>
      </c>
      <c r="N37" s="22">
        <v>75745</v>
      </c>
      <c r="O37" s="22">
        <v>2275837</v>
      </c>
      <c r="P37" s="22">
        <v>9363480</v>
      </c>
      <c r="Q37" s="22">
        <v>3917661</v>
      </c>
      <c r="R37" s="22">
        <v>0</v>
      </c>
      <c r="S37" s="22">
        <v>2005026</v>
      </c>
      <c r="T37" s="22">
        <v>81081457</v>
      </c>
      <c r="U37" s="22">
        <v>40498760</v>
      </c>
      <c r="V37" s="22">
        <v>0</v>
      </c>
      <c r="W37" s="22">
        <v>13605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40512365</v>
      </c>
      <c r="AD37" s="22">
        <v>551628</v>
      </c>
      <c r="AE37" s="22">
        <v>3812845</v>
      </c>
      <c r="AF37" s="22">
        <v>0</v>
      </c>
      <c r="AG37" s="22">
        <v>0</v>
      </c>
      <c r="AH37" s="22">
        <v>1372309</v>
      </c>
      <c r="AI37" s="22">
        <v>46249147</v>
      </c>
      <c r="AJ37" s="22">
        <v>34832310</v>
      </c>
      <c r="AK37" s="22">
        <v>0</v>
      </c>
      <c r="AL37" s="22">
        <v>34832310</v>
      </c>
    </row>
    <row r="38" spans="1:38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105286125</v>
      </c>
      <c r="F38" s="22">
        <v>0</v>
      </c>
      <c r="G38" s="22">
        <v>7635890</v>
      </c>
      <c r="H38" s="22">
        <v>638796</v>
      </c>
      <c r="I38" s="22">
        <v>0</v>
      </c>
      <c r="J38" s="22">
        <v>0</v>
      </c>
      <c r="K38" s="22">
        <v>0</v>
      </c>
      <c r="L38" s="22">
        <v>0</v>
      </c>
      <c r="M38" s="22">
        <v>113560811</v>
      </c>
      <c r="N38" s="22">
        <v>266585</v>
      </c>
      <c r="O38" s="22">
        <v>2583731</v>
      </c>
      <c r="P38" s="22">
        <v>3439876</v>
      </c>
      <c r="Q38" s="22">
        <v>616864</v>
      </c>
      <c r="R38" s="22">
        <v>0</v>
      </c>
      <c r="S38" s="22">
        <v>716203</v>
      </c>
      <c r="T38" s="22">
        <v>121184070</v>
      </c>
      <c r="U38" s="22">
        <v>46336312</v>
      </c>
      <c r="V38" s="22">
        <v>0</v>
      </c>
      <c r="W38" s="22">
        <v>2471598</v>
      </c>
      <c r="X38" s="22">
        <v>238795</v>
      </c>
      <c r="Y38" s="22">
        <v>0</v>
      </c>
      <c r="Z38" s="22">
        <v>0</v>
      </c>
      <c r="AA38" s="22">
        <v>0</v>
      </c>
      <c r="AB38" s="22">
        <v>0</v>
      </c>
      <c r="AC38" s="22">
        <v>49046705</v>
      </c>
      <c r="AD38" s="22">
        <v>1690004</v>
      </c>
      <c r="AE38" s="22">
        <v>1325967</v>
      </c>
      <c r="AF38" s="22">
        <v>0</v>
      </c>
      <c r="AG38" s="22">
        <v>0</v>
      </c>
      <c r="AH38" s="22">
        <v>478130</v>
      </c>
      <c r="AI38" s="22">
        <v>52540806</v>
      </c>
      <c r="AJ38" s="22">
        <v>68643264</v>
      </c>
      <c r="AK38" s="22">
        <v>0</v>
      </c>
      <c r="AL38" s="22">
        <v>68643264</v>
      </c>
    </row>
    <row r="39" spans="1:38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614773124</v>
      </c>
      <c r="F39" s="22">
        <v>0</v>
      </c>
      <c r="G39" s="22">
        <v>5910255</v>
      </c>
      <c r="H39" s="22">
        <v>12495500</v>
      </c>
      <c r="I39" s="22">
        <v>0</v>
      </c>
      <c r="J39" s="22">
        <v>0</v>
      </c>
      <c r="K39" s="22">
        <v>0</v>
      </c>
      <c r="L39" s="22">
        <v>0</v>
      </c>
      <c r="M39" s="22">
        <v>633178879</v>
      </c>
      <c r="N39" s="22">
        <v>8351067</v>
      </c>
      <c r="O39" s="22">
        <v>10622513</v>
      </c>
      <c r="P39" s="22">
        <v>13711013</v>
      </c>
      <c r="Q39" s="22">
        <v>43161652</v>
      </c>
      <c r="R39" s="22">
        <v>911827</v>
      </c>
      <c r="S39" s="22">
        <v>2149587</v>
      </c>
      <c r="T39" s="22">
        <v>712086538</v>
      </c>
      <c r="U39" s="22">
        <v>344720307</v>
      </c>
      <c r="V39" s="22">
        <v>0</v>
      </c>
      <c r="W39" s="22">
        <v>489048</v>
      </c>
      <c r="X39" s="22">
        <v>1816069</v>
      </c>
      <c r="Y39" s="22">
        <v>0</v>
      </c>
      <c r="Z39" s="22">
        <v>0</v>
      </c>
      <c r="AA39" s="22">
        <v>0</v>
      </c>
      <c r="AB39" s="22">
        <v>0</v>
      </c>
      <c r="AC39" s="22">
        <v>347025424</v>
      </c>
      <c r="AD39" s="22">
        <v>1748582</v>
      </c>
      <c r="AE39" s="22">
        <v>5064441</v>
      </c>
      <c r="AF39" s="22">
        <v>0</v>
      </c>
      <c r="AG39" s="22">
        <v>58543</v>
      </c>
      <c r="AH39" s="22">
        <v>965370</v>
      </c>
      <c r="AI39" s="22">
        <v>354862360</v>
      </c>
      <c r="AJ39" s="22">
        <v>357224178</v>
      </c>
      <c r="AK39" s="22">
        <v>0</v>
      </c>
      <c r="AL39" s="22">
        <v>357224178</v>
      </c>
    </row>
    <row r="40" spans="1:38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229934872</v>
      </c>
      <c r="F40" s="22">
        <v>0</v>
      </c>
      <c r="G40" s="22">
        <v>40947808</v>
      </c>
      <c r="H40" s="22">
        <v>7471372</v>
      </c>
      <c r="I40" s="22">
        <v>1384020</v>
      </c>
      <c r="J40" s="22">
        <v>0</v>
      </c>
      <c r="K40" s="22">
        <v>0</v>
      </c>
      <c r="L40" s="22">
        <v>0</v>
      </c>
      <c r="M40" s="22">
        <v>279738072</v>
      </c>
      <c r="N40" s="22">
        <v>0</v>
      </c>
      <c r="O40" s="22">
        <v>12494206</v>
      </c>
      <c r="P40" s="22">
        <v>12294286</v>
      </c>
      <c r="Q40" s="22">
        <v>6659390</v>
      </c>
      <c r="R40" s="22">
        <v>25420</v>
      </c>
      <c r="S40" s="22">
        <v>7686613</v>
      </c>
      <c r="T40" s="22">
        <v>318897987</v>
      </c>
      <c r="U40" s="22">
        <v>145205854</v>
      </c>
      <c r="V40" s="22">
        <v>0</v>
      </c>
      <c r="W40" s="22">
        <v>9579795</v>
      </c>
      <c r="X40" s="22">
        <v>2811241</v>
      </c>
      <c r="Y40" s="22">
        <v>471631</v>
      </c>
      <c r="Z40" s="22">
        <v>0</v>
      </c>
      <c r="AA40" s="22">
        <v>0</v>
      </c>
      <c r="AB40" s="22">
        <v>0</v>
      </c>
      <c r="AC40" s="22">
        <v>158068521</v>
      </c>
      <c r="AD40" s="22">
        <v>4082229</v>
      </c>
      <c r="AE40" s="22">
        <v>3194823</v>
      </c>
      <c r="AF40" s="22">
        <v>0</v>
      </c>
      <c r="AG40" s="22">
        <v>455427</v>
      </c>
      <c r="AH40" s="22">
        <v>3001577</v>
      </c>
      <c r="AI40" s="22">
        <v>168802577</v>
      </c>
      <c r="AJ40" s="22">
        <v>150095410</v>
      </c>
      <c r="AK40" s="22">
        <v>11346902</v>
      </c>
      <c r="AL40" s="22">
        <v>138748508</v>
      </c>
    </row>
    <row r="41" spans="1:38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35242948</v>
      </c>
      <c r="F41" s="22">
        <v>0</v>
      </c>
      <c r="G41" s="22">
        <v>1898407</v>
      </c>
      <c r="H41" s="22">
        <v>697542</v>
      </c>
      <c r="I41" s="22">
        <v>0</v>
      </c>
      <c r="J41" s="22">
        <v>0</v>
      </c>
      <c r="K41" s="22">
        <v>0</v>
      </c>
      <c r="L41" s="22">
        <v>0</v>
      </c>
      <c r="M41" s="22">
        <v>37838897</v>
      </c>
      <c r="N41" s="22">
        <v>1173552</v>
      </c>
      <c r="O41" s="22">
        <v>2878437</v>
      </c>
      <c r="P41" s="22">
        <v>6356584</v>
      </c>
      <c r="Q41" s="22">
        <v>286344</v>
      </c>
      <c r="R41" s="22">
        <v>2068462</v>
      </c>
      <c r="S41" s="22">
        <v>450772</v>
      </c>
      <c r="T41" s="22">
        <v>51053048</v>
      </c>
      <c r="U41" s="22">
        <v>25358887</v>
      </c>
      <c r="V41" s="22">
        <v>0</v>
      </c>
      <c r="W41" s="22">
        <v>824634</v>
      </c>
      <c r="X41" s="22">
        <v>321806</v>
      </c>
      <c r="Y41" s="22">
        <v>0</v>
      </c>
      <c r="Z41" s="22">
        <v>0</v>
      </c>
      <c r="AA41" s="22">
        <v>0</v>
      </c>
      <c r="AB41" s="22">
        <v>0</v>
      </c>
      <c r="AC41" s="22">
        <v>26505327</v>
      </c>
      <c r="AD41" s="22">
        <v>609050</v>
      </c>
      <c r="AE41" s="22">
        <v>3517863</v>
      </c>
      <c r="AF41" s="22">
        <v>0</v>
      </c>
      <c r="AG41" s="22">
        <v>1292780</v>
      </c>
      <c r="AH41" s="22">
        <v>321076</v>
      </c>
      <c r="AI41" s="22">
        <v>32246096</v>
      </c>
      <c r="AJ41" s="22">
        <v>18806952</v>
      </c>
      <c r="AK41" s="22">
        <v>0</v>
      </c>
      <c r="AL41" s="22">
        <v>18806952</v>
      </c>
    </row>
    <row r="42" spans="1:38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117700773</v>
      </c>
      <c r="F42" s="22">
        <v>0</v>
      </c>
      <c r="G42" s="22">
        <v>1698221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119398994</v>
      </c>
      <c r="N42" s="22">
        <v>0</v>
      </c>
      <c r="O42" s="22">
        <v>9273866</v>
      </c>
      <c r="P42" s="22">
        <v>15413555</v>
      </c>
      <c r="Q42" s="22">
        <v>661092</v>
      </c>
      <c r="R42" s="22">
        <v>266425</v>
      </c>
      <c r="S42" s="22">
        <v>4432946</v>
      </c>
      <c r="T42" s="22">
        <v>149446878</v>
      </c>
      <c r="U42" s="22">
        <v>66523853</v>
      </c>
      <c r="V42" s="22">
        <v>0</v>
      </c>
      <c r="W42" s="22">
        <v>169823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66693676</v>
      </c>
      <c r="AD42" s="22">
        <v>1478987</v>
      </c>
      <c r="AE42" s="22">
        <v>4883641</v>
      </c>
      <c r="AF42" s="22">
        <v>0</v>
      </c>
      <c r="AG42" s="22">
        <v>20413</v>
      </c>
      <c r="AH42" s="22">
        <v>2520570</v>
      </c>
      <c r="AI42" s="22">
        <v>75597287</v>
      </c>
      <c r="AJ42" s="22">
        <v>73849591</v>
      </c>
      <c r="AK42" s="22">
        <v>28947</v>
      </c>
      <c r="AL42" s="22">
        <v>73820644</v>
      </c>
    </row>
    <row r="43" spans="1:38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320149580</v>
      </c>
      <c r="F43" s="22">
        <v>0</v>
      </c>
      <c r="G43" s="22">
        <v>17301681</v>
      </c>
      <c r="H43" s="22">
        <v>5373013</v>
      </c>
      <c r="I43" s="22">
        <v>0</v>
      </c>
      <c r="J43" s="22">
        <v>0</v>
      </c>
      <c r="K43" s="22">
        <v>0</v>
      </c>
      <c r="L43" s="22">
        <v>0</v>
      </c>
      <c r="M43" s="22">
        <v>342824274</v>
      </c>
      <c r="N43" s="22">
        <v>1428101</v>
      </c>
      <c r="O43" s="22">
        <v>41579221</v>
      </c>
      <c r="P43" s="22">
        <v>21258604</v>
      </c>
      <c r="Q43" s="22">
        <v>7231057</v>
      </c>
      <c r="R43" s="22">
        <v>1052036</v>
      </c>
      <c r="S43" s="22">
        <v>11891351</v>
      </c>
      <c r="T43" s="22">
        <v>427264644</v>
      </c>
      <c r="U43" s="22">
        <v>175299983</v>
      </c>
      <c r="V43" s="22">
        <v>0</v>
      </c>
      <c r="W43" s="22">
        <v>5860414</v>
      </c>
      <c r="X43" s="22">
        <v>1869</v>
      </c>
      <c r="Y43" s="22">
        <v>0</v>
      </c>
      <c r="Z43" s="22">
        <v>0</v>
      </c>
      <c r="AA43" s="22">
        <v>0</v>
      </c>
      <c r="AB43" s="22">
        <v>0</v>
      </c>
      <c r="AC43" s="22">
        <v>181162266</v>
      </c>
      <c r="AD43" s="22">
        <v>5919640</v>
      </c>
      <c r="AE43" s="22">
        <v>10093018</v>
      </c>
      <c r="AF43" s="22">
        <v>0</v>
      </c>
      <c r="AG43" s="22">
        <v>294897</v>
      </c>
      <c r="AH43" s="22">
        <v>7077327</v>
      </c>
      <c r="AI43" s="22">
        <v>204547148</v>
      </c>
      <c r="AJ43" s="22">
        <v>222717496</v>
      </c>
      <c r="AK43" s="22">
        <v>12799091</v>
      </c>
      <c r="AL43" s="22">
        <v>209918405</v>
      </c>
    </row>
    <row r="44" spans="1:38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107089429</v>
      </c>
      <c r="F44" s="22">
        <v>0</v>
      </c>
      <c r="G44" s="22">
        <v>1129886</v>
      </c>
      <c r="H44" s="22">
        <v>1250131</v>
      </c>
      <c r="I44" s="22">
        <v>0</v>
      </c>
      <c r="J44" s="22">
        <v>11036</v>
      </c>
      <c r="K44" s="22">
        <v>0</v>
      </c>
      <c r="L44" s="22">
        <v>0</v>
      </c>
      <c r="M44" s="22">
        <v>109480482</v>
      </c>
      <c r="N44" s="22">
        <v>0</v>
      </c>
      <c r="O44" s="22">
        <v>8351626</v>
      </c>
      <c r="P44" s="22">
        <v>14540676</v>
      </c>
      <c r="Q44" s="22">
        <v>26254632</v>
      </c>
      <c r="R44" s="22">
        <v>0</v>
      </c>
      <c r="S44" s="22">
        <v>5652649</v>
      </c>
      <c r="T44" s="22">
        <v>164280065</v>
      </c>
      <c r="U44" s="22">
        <v>79630229</v>
      </c>
      <c r="V44" s="22">
        <v>0</v>
      </c>
      <c r="W44" s="22">
        <v>723280</v>
      </c>
      <c r="X44" s="22">
        <v>155880</v>
      </c>
      <c r="Y44" s="22">
        <v>0</v>
      </c>
      <c r="Z44" s="22">
        <v>1509</v>
      </c>
      <c r="AA44" s="22">
        <v>0</v>
      </c>
      <c r="AB44" s="22">
        <v>0</v>
      </c>
      <c r="AC44" s="22">
        <v>80510898</v>
      </c>
      <c r="AD44" s="22">
        <v>1262521</v>
      </c>
      <c r="AE44" s="22">
        <v>8137396</v>
      </c>
      <c r="AF44" s="22">
        <v>0</v>
      </c>
      <c r="AG44" s="22">
        <v>0</v>
      </c>
      <c r="AH44" s="22">
        <v>3308441</v>
      </c>
      <c r="AI44" s="22">
        <v>93219256</v>
      </c>
      <c r="AJ44" s="22">
        <v>71060809</v>
      </c>
      <c r="AK44" s="22">
        <v>116201</v>
      </c>
      <c r="AL44" s="22">
        <v>70944608</v>
      </c>
    </row>
    <row r="45" spans="1:38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333306597</v>
      </c>
      <c r="F45" s="22">
        <v>0</v>
      </c>
      <c r="G45" s="22">
        <v>3942749</v>
      </c>
      <c r="H45" s="22">
        <v>2751308</v>
      </c>
      <c r="I45" s="22">
        <v>4014716</v>
      </c>
      <c r="J45" s="22">
        <v>0</v>
      </c>
      <c r="K45" s="22">
        <v>0</v>
      </c>
      <c r="L45" s="22">
        <v>0</v>
      </c>
      <c r="M45" s="22">
        <v>344015370</v>
      </c>
      <c r="N45" s="22">
        <v>5684365</v>
      </c>
      <c r="O45" s="22">
        <v>94167806</v>
      </c>
      <c r="P45" s="22">
        <v>31733929</v>
      </c>
      <c r="Q45" s="22">
        <v>76741169</v>
      </c>
      <c r="R45" s="22">
        <v>17506588</v>
      </c>
      <c r="S45" s="22">
        <v>13309055</v>
      </c>
      <c r="T45" s="22">
        <v>583158282</v>
      </c>
      <c r="U45" s="22">
        <v>145760238</v>
      </c>
      <c r="V45" s="22">
        <v>0</v>
      </c>
      <c r="W45" s="22">
        <v>309130</v>
      </c>
      <c r="X45" s="22">
        <v>656088</v>
      </c>
      <c r="Y45" s="22">
        <v>108554</v>
      </c>
      <c r="Z45" s="22">
        <v>0</v>
      </c>
      <c r="AA45" s="22">
        <v>0</v>
      </c>
      <c r="AB45" s="22">
        <v>0</v>
      </c>
      <c r="AC45" s="22">
        <v>146834010</v>
      </c>
      <c r="AD45" s="22">
        <v>8741692</v>
      </c>
      <c r="AE45" s="22">
        <v>12421689</v>
      </c>
      <c r="AF45" s="22">
        <v>0</v>
      </c>
      <c r="AG45" s="22">
        <v>4759562</v>
      </c>
      <c r="AH45" s="22">
        <v>6548141</v>
      </c>
      <c r="AI45" s="22">
        <v>179305094</v>
      </c>
      <c r="AJ45" s="22">
        <v>403853188</v>
      </c>
      <c r="AK45" s="22">
        <v>38269766</v>
      </c>
      <c r="AL45" s="22">
        <v>365583422</v>
      </c>
    </row>
    <row r="46" spans="1:38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462872761</v>
      </c>
      <c r="F46" s="22">
        <v>0</v>
      </c>
      <c r="G46" s="22">
        <v>11055621</v>
      </c>
      <c r="H46" s="22">
        <v>9818619</v>
      </c>
      <c r="I46" s="22">
        <v>0</v>
      </c>
      <c r="J46" s="22">
        <v>0</v>
      </c>
      <c r="K46" s="22">
        <v>0</v>
      </c>
      <c r="L46" s="22">
        <v>0</v>
      </c>
      <c r="M46" s="22">
        <v>483747001</v>
      </c>
      <c r="N46" s="22">
        <v>12503097</v>
      </c>
      <c r="O46" s="22">
        <v>23047484</v>
      </c>
      <c r="P46" s="22">
        <v>9245262</v>
      </c>
      <c r="Q46" s="22">
        <v>6021450</v>
      </c>
      <c r="R46" s="22">
        <v>0</v>
      </c>
      <c r="S46" s="22">
        <v>11257354</v>
      </c>
      <c r="T46" s="22">
        <v>545821648</v>
      </c>
      <c r="U46" s="22">
        <v>311486018</v>
      </c>
      <c r="V46" s="22">
        <v>0</v>
      </c>
      <c r="W46" s="22">
        <v>976813</v>
      </c>
      <c r="X46" s="22">
        <v>1083636</v>
      </c>
      <c r="Y46" s="22">
        <v>0</v>
      </c>
      <c r="Z46" s="22">
        <v>0</v>
      </c>
      <c r="AA46" s="22">
        <v>0</v>
      </c>
      <c r="AB46" s="22">
        <v>0</v>
      </c>
      <c r="AC46" s="22">
        <v>313546467</v>
      </c>
      <c r="AD46" s="22">
        <v>4440491</v>
      </c>
      <c r="AE46" s="22">
        <v>2819715</v>
      </c>
      <c r="AF46" s="22">
        <v>0</v>
      </c>
      <c r="AG46" s="22">
        <v>0</v>
      </c>
      <c r="AH46" s="22">
        <v>4842779</v>
      </c>
      <c r="AI46" s="22">
        <v>325649452</v>
      </c>
      <c r="AJ46" s="22">
        <v>220172196</v>
      </c>
      <c r="AK46" s="22">
        <v>0</v>
      </c>
      <c r="AL46" s="22">
        <v>220172196</v>
      </c>
    </row>
    <row r="47" spans="1:38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99957144</v>
      </c>
      <c r="F47" s="22">
        <v>0</v>
      </c>
      <c r="G47" s="22">
        <v>51313044</v>
      </c>
      <c r="H47" s="22">
        <v>1791644</v>
      </c>
      <c r="I47" s="22">
        <v>0</v>
      </c>
      <c r="J47" s="22">
        <v>0</v>
      </c>
      <c r="K47" s="22">
        <v>0</v>
      </c>
      <c r="L47" s="22">
        <v>0</v>
      </c>
      <c r="M47" s="22">
        <v>153061832</v>
      </c>
      <c r="N47" s="22">
        <v>8297652</v>
      </c>
      <c r="O47" s="22">
        <v>8811851</v>
      </c>
      <c r="P47" s="22">
        <v>9381939</v>
      </c>
      <c r="Q47" s="22">
        <v>2095995</v>
      </c>
      <c r="R47" s="22">
        <v>1416247</v>
      </c>
      <c r="S47" s="22">
        <v>8191584</v>
      </c>
      <c r="T47" s="22">
        <v>191257100</v>
      </c>
      <c r="U47" s="22">
        <v>63131373</v>
      </c>
      <c r="V47" s="22">
        <v>0</v>
      </c>
      <c r="W47" s="22">
        <v>5910751</v>
      </c>
      <c r="X47" s="22">
        <v>827261</v>
      </c>
      <c r="Y47" s="22">
        <v>0</v>
      </c>
      <c r="Z47" s="22">
        <v>0</v>
      </c>
      <c r="AA47" s="22">
        <v>0</v>
      </c>
      <c r="AB47" s="22">
        <v>0</v>
      </c>
      <c r="AC47" s="22">
        <v>69869385</v>
      </c>
      <c r="AD47" s="22">
        <v>2556529</v>
      </c>
      <c r="AE47" s="22">
        <v>2498738</v>
      </c>
      <c r="AF47" s="22">
        <v>0</v>
      </c>
      <c r="AG47" s="22">
        <v>869837</v>
      </c>
      <c r="AH47" s="22">
        <v>3638694</v>
      </c>
      <c r="AI47" s="22">
        <v>79433183</v>
      </c>
      <c r="AJ47" s="22">
        <v>111823917</v>
      </c>
      <c r="AK47" s="22">
        <v>3212194</v>
      </c>
      <c r="AL47" s="22">
        <v>108611723</v>
      </c>
    </row>
    <row r="48" spans="1:38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229700001</v>
      </c>
      <c r="F48" s="22">
        <v>0</v>
      </c>
      <c r="G48" s="22">
        <v>33250434</v>
      </c>
      <c r="H48" s="22">
        <v>60843335</v>
      </c>
      <c r="I48" s="22">
        <v>9948656</v>
      </c>
      <c r="J48" s="22">
        <v>0</v>
      </c>
      <c r="K48" s="22">
        <v>0</v>
      </c>
      <c r="L48" s="22">
        <v>1857493</v>
      </c>
      <c r="M48" s="22">
        <v>335599919</v>
      </c>
      <c r="N48" s="22">
        <v>2165564</v>
      </c>
      <c r="O48" s="22">
        <v>70052613</v>
      </c>
      <c r="P48" s="22">
        <v>20525616</v>
      </c>
      <c r="Q48" s="22">
        <v>47344126</v>
      </c>
      <c r="R48" s="22">
        <v>12538561</v>
      </c>
      <c r="S48" s="22">
        <v>7908015</v>
      </c>
      <c r="T48" s="22">
        <v>496134414</v>
      </c>
      <c r="U48" s="22">
        <v>117480487</v>
      </c>
      <c r="V48" s="22">
        <v>0</v>
      </c>
      <c r="W48" s="22">
        <v>7216243</v>
      </c>
      <c r="X48" s="22">
        <v>10226624</v>
      </c>
      <c r="Y48" s="22">
        <v>3470284</v>
      </c>
      <c r="Z48" s="22">
        <v>0</v>
      </c>
      <c r="AA48" s="22">
        <v>0</v>
      </c>
      <c r="AB48" s="22">
        <v>1753364</v>
      </c>
      <c r="AC48" s="22">
        <v>140147002</v>
      </c>
      <c r="AD48" s="22">
        <v>12442485</v>
      </c>
      <c r="AE48" s="22">
        <v>7443539</v>
      </c>
      <c r="AF48" s="22">
        <v>0</v>
      </c>
      <c r="AG48" s="22">
        <v>5667808</v>
      </c>
      <c r="AH48" s="22">
        <v>4584809</v>
      </c>
      <c r="AI48" s="22">
        <v>170285643</v>
      </c>
      <c r="AJ48" s="22">
        <v>325848771</v>
      </c>
      <c r="AK48" s="22">
        <v>26692624</v>
      </c>
      <c r="AL48" s="22">
        <v>299156147</v>
      </c>
    </row>
    <row r="49" spans="1:38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96851936</v>
      </c>
      <c r="F49" s="22">
        <v>0</v>
      </c>
      <c r="G49" s="22">
        <v>917645</v>
      </c>
      <c r="H49" s="22">
        <v>4620222</v>
      </c>
      <c r="I49" s="22">
        <v>0</v>
      </c>
      <c r="J49" s="22">
        <v>1366645</v>
      </c>
      <c r="K49" s="22">
        <v>0</v>
      </c>
      <c r="L49" s="22">
        <v>0</v>
      </c>
      <c r="M49" s="22">
        <v>103756448</v>
      </c>
      <c r="N49" s="22">
        <v>0</v>
      </c>
      <c r="O49" s="22">
        <v>7053961</v>
      </c>
      <c r="P49" s="22">
        <v>9782349</v>
      </c>
      <c r="Q49" s="22">
        <v>11254953</v>
      </c>
      <c r="R49" s="22">
        <v>2070822</v>
      </c>
      <c r="S49" s="22">
        <v>7631695</v>
      </c>
      <c r="T49" s="22">
        <v>141550228</v>
      </c>
      <c r="U49" s="22">
        <v>78072156</v>
      </c>
      <c r="V49" s="22">
        <v>0</v>
      </c>
      <c r="W49" s="22">
        <v>620821</v>
      </c>
      <c r="X49" s="22">
        <v>1754128</v>
      </c>
      <c r="Y49" s="22">
        <v>0</v>
      </c>
      <c r="Z49" s="22">
        <v>154543</v>
      </c>
      <c r="AA49" s="22">
        <v>0</v>
      </c>
      <c r="AB49" s="22">
        <v>0</v>
      </c>
      <c r="AC49" s="22">
        <v>80601648</v>
      </c>
      <c r="AD49" s="22">
        <v>2331755</v>
      </c>
      <c r="AE49" s="22">
        <v>5106957</v>
      </c>
      <c r="AF49" s="22">
        <v>0</v>
      </c>
      <c r="AG49" s="22">
        <v>1095360</v>
      </c>
      <c r="AH49" s="22">
        <v>5364807</v>
      </c>
      <c r="AI49" s="22">
        <v>94500527</v>
      </c>
      <c r="AJ49" s="22">
        <v>47049701</v>
      </c>
      <c r="AK49" s="22">
        <v>1104361</v>
      </c>
      <c r="AL49" s="22">
        <v>45945340</v>
      </c>
    </row>
    <row r="50" spans="1:38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646556819</v>
      </c>
      <c r="F50" s="22">
        <v>0</v>
      </c>
      <c r="G50" s="22">
        <v>0</v>
      </c>
      <c r="H50" s="22">
        <v>15529512</v>
      </c>
      <c r="I50" s="22">
        <v>0</v>
      </c>
      <c r="J50" s="22">
        <v>0</v>
      </c>
      <c r="K50" s="22">
        <v>0</v>
      </c>
      <c r="L50" s="22">
        <v>0</v>
      </c>
      <c r="M50" s="22">
        <v>662086331</v>
      </c>
      <c r="N50" s="22">
        <v>0</v>
      </c>
      <c r="O50" s="22">
        <v>18797218</v>
      </c>
      <c r="P50" s="22">
        <v>17616542</v>
      </c>
      <c r="Q50" s="22">
        <v>21530590</v>
      </c>
      <c r="R50" s="22">
        <v>3215286</v>
      </c>
      <c r="S50" s="22">
        <v>6661041</v>
      </c>
      <c r="T50" s="22">
        <v>729907008</v>
      </c>
      <c r="U50" s="22">
        <v>393445533</v>
      </c>
      <c r="V50" s="22">
        <v>0</v>
      </c>
      <c r="W50" s="22">
        <v>0</v>
      </c>
      <c r="X50" s="22">
        <v>791133</v>
      </c>
      <c r="Y50" s="22">
        <v>0</v>
      </c>
      <c r="Z50" s="22">
        <v>0</v>
      </c>
      <c r="AA50" s="22">
        <v>0</v>
      </c>
      <c r="AB50" s="22">
        <v>0</v>
      </c>
      <c r="AC50" s="22">
        <v>394236666</v>
      </c>
      <c r="AD50" s="22">
        <v>3107138</v>
      </c>
      <c r="AE50" s="22">
        <v>9680155</v>
      </c>
      <c r="AF50" s="22">
        <v>0</v>
      </c>
      <c r="AG50" s="22">
        <v>609540</v>
      </c>
      <c r="AH50" s="22">
        <v>2788760</v>
      </c>
      <c r="AI50" s="22">
        <v>410422259</v>
      </c>
      <c r="AJ50" s="22">
        <v>319484749</v>
      </c>
      <c r="AK50" s="22">
        <v>0</v>
      </c>
      <c r="AL50" s="22">
        <v>319484749</v>
      </c>
    </row>
    <row r="51" spans="1:38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72590904</v>
      </c>
      <c r="F51" s="22">
        <v>0</v>
      </c>
      <c r="G51" s="22">
        <v>4246102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76837006</v>
      </c>
      <c r="N51" s="22">
        <v>0</v>
      </c>
      <c r="O51" s="22">
        <v>3728897</v>
      </c>
      <c r="P51" s="22">
        <v>15126075</v>
      </c>
      <c r="Q51" s="22">
        <v>1511029</v>
      </c>
      <c r="R51" s="22">
        <v>0</v>
      </c>
      <c r="S51" s="22">
        <v>1661922</v>
      </c>
      <c r="T51" s="22">
        <v>98864929</v>
      </c>
      <c r="U51" s="22">
        <v>47997153</v>
      </c>
      <c r="V51" s="22">
        <v>0</v>
      </c>
      <c r="W51" s="22">
        <v>695059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48692212</v>
      </c>
      <c r="AD51" s="22">
        <v>533719</v>
      </c>
      <c r="AE51" s="22">
        <v>4930422</v>
      </c>
      <c r="AF51" s="22">
        <v>0</v>
      </c>
      <c r="AG51" s="22">
        <v>0</v>
      </c>
      <c r="AH51" s="22">
        <v>1000595</v>
      </c>
      <c r="AI51" s="22">
        <v>55156948</v>
      </c>
      <c r="AJ51" s="22">
        <v>43707981</v>
      </c>
      <c r="AK51" s="22">
        <v>0</v>
      </c>
      <c r="AL51" s="22">
        <v>43707981</v>
      </c>
    </row>
    <row r="52" spans="1:38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867028980</v>
      </c>
      <c r="F52" s="22">
        <v>0</v>
      </c>
      <c r="G52" s="22">
        <v>26024722</v>
      </c>
      <c r="H52" s="22">
        <v>22264672</v>
      </c>
      <c r="I52" s="22">
        <v>878985</v>
      </c>
      <c r="J52" s="22">
        <v>0</v>
      </c>
      <c r="K52" s="22">
        <v>0</v>
      </c>
      <c r="L52" s="22">
        <v>0</v>
      </c>
      <c r="M52" s="22">
        <v>916197359</v>
      </c>
      <c r="N52" s="22">
        <v>32808588</v>
      </c>
      <c r="O52" s="22">
        <v>15405187</v>
      </c>
      <c r="P52" s="22">
        <v>17069116</v>
      </c>
      <c r="Q52" s="22">
        <v>79691249</v>
      </c>
      <c r="R52" s="22">
        <v>5101401</v>
      </c>
      <c r="S52" s="22">
        <v>13179526</v>
      </c>
      <c r="T52" s="22">
        <v>1079452426</v>
      </c>
      <c r="U52" s="22">
        <v>767302561</v>
      </c>
      <c r="V52" s="22">
        <v>0</v>
      </c>
      <c r="W52" s="22">
        <v>7464431</v>
      </c>
      <c r="X52" s="22">
        <v>3972090</v>
      </c>
      <c r="Y52" s="22">
        <v>193857</v>
      </c>
      <c r="Z52" s="22">
        <v>0</v>
      </c>
      <c r="AA52" s="22">
        <v>0</v>
      </c>
      <c r="AB52" s="22">
        <v>0</v>
      </c>
      <c r="AC52" s="22">
        <v>778932939</v>
      </c>
      <c r="AD52" s="22">
        <v>5613733</v>
      </c>
      <c r="AE52" s="22">
        <v>9106115</v>
      </c>
      <c r="AF52" s="22">
        <v>0</v>
      </c>
      <c r="AG52" s="22">
        <v>1885944</v>
      </c>
      <c r="AH52" s="22">
        <v>4711743</v>
      </c>
      <c r="AI52" s="22">
        <v>800250474</v>
      </c>
      <c r="AJ52" s="22">
        <v>279201952</v>
      </c>
      <c r="AK52" s="22">
        <v>21962922</v>
      </c>
      <c r="AL52" s="22">
        <v>257239030</v>
      </c>
    </row>
    <row r="53" spans="1:38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111524719</v>
      </c>
      <c r="F53" s="22">
        <v>0</v>
      </c>
      <c r="G53" s="22">
        <v>12289236</v>
      </c>
      <c r="H53" s="22">
        <v>12036785</v>
      </c>
      <c r="I53" s="22">
        <v>0</v>
      </c>
      <c r="J53" s="22">
        <v>0</v>
      </c>
      <c r="K53" s="22">
        <v>0</v>
      </c>
      <c r="L53" s="22">
        <v>0</v>
      </c>
      <c r="M53" s="22">
        <v>135850740</v>
      </c>
      <c r="N53" s="22">
        <v>10217958</v>
      </c>
      <c r="O53" s="22">
        <v>34014252</v>
      </c>
      <c r="P53" s="22">
        <v>9356619</v>
      </c>
      <c r="Q53" s="22">
        <v>2733201</v>
      </c>
      <c r="R53" s="22">
        <v>1337106</v>
      </c>
      <c r="S53" s="22">
        <v>1403031</v>
      </c>
      <c r="T53" s="22">
        <v>194912907</v>
      </c>
      <c r="U53" s="22">
        <v>70803810</v>
      </c>
      <c r="V53" s="22">
        <v>0</v>
      </c>
      <c r="W53" s="22">
        <v>1250077</v>
      </c>
      <c r="X53" s="22">
        <v>1289397</v>
      </c>
      <c r="Y53" s="22">
        <v>0</v>
      </c>
      <c r="Z53" s="22">
        <v>0</v>
      </c>
      <c r="AA53" s="22">
        <v>0</v>
      </c>
      <c r="AB53" s="22">
        <v>0</v>
      </c>
      <c r="AC53" s="22">
        <v>73343284</v>
      </c>
      <c r="AD53" s="22">
        <v>12464798</v>
      </c>
      <c r="AE53" s="22">
        <v>5657711</v>
      </c>
      <c r="AF53" s="22">
        <v>0</v>
      </c>
      <c r="AG53" s="22">
        <v>739806</v>
      </c>
      <c r="AH53" s="22">
        <v>1022039</v>
      </c>
      <c r="AI53" s="22">
        <v>93227638</v>
      </c>
      <c r="AJ53" s="22">
        <v>101685269</v>
      </c>
      <c r="AK53" s="22">
        <v>873581</v>
      </c>
      <c r="AL53" s="22">
        <v>100811688</v>
      </c>
    </row>
    <row r="54" spans="1:38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286641419</v>
      </c>
      <c r="F54" s="22">
        <v>0</v>
      </c>
      <c r="G54" s="22">
        <v>20182753</v>
      </c>
      <c r="H54" s="22">
        <v>25149451</v>
      </c>
      <c r="I54" s="22">
        <v>7504803</v>
      </c>
      <c r="J54" s="22">
        <v>0</v>
      </c>
      <c r="K54" s="22">
        <v>0</v>
      </c>
      <c r="L54" s="22">
        <v>0</v>
      </c>
      <c r="M54" s="22">
        <v>339478426</v>
      </c>
      <c r="N54" s="22">
        <v>0</v>
      </c>
      <c r="O54" s="22">
        <v>12146355</v>
      </c>
      <c r="P54" s="22">
        <v>13167692</v>
      </c>
      <c r="Q54" s="22">
        <v>8825427</v>
      </c>
      <c r="R54" s="22">
        <v>12007812</v>
      </c>
      <c r="S54" s="22">
        <v>5550335</v>
      </c>
      <c r="T54" s="22">
        <v>391176047</v>
      </c>
      <c r="U54" s="22">
        <v>226485044</v>
      </c>
      <c r="V54" s="22">
        <v>0</v>
      </c>
      <c r="W54" s="22">
        <v>4530538</v>
      </c>
      <c r="X54" s="22">
        <v>7590979</v>
      </c>
      <c r="Y54" s="22">
        <v>1314084</v>
      </c>
      <c r="Z54" s="22">
        <v>0</v>
      </c>
      <c r="AA54" s="22">
        <v>0</v>
      </c>
      <c r="AB54" s="22">
        <v>0</v>
      </c>
      <c r="AC54" s="22">
        <v>239920645</v>
      </c>
      <c r="AD54" s="22">
        <v>9021504</v>
      </c>
      <c r="AE54" s="22">
        <v>6408769</v>
      </c>
      <c r="AF54" s="22">
        <v>0</v>
      </c>
      <c r="AG54" s="22">
        <v>8426657</v>
      </c>
      <c r="AH54" s="22">
        <v>3157043</v>
      </c>
      <c r="AI54" s="22">
        <v>266934618</v>
      </c>
      <c r="AJ54" s="22">
        <v>124241429</v>
      </c>
      <c r="AK54" s="22">
        <v>10700584</v>
      </c>
      <c r="AL54" s="22">
        <v>113540845</v>
      </c>
    </row>
    <row r="55" spans="1:38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102132725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102132725</v>
      </c>
      <c r="N55" s="22">
        <v>2400</v>
      </c>
      <c r="O55" s="22">
        <v>3073739</v>
      </c>
      <c r="P55" s="22">
        <v>11266146</v>
      </c>
      <c r="Q55" s="22">
        <v>535041</v>
      </c>
      <c r="R55" s="22">
        <v>818081</v>
      </c>
      <c r="S55" s="22">
        <v>3824363</v>
      </c>
      <c r="T55" s="22">
        <v>121652495</v>
      </c>
      <c r="U55" s="22">
        <v>91751652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91751652</v>
      </c>
      <c r="AD55" s="22">
        <v>909730</v>
      </c>
      <c r="AE55" s="22">
        <v>4522635</v>
      </c>
      <c r="AF55" s="22">
        <v>0</v>
      </c>
      <c r="AG55" s="22">
        <v>234681</v>
      </c>
      <c r="AH55" s="22">
        <v>2053975</v>
      </c>
      <c r="AI55" s="22">
        <v>99472673</v>
      </c>
      <c r="AJ55" s="22">
        <v>22179822</v>
      </c>
      <c r="AK55" s="22">
        <v>0</v>
      </c>
      <c r="AL55" s="22">
        <v>22179822</v>
      </c>
    </row>
    <row r="56" spans="1:38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390278630</v>
      </c>
      <c r="F56" s="22">
        <v>0</v>
      </c>
      <c r="G56" s="22">
        <v>3308421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393587051</v>
      </c>
      <c r="N56" s="22">
        <v>3408098</v>
      </c>
      <c r="O56" s="22">
        <v>11289528</v>
      </c>
      <c r="P56" s="22">
        <v>14173849</v>
      </c>
      <c r="Q56" s="22">
        <v>15854547</v>
      </c>
      <c r="R56" s="22">
        <v>3426273</v>
      </c>
      <c r="S56" s="22">
        <v>6997662</v>
      </c>
      <c r="T56" s="22">
        <v>448737008</v>
      </c>
      <c r="U56" s="22">
        <v>285250938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285250938</v>
      </c>
      <c r="AD56" s="22">
        <v>3531553</v>
      </c>
      <c r="AE56" s="22">
        <v>6416891</v>
      </c>
      <c r="AF56" s="22">
        <v>0</v>
      </c>
      <c r="AG56" s="22">
        <v>1046963</v>
      </c>
      <c r="AH56" s="22">
        <v>2735272</v>
      </c>
      <c r="AI56" s="22">
        <v>298981617</v>
      </c>
      <c r="AJ56" s="22">
        <v>149755391</v>
      </c>
      <c r="AK56" s="22">
        <v>1654211</v>
      </c>
      <c r="AL56" s="22">
        <v>148101180</v>
      </c>
    </row>
    <row r="57" spans="1:38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121723856</v>
      </c>
      <c r="F57" s="22">
        <v>0</v>
      </c>
      <c r="G57" s="22">
        <v>48037131</v>
      </c>
      <c r="H57" s="22">
        <v>6591358</v>
      </c>
      <c r="I57" s="22">
        <v>10788832</v>
      </c>
      <c r="J57" s="22">
        <v>0</v>
      </c>
      <c r="K57" s="22">
        <v>148439</v>
      </c>
      <c r="L57" s="22">
        <v>0</v>
      </c>
      <c r="M57" s="22">
        <v>187289616</v>
      </c>
      <c r="N57" s="22">
        <v>50126103</v>
      </c>
      <c r="O57" s="22">
        <v>18497752</v>
      </c>
      <c r="P57" s="22">
        <v>11328568</v>
      </c>
      <c r="Q57" s="22">
        <v>5353168</v>
      </c>
      <c r="R57" s="22">
        <v>1865652</v>
      </c>
      <c r="S57" s="22">
        <v>4988209</v>
      </c>
      <c r="T57" s="22">
        <v>279449068</v>
      </c>
      <c r="U57" s="22">
        <v>47243341</v>
      </c>
      <c r="V57" s="22">
        <v>0</v>
      </c>
      <c r="W57" s="22">
        <v>1563284</v>
      </c>
      <c r="X57" s="22">
        <v>1135688</v>
      </c>
      <c r="Y57" s="22">
        <v>447871</v>
      </c>
      <c r="Z57" s="22">
        <v>0</v>
      </c>
      <c r="AA57" s="22">
        <v>26982</v>
      </c>
      <c r="AB57" s="22">
        <v>0</v>
      </c>
      <c r="AC57" s="22">
        <v>50417166</v>
      </c>
      <c r="AD57" s="22">
        <v>1072085</v>
      </c>
      <c r="AE57" s="22">
        <v>4265418</v>
      </c>
      <c r="AF57" s="22">
        <v>0</v>
      </c>
      <c r="AG57" s="22">
        <v>701541</v>
      </c>
      <c r="AH57" s="22">
        <v>2034546</v>
      </c>
      <c r="AI57" s="22">
        <v>58490756</v>
      </c>
      <c r="AJ57" s="22">
        <v>220958312</v>
      </c>
      <c r="AK57" s="22">
        <v>28932759</v>
      </c>
      <c r="AL57" s="22">
        <v>192025553</v>
      </c>
    </row>
    <row r="58" spans="1:38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56601324</v>
      </c>
      <c r="F58" s="22">
        <v>0</v>
      </c>
      <c r="G58" s="22">
        <v>19685453</v>
      </c>
      <c r="H58" s="22">
        <v>4086509</v>
      </c>
      <c r="I58" s="22">
        <v>0</v>
      </c>
      <c r="J58" s="22">
        <v>0</v>
      </c>
      <c r="K58" s="22">
        <v>0</v>
      </c>
      <c r="L58" s="22">
        <v>0</v>
      </c>
      <c r="M58" s="22">
        <v>80373286</v>
      </c>
      <c r="N58" s="22">
        <v>195621</v>
      </c>
      <c r="O58" s="22">
        <v>4785775</v>
      </c>
      <c r="P58" s="22">
        <v>6297054</v>
      </c>
      <c r="Q58" s="22">
        <v>773681</v>
      </c>
      <c r="R58" s="22">
        <v>0</v>
      </c>
      <c r="S58" s="22">
        <v>2800849</v>
      </c>
      <c r="T58" s="22">
        <v>95226266</v>
      </c>
      <c r="U58" s="22">
        <v>19746350</v>
      </c>
      <c r="V58" s="22">
        <v>0</v>
      </c>
      <c r="W58" s="22">
        <v>3297048</v>
      </c>
      <c r="X58" s="22">
        <v>741103</v>
      </c>
      <c r="Y58" s="22">
        <v>0</v>
      </c>
      <c r="Z58" s="22">
        <v>0</v>
      </c>
      <c r="AA58" s="22">
        <v>0</v>
      </c>
      <c r="AB58" s="22">
        <v>0</v>
      </c>
      <c r="AC58" s="22">
        <v>23784501</v>
      </c>
      <c r="AD58" s="22">
        <v>1587360</v>
      </c>
      <c r="AE58" s="22">
        <v>2720830</v>
      </c>
      <c r="AF58" s="22">
        <v>0</v>
      </c>
      <c r="AG58" s="22">
        <v>0</v>
      </c>
      <c r="AH58" s="22">
        <v>1575112</v>
      </c>
      <c r="AI58" s="22">
        <v>29667803</v>
      </c>
      <c r="AJ58" s="22">
        <v>65558463</v>
      </c>
      <c r="AK58" s="22">
        <v>11262560</v>
      </c>
      <c r="AL58" s="22">
        <v>54295903</v>
      </c>
    </row>
    <row r="59" spans="1:38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126017901</v>
      </c>
      <c r="F59" s="22">
        <v>0</v>
      </c>
      <c r="G59" s="22">
        <v>9606214</v>
      </c>
      <c r="H59" s="22">
        <v>24510420</v>
      </c>
      <c r="I59" s="22">
        <v>988048</v>
      </c>
      <c r="J59" s="22">
        <v>0</v>
      </c>
      <c r="K59" s="22">
        <v>0</v>
      </c>
      <c r="L59" s="22">
        <v>0</v>
      </c>
      <c r="M59" s="22">
        <v>161122583</v>
      </c>
      <c r="N59" s="22">
        <v>1219598</v>
      </c>
      <c r="O59" s="22">
        <v>18266817</v>
      </c>
      <c r="P59" s="22">
        <v>8241245</v>
      </c>
      <c r="Q59" s="22">
        <v>3059091</v>
      </c>
      <c r="R59" s="22">
        <v>8111812</v>
      </c>
      <c r="S59" s="22">
        <v>4769346</v>
      </c>
      <c r="T59" s="22">
        <v>204790492</v>
      </c>
      <c r="U59" s="22">
        <v>54547186</v>
      </c>
      <c r="V59" s="22">
        <v>0</v>
      </c>
      <c r="W59" s="22">
        <v>3069892</v>
      </c>
      <c r="X59" s="22">
        <v>1151966</v>
      </c>
      <c r="Y59" s="22">
        <v>36823</v>
      </c>
      <c r="Z59" s="22">
        <v>0</v>
      </c>
      <c r="AA59" s="22">
        <v>0</v>
      </c>
      <c r="AB59" s="22">
        <v>0</v>
      </c>
      <c r="AC59" s="22">
        <v>58805867</v>
      </c>
      <c r="AD59" s="22">
        <v>2033385</v>
      </c>
      <c r="AE59" s="22">
        <v>4747513</v>
      </c>
      <c r="AF59" s="22">
        <v>152921</v>
      </c>
      <c r="AG59" s="22">
        <v>5803946</v>
      </c>
      <c r="AH59" s="22">
        <v>2246375</v>
      </c>
      <c r="AI59" s="22">
        <v>73790007</v>
      </c>
      <c r="AJ59" s="22">
        <v>131000485</v>
      </c>
      <c r="AK59" s="22">
        <v>11052187</v>
      </c>
      <c r="AL59" s="22">
        <v>119948298</v>
      </c>
    </row>
    <row r="60" spans="1:38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205439421</v>
      </c>
      <c r="F60" s="22">
        <v>0</v>
      </c>
      <c r="G60" s="22">
        <v>64408555</v>
      </c>
      <c r="H60" s="22">
        <v>47326520</v>
      </c>
      <c r="I60" s="22">
        <v>163219</v>
      </c>
      <c r="J60" s="22">
        <v>0</v>
      </c>
      <c r="K60" s="22">
        <v>0</v>
      </c>
      <c r="L60" s="22">
        <v>0</v>
      </c>
      <c r="M60" s="22">
        <v>317337715</v>
      </c>
      <c r="N60" s="22">
        <v>14709147</v>
      </c>
      <c r="O60" s="22">
        <v>83415823</v>
      </c>
      <c r="P60" s="22">
        <v>15541593</v>
      </c>
      <c r="Q60" s="22">
        <v>1402508</v>
      </c>
      <c r="R60" s="22">
        <v>5149638</v>
      </c>
      <c r="S60" s="22">
        <v>14677436</v>
      </c>
      <c r="T60" s="22">
        <v>452233860</v>
      </c>
      <c r="U60" s="22">
        <v>107536050</v>
      </c>
      <c r="V60" s="22">
        <v>0</v>
      </c>
      <c r="W60" s="22">
        <v>11721173</v>
      </c>
      <c r="X60" s="22">
        <v>8642858</v>
      </c>
      <c r="Y60" s="22">
        <v>47488</v>
      </c>
      <c r="Z60" s="22">
        <v>0</v>
      </c>
      <c r="AA60" s="22">
        <v>0</v>
      </c>
      <c r="AB60" s="22">
        <v>0</v>
      </c>
      <c r="AC60" s="22">
        <v>127947569</v>
      </c>
      <c r="AD60" s="22">
        <v>15188949</v>
      </c>
      <c r="AE60" s="22">
        <v>7242445</v>
      </c>
      <c r="AF60" s="22">
        <v>0</v>
      </c>
      <c r="AG60" s="22">
        <v>763104</v>
      </c>
      <c r="AH60" s="22">
        <v>5420855</v>
      </c>
      <c r="AI60" s="22">
        <v>156562922</v>
      </c>
      <c r="AJ60" s="22">
        <v>295670938</v>
      </c>
      <c r="AK60" s="22">
        <v>1553368</v>
      </c>
      <c r="AL60" s="22">
        <v>294117570</v>
      </c>
    </row>
    <row r="61" spans="1:38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38223749</v>
      </c>
      <c r="F61" s="22">
        <v>0</v>
      </c>
      <c r="G61" s="22">
        <v>5084490</v>
      </c>
      <c r="H61" s="22">
        <v>12578</v>
      </c>
      <c r="I61" s="22">
        <v>16363</v>
      </c>
      <c r="J61" s="22">
        <v>0</v>
      </c>
      <c r="K61" s="22">
        <v>0</v>
      </c>
      <c r="L61" s="22">
        <v>0</v>
      </c>
      <c r="M61" s="22">
        <v>43337180</v>
      </c>
      <c r="N61" s="22">
        <v>5873768</v>
      </c>
      <c r="O61" s="22">
        <v>5068897</v>
      </c>
      <c r="P61" s="22">
        <v>12517655</v>
      </c>
      <c r="Q61" s="22">
        <v>1356957</v>
      </c>
      <c r="R61" s="22">
        <v>724012</v>
      </c>
      <c r="S61" s="22">
        <v>4873988</v>
      </c>
      <c r="T61" s="22">
        <v>73752457</v>
      </c>
      <c r="U61" s="22">
        <v>17931429</v>
      </c>
      <c r="V61" s="22">
        <v>0</v>
      </c>
      <c r="W61" s="22">
        <v>957822</v>
      </c>
      <c r="X61" s="22">
        <v>11318</v>
      </c>
      <c r="Y61" s="22">
        <v>0</v>
      </c>
      <c r="Z61" s="22">
        <v>0</v>
      </c>
      <c r="AA61" s="22">
        <v>0</v>
      </c>
      <c r="AB61" s="22">
        <v>0</v>
      </c>
      <c r="AC61" s="22">
        <v>18900569</v>
      </c>
      <c r="AD61" s="22">
        <v>847215</v>
      </c>
      <c r="AE61" s="22">
        <v>3951971</v>
      </c>
      <c r="AF61" s="22">
        <v>37433</v>
      </c>
      <c r="AG61" s="22">
        <v>252735</v>
      </c>
      <c r="AH61" s="22">
        <v>1965540</v>
      </c>
      <c r="AI61" s="22">
        <v>25955463</v>
      </c>
      <c r="AJ61" s="22">
        <v>47796994</v>
      </c>
      <c r="AK61" s="22">
        <v>0</v>
      </c>
      <c r="AL61" s="22">
        <v>47796994</v>
      </c>
    </row>
    <row r="62" spans="1:38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376027140</v>
      </c>
      <c r="F62" s="22">
        <v>0</v>
      </c>
      <c r="G62" s="22">
        <v>28396055</v>
      </c>
      <c r="H62" s="22">
        <v>33529124</v>
      </c>
      <c r="I62" s="22">
        <v>7914837</v>
      </c>
      <c r="J62" s="22">
        <v>0</v>
      </c>
      <c r="K62" s="22">
        <v>0</v>
      </c>
      <c r="L62" s="22">
        <v>0</v>
      </c>
      <c r="M62" s="22">
        <v>445867156</v>
      </c>
      <c r="N62" s="22">
        <v>16139152</v>
      </c>
      <c r="O62" s="22">
        <v>41197578</v>
      </c>
      <c r="P62" s="22">
        <v>23268714</v>
      </c>
      <c r="Q62" s="22">
        <v>143325871</v>
      </c>
      <c r="R62" s="22">
        <v>6033990</v>
      </c>
      <c r="S62" s="22">
        <v>14855991</v>
      </c>
      <c r="T62" s="22">
        <v>690688452</v>
      </c>
      <c r="U62" s="22">
        <v>225794929</v>
      </c>
      <c r="V62" s="22">
        <v>0</v>
      </c>
      <c r="W62" s="22">
        <v>4168220</v>
      </c>
      <c r="X62" s="22">
        <v>5408221</v>
      </c>
      <c r="Y62" s="22">
        <v>1362403</v>
      </c>
      <c r="Z62" s="22">
        <v>0</v>
      </c>
      <c r="AA62" s="22">
        <v>0</v>
      </c>
      <c r="AB62" s="22">
        <v>0</v>
      </c>
      <c r="AC62" s="22">
        <v>236733773</v>
      </c>
      <c r="AD62" s="22">
        <v>9306464</v>
      </c>
      <c r="AE62" s="22">
        <v>8366878</v>
      </c>
      <c r="AF62" s="22">
        <v>0</v>
      </c>
      <c r="AG62" s="22">
        <v>1553335</v>
      </c>
      <c r="AH62" s="22">
        <v>4523108</v>
      </c>
      <c r="AI62" s="22">
        <v>260483558</v>
      </c>
      <c r="AJ62" s="22">
        <v>430204894</v>
      </c>
      <c r="AK62" s="22">
        <v>9982521</v>
      </c>
      <c r="AL62" s="22">
        <v>420222373</v>
      </c>
    </row>
    <row r="63" spans="1:38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7475037</v>
      </c>
      <c r="F63" s="22">
        <v>0</v>
      </c>
      <c r="G63" s="22">
        <v>550122</v>
      </c>
      <c r="H63" s="22">
        <v>264525</v>
      </c>
      <c r="I63" s="22">
        <v>500856</v>
      </c>
      <c r="J63" s="22">
        <v>0</v>
      </c>
      <c r="K63" s="22">
        <v>0</v>
      </c>
      <c r="L63" s="22">
        <v>0</v>
      </c>
      <c r="M63" s="22">
        <v>8790540</v>
      </c>
      <c r="N63" s="22">
        <v>1347429</v>
      </c>
      <c r="O63" s="22">
        <v>1395671</v>
      </c>
      <c r="P63" s="22">
        <v>3440534</v>
      </c>
      <c r="Q63" s="22">
        <v>324334</v>
      </c>
      <c r="R63" s="22">
        <v>369393</v>
      </c>
      <c r="S63" s="22">
        <v>1038420</v>
      </c>
      <c r="T63" s="22">
        <v>16706321</v>
      </c>
      <c r="U63" s="22">
        <v>2404784</v>
      </c>
      <c r="V63" s="22">
        <v>0</v>
      </c>
      <c r="W63" s="22">
        <v>229322</v>
      </c>
      <c r="X63" s="22">
        <v>164699</v>
      </c>
      <c r="Y63" s="22">
        <v>229041</v>
      </c>
      <c r="Z63" s="22">
        <v>0</v>
      </c>
      <c r="AA63" s="22">
        <v>0</v>
      </c>
      <c r="AB63" s="22">
        <v>0</v>
      </c>
      <c r="AC63" s="22">
        <v>3027846</v>
      </c>
      <c r="AD63" s="22">
        <v>502261</v>
      </c>
      <c r="AE63" s="22">
        <v>1775104</v>
      </c>
      <c r="AF63" s="22">
        <v>0</v>
      </c>
      <c r="AG63" s="22">
        <v>156690</v>
      </c>
      <c r="AH63" s="22">
        <v>487832</v>
      </c>
      <c r="AI63" s="22">
        <v>5949733</v>
      </c>
      <c r="AJ63" s="22">
        <v>10756588</v>
      </c>
      <c r="AK63" s="22">
        <v>0</v>
      </c>
      <c r="AL63" s="22">
        <v>10756588</v>
      </c>
    </row>
    <row r="64" spans="1:38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167457866</v>
      </c>
      <c r="F64" s="22">
        <v>0</v>
      </c>
      <c r="G64" s="22">
        <v>9677362</v>
      </c>
      <c r="H64" s="22">
        <v>1748869</v>
      </c>
      <c r="I64" s="22">
        <v>0</v>
      </c>
      <c r="J64" s="22">
        <v>0</v>
      </c>
      <c r="K64" s="22">
        <v>0</v>
      </c>
      <c r="L64" s="22">
        <v>0</v>
      </c>
      <c r="M64" s="22">
        <v>178884097</v>
      </c>
      <c r="N64" s="22">
        <v>391793</v>
      </c>
      <c r="O64" s="22">
        <v>7695226</v>
      </c>
      <c r="P64" s="22">
        <v>9335533</v>
      </c>
      <c r="Q64" s="22">
        <v>3111862</v>
      </c>
      <c r="R64" s="22">
        <v>60768</v>
      </c>
      <c r="S64" s="22">
        <v>2472969</v>
      </c>
      <c r="T64" s="22">
        <v>201952248</v>
      </c>
      <c r="U64" s="22">
        <v>136792124</v>
      </c>
      <c r="V64" s="22">
        <v>0</v>
      </c>
      <c r="W64" s="22">
        <v>1339692</v>
      </c>
      <c r="X64" s="22">
        <v>732667</v>
      </c>
      <c r="Y64" s="22">
        <v>0</v>
      </c>
      <c r="Z64" s="22">
        <v>0</v>
      </c>
      <c r="AA64" s="22">
        <v>0</v>
      </c>
      <c r="AB64" s="22">
        <v>0</v>
      </c>
      <c r="AC64" s="22">
        <v>138864483</v>
      </c>
      <c r="AD64" s="22">
        <v>1215701</v>
      </c>
      <c r="AE64" s="22">
        <v>5206491</v>
      </c>
      <c r="AF64" s="22">
        <v>0</v>
      </c>
      <c r="AG64" s="22">
        <v>50422</v>
      </c>
      <c r="AH64" s="22">
        <v>1432150</v>
      </c>
      <c r="AI64" s="22">
        <v>146769247</v>
      </c>
      <c r="AJ64" s="22">
        <v>55183001</v>
      </c>
      <c r="AK64" s="22">
        <v>3956641</v>
      </c>
      <c r="AL64" s="22">
        <v>51226360</v>
      </c>
    </row>
    <row r="65" spans="1:38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94813554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94813554</v>
      </c>
      <c r="N65" s="22">
        <v>5039407</v>
      </c>
      <c r="O65" s="22">
        <v>10679041</v>
      </c>
      <c r="P65" s="22">
        <v>2667992</v>
      </c>
      <c r="Q65" s="22">
        <v>0</v>
      </c>
      <c r="R65" s="22">
        <v>1843420</v>
      </c>
      <c r="S65" s="22">
        <v>0</v>
      </c>
      <c r="T65" s="22">
        <v>115043414</v>
      </c>
      <c r="U65" s="22">
        <v>30081366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30081366</v>
      </c>
      <c r="AD65" s="22">
        <v>1207918</v>
      </c>
      <c r="AE65" s="22">
        <v>1673766</v>
      </c>
      <c r="AF65" s="22">
        <v>0</v>
      </c>
      <c r="AG65" s="22">
        <v>0</v>
      </c>
      <c r="AH65" s="22">
        <v>2046617</v>
      </c>
      <c r="AI65" s="22">
        <v>35009667</v>
      </c>
      <c r="AJ65" s="22">
        <v>80033747</v>
      </c>
      <c r="AK65" s="22">
        <v>0</v>
      </c>
      <c r="AL65" s="22">
        <v>80033747</v>
      </c>
    </row>
    <row r="66" spans="1:38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173515416</v>
      </c>
      <c r="F66" s="22">
        <v>0</v>
      </c>
      <c r="G66" s="22">
        <v>1827605</v>
      </c>
      <c r="H66" s="22">
        <v>865864</v>
      </c>
      <c r="I66" s="22">
        <v>0</v>
      </c>
      <c r="J66" s="22">
        <v>0</v>
      </c>
      <c r="K66" s="22">
        <v>0</v>
      </c>
      <c r="L66" s="22">
        <v>0</v>
      </c>
      <c r="M66" s="22">
        <v>176208885</v>
      </c>
      <c r="N66" s="22">
        <v>0</v>
      </c>
      <c r="O66" s="22">
        <v>8486626</v>
      </c>
      <c r="P66" s="22">
        <v>10449258</v>
      </c>
      <c r="Q66" s="22">
        <v>146426</v>
      </c>
      <c r="R66" s="22">
        <v>0</v>
      </c>
      <c r="S66" s="22">
        <v>5730257</v>
      </c>
      <c r="T66" s="22">
        <v>201021452</v>
      </c>
      <c r="U66" s="22">
        <v>73596633</v>
      </c>
      <c r="V66" s="22">
        <v>0</v>
      </c>
      <c r="W66" s="22">
        <v>272775</v>
      </c>
      <c r="X66" s="22">
        <v>316536</v>
      </c>
      <c r="Y66" s="22">
        <v>0</v>
      </c>
      <c r="Z66" s="22">
        <v>0</v>
      </c>
      <c r="AA66" s="22">
        <v>0</v>
      </c>
      <c r="AB66" s="22">
        <v>0</v>
      </c>
      <c r="AC66" s="22">
        <v>74185944</v>
      </c>
      <c r="AD66" s="22">
        <v>1106770</v>
      </c>
      <c r="AE66" s="22">
        <v>3876498</v>
      </c>
      <c r="AF66" s="22">
        <v>0</v>
      </c>
      <c r="AG66" s="22">
        <v>0</v>
      </c>
      <c r="AH66" s="22">
        <v>2058735</v>
      </c>
      <c r="AI66" s="22">
        <v>81227947</v>
      </c>
      <c r="AJ66" s="22">
        <v>119793505</v>
      </c>
      <c r="AK66" s="22">
        <v>0</v>
      </c>
      <c r="AL66" s="22">
        <v>119793505</v>
      </c>
    </row>
    <row r="67" spans="1:38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11126071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11126071</v>
      </c>
      <c r="N67" s="22">
        <v>0</v>
      </c>
      <c r="O67" s="22">
        <v>1184699</v>
      </c>
      <c r="P67" s="22">
        <v>1747457</v>
      </c>
      <c r="Q67" s="22">
        <v>423258</v>
      </c>
      <c r="R67" s="22">
        <v>25276</v>
      </c>
      <c r="S67" s="22">
        <v>404508</v>
      </c>
      <c r="T67" s="22">
        <v>14911269</v>
      </c>
      <c r="U67" s="22">
        <v>4824994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4824994</v>
      </c>
      <c r="AD67" s="22">
        <v>355112</v>
      </c>
      <c r="AE67" s="22">
        <v>338141</v>
      </c>
      <c r="AF67" s="22">
        <v>0</v>
      </c>
      <c r="AG67" s="22">
        <v>20540</v>
      </c>
      <c r="AH67" s="22">
        <v>154436</v>
      </c>
      <c r="AI67" s="22">
        <v>5693223</v>
      </c>
      <c r="AJ67" s="22">
        <v>9218046</v>
      </c>
      <c r="AK67" s="22">
        <v>0</v>
      </c>
      <c r="AL67" s="22">
        <v>9218046</v>
      </c>
    </row>
    <row r="68" spans="1:38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978838573</v>
      </c>
      <c r="F68" s="22">
        <v>0</v>
      </c>
      <c r="G68" s="22">
        <v>23589642</v>
      </c>
      <c r="H68" s="22">
        <v>14944317</v>
      </c>
      <c r="I68" s="22">
        <v>11437338</v>
      </c>
      <c r="J68" s="22">
        <v>0</v>
      </c>
      <c r="K68" s="22">
        <v>0</v>
      </c>
      <c r="L68" s="22">
        <v>0</v>
      </c>
      <c r="M68" s="22">
        <v>1028809870</v>
      </c>
      <c r="N68" s="22">
        <v>0</v>
      </c>
      <c r="O68" s="22">
        <v>20102990</v>
      </c>
      <c r="P68" s="22">
        <v>4653532</v>
      </c>
      <c r="Q68" s="22">
        <v>38503257</v>
      </c>
      <c r="R68" s="22">
        <v>8562406</v>
      </c>
      <c r="S68" s="22">
        <v>8231492</v>
      </c>
      <c r="T68" s="22">
        <v>1108863547</v>
      </c>
      <c r="U68" s="22">
        <v>474516436</v>
      </c>
      <c r="V68" s="22">
        <v>0</v>
      </c>
      <c r="W68" s="22">
        <v>5044065</v>
      </c>
      <c r="X68" s="22">
        <v>3257374</v>
      </c>
      <c r="Y68" s="22">
        <v>856224</v>
      </c>
      <c r="Z68" s="22">
        <v>0</v>
      </c>
      <c r="AA68" s="22">
        <v>0</v>
      </c>
      <c r="AB68" s="22">
        <v>0</v>
      </c>
      <c r="AC68" s="22">
        <v>483674099</v>
      </c>
      <c r="AD68" s="22">
        <v>4280835</v>
      </c>
      <c r="AE68" s="22">
        <v>2614938</v>
      </c>
      <c r="AF68" s="22">
        <v>0</v>
      </c>
      <c r="AG68" s="22">
        <v>4886974</v>
      </c>
      <c r="AH68" s="22">
        <v>4283601</v>
      </c>
      <c r="AI68" s="22">
        <v>499740447</v>
      </c>
      <c r="AJ68" s="22">
        <v>609123100</v>
      </c>
      <c r="AK68" s="22">
        <v>977707</v>
      </c>
      <c r="AL68" s="22">
        <v>608145393</v>
      </c>
    </row>
    <row r="69" spans="1:38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598174596</v>
      </c>
      <c r="F69" s="22">
        <v>0</v>
      </c>
      <c r="G69" s="22">
        <v>84636385</v>
      </c>
      <c r="H69" s="22">
        <v>103963355</v>
      </c>
      <c r="I69" s="22">
        <v>9793295</v>
      </c>
      <c r="J69" s="22">
        <v>0</v>
      </c>
      <c r="K69" s="22">
        <v>0</v>
      </c>
      <c r="L69" s="22">
        <v>0</v>
      </c>
      <c r="M69" s="22">
        <v>796567631</v>
      </c>
      <c r="N69" s="22">
        <v>5189611</v>
      </c>
      <c r="O69" s="22">
        <v>48333782</v>
      </c>
      <c r="P69" s="22">
        <v>12749147</v>
      </c>
      <c r="Q69" s="22">
        <v>88653153</v>
      </c>
      <c r="R69" s="22">
        <v>0</v>
      </c>
      <c r="S69" s="22">
        <v>14113271</v>
      </c>
      <c r="T69" s="22">
        <v>965606595</v>
      </c>
      <c r="U69" s="22">
        <v>442551956</v>
      </c>
      <c r="V69" s="22">
        <v>0</v>
      </c>
      <c r="W69" s="22">
        <v>4533184</v>
      </c>
      <c r="X69" s="22">
        <v>15649076</v>
      </c>
      <c r="Y69" s="22">
        <v>681608</v>
      </c>
      <c r="Z69" s="22">
        <v>0</v>
      </c>
      <c r="AA69" s="22">
        <v>0</v>
      </c>
      <c r="AB69" s="22">
        <v>0</v>
      </c>
      <c r="AC69" s="22">
        <v>463415824</v>
      </c>
      <c r="AD69" s="22">
        <v>6981175</v>
      </c>
      <c r="AE69" s="22">
        <v>9287053</v>
      </c>
      <c r="AF69" s="22">
        <v>0</v>
      </c>
      <c r="AG69" s="22">
        <v>0</v>
      </c>
      <c r="AH69" s="22">
        <v>7566955</v>
      </c>
      <c r="AI69" s="22">
        <v>487251007</v>
      </c>
      <c r="AJ69" s="22">
        <v>478355588</v>
      </c>
      <c r="AK69" s="22">
        <v>43038285</v>
      </c>
      <c r="AL69" s="22">
        <v>435317303</v>
      </c>
    </row>
    <row r="70" spans="1:38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103887045</v>
      </c>
      <c r="F70" s="22">
        <v>0</v>
      </c>
      <c r="G70" s="22">
        <v>8258743</v>
      </c>
      <c r="H70" s="22">
        <v>1489267</v>
      </c>
      <c r="I70" s="22">
        <v>0</v>
      </c>
      <c r="J70" s="22">
        <v>2979641</v>
      </c>
      <c r="K70" s="22">
        <v>0</v>
      </c>
      <c r="L70" s="22">
        <v>0</v>
      </c>
      <c r="M70" s="22">
        <v>116614696</v>
      </c>
      <c r="N70" s="22">
        <v>0</v>
      </c>
      <c r="O70" s="22">
        <v>15942789</v>
      </c>
      <c r="P70" s="22">
        <v>10769441</v>
      </c>
      <c r="Q70" s="22">
        <v>1316306</v>
      </c>
      <c r="R70" s="22">
        <v>1906077</v>
      </c>
      <c r="S70" s="22">
        <v>933691</v>
      </c>
      <c r="T70" s="22">
        <v>147483000</v>
      </c>
      <c r="U70" s="22">
        <v>38720308</v>
      </c>
      <c r="V70" s="22">
        <v>0</v>
      </c>
      <c r="W70" s="22">
        <v>1355037</v>
      </c>
      <c r="X70" s="22">
        <v>581598</v>
      </c>
      <c r="Y70" s="22">
        <v>0</v>
      </c>
      <c r="Z70" s="22">
        <v>0</v>
      </c>
      <c r="AA70" s="22">
        <v>0</v>
      </c>
      <c r="AB70" s="22">
        <v>0</v>
      </c>
      <c r="AC70" s="22">
        <v>40656943</v>
      </c>
      <c r="AD70" s="22">
        <v>1153680</v>
      </c>
      <c r="AE70" s="22">
        <v>5921962</v>
      </c>
      <c r="AF70" s="22">
        <v>0</v>
      </c>
      <c r="AG70" s="22">
        <v>378614</v>
      </c>
      <c r="AH70" s="22">
        <v>481497</v>
      </c>
      <c r="AI70" s="22">
        <v>48592696</v>
      </c>
      <c r="AJ70" s="22">
        <v>98890304</v>
      </c>
      <c r="AK70" s="22">
        <v>0</v>
      </c>
      <c r="AL70" s="22">
        <v>98890304</v>
      </c>
    </row>
    <row r="71" spans="1:38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34286186</v>
      </c>
      <c r="F71" s="22">
        <v>0</v>
      </c>
      <c r="G71" s="22">
        <v>3082549</v>
      </c>
      <c r="H71" s="22">
        <v>876979</v>
      </c>
      <c r="I71" s="22">
        <v>0</v>
      </c>
      <c r="J71" s="22">
        <v>750000</v>
      </c>
      <c r="K71" s="22">
        <v>0</v>
      </c>
      <c r="L71" s="22">
        <v>6811575</v>
      </c>
      <c r="M71" s="22">
        <v>45807289</v>
      </c>
      <c r="N71" s="22">
        <v>399250</v>
      </c>
      <c r="O71" s="22">
        <v>4505342</v>
      </c>
      <c r="P71" s="22">
        <v>10535076</v>
      </c>
      <c r="Q71" s="22">
        <v>5113588</v>
      </c>
      <c r="R71" s="22">
        <v>1105534</v>
      </c>
      <c r="S71" s="22">
        <v>5619377</v>
      </c>
      <c r="T71" s="22">
        <v>73085456</v>
      </c>
      <c r="U71" s="22">
        <v>18676729</v>
      </c>
      <c r="V71" s="22">
        <v>0</v>
      </c>
      <c r="W71" s="22">
        <v>537859</v>
      </c>
      <c r="X71" s="22">
        <v>534720</v>
      </c>
      <c r="Y71" s="22">
        <v>0</v>
      </c>
      <c r="Z71" s="22">
        <v>673226</v>
      </c>
      <c r="AA71" s="22">
        <v>0</v>
      </c>
      <c r="AB71" s="22">
        <v>4413016</v>
      </c>
      <c r="AC71" s="22">
        <v>24835550</v>
      </c>
      <c r="AD71" s="22">
        <v>1197063</v>
      </c>
      <c r="AE71" s="22">
        <v>4167426</v>
      </c>
      <c r="AF71" s="22">
        <v>0</v>
      </c>
      <c r="AG71" s="22">
        <v>725327</v>
      </c>
      <c r="AH71" s="22">
        <v>2926429</v>
      </c>
      <c r="AI71" s="22">
        <v>33851795</v>
      </c>
      <c r="AJ71" s="22">
        <v>39233661</v>
      </c>
      <c r="AK71" s="22">
        <v>0</v>
      </c>
      <c r="AL71" s="22">
        <v>39233661</v>
      </c>
    </row>
    <row r="72" spans="1:38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89856014</v>
      </c>
      <c r="F72" s="22">
        <v>0</v>
      </c>
      <c r="G72" s="22">
        <v>724727</v>
      </c>
      <c r="H72" s="22">
        <v>1134659</v>
      </c>
      <c r="I72" s="22">
        <v>3526660</v>
      </c>
      <c r="J72" s="22">
        <v>0</v>
      </c>
      <c r="K72" s="22">
        <v>0</v>
      </c>
      <c r="L72" s="22">
        <v>0</v>
      </c>
      <c r="M72" s="22">
        <v>95242060</v>
      </c>
      <c r="N72" s="22">
        <v>903913</v>
      </c>
      <c r="O72" s="22">
        <v>2729736</v>
      </c>
      <c r="P72" s="22">
        <v>5791458</v>
      </c>
      <c r="Q72" s="22">
        <v>321307</v>
      </c>
      <c r="R72" s="22">
        <v>990803</v>
      </c>
      <c r="S72" s="22">
        <v>3067818</v>
      </c>
      <c r="T72" s="22">
        <v>109047095</v>
      </c>
      <c r="U72" s="22">
        <v>49755401</v>
      </c>
      <c r="V72" s="22">
        <v>0</v>
      </c>
      <c r="W72" s="22">
        <v>338730</v>
      </c>
      <c r="X72" s="22">
        <v>622827</v>
      </c>
      <c r="Y72" s="22">
        <v>929953</v>
      </c>
      <c r="Z72" s="22">
        <v>0</v>
      </c>
      <c r="AA72" s="22">
        <v>0</v>
      </c>
      <c r="AB72" s="22">
        <v>0</v>
      </c>
      <c r="AC72" s="22">
        <v>51646911</v>
      </c>
      <c r="AD72" s="22">
        <v>995876</v>
      </c>
      <c r="AE72" s="22">
        <v>1891976</v>
      </c>
      <c r="AF72" s="22">
        <v>0</v>
      </c>
      <c r="AG72" s="22">
        <v>465670</v>
      </c>
      <c r="AH72" s="22">
        <v>1080027</v>
      </c>
      <c r="AI72" s="22">
        <v>56080460</v>
      </c>
      <c r="AJ72" s="22">
        <v>52966635</v>
      </c>
      <c r="AK72" s="22">
        <v>0</v>
      </c>
      <c r="AL72" s="22">
        <v>52966635</v>
      </c>
    </row>
    <row r="73" spans="1:38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68352011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68352011</v>
      </c>
      <c r="N73" s="22">
        <v>152769</v>
      </c>
      <c r="O73" s="22">
        <v>683168</v>
      </c>
      <c r="P73" s="22">
        <v>2366483</v>
      </c>
      <c r="Q73" s="22">
        <v>658661</v>
      </c>
      <c r="R73" s="22">
        <v>0</v>
      </c>
      <c r="S73" s="22">
        <v>1330382</v>
      </c>
      <c r="T73" s="22">
        <v>73543474</v>
      </c>
      <c r="U73" s="22">
        <v>45155521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45155521</v>
      </c>
      <c r="AD73" s="22">
        <v>191760</v>
      </c>
      <c r="AE73" s="22">
        <v>566002</v>
      </c>
      <c r="AF73" s="22">
        <v>0</v>
      </c>
      <c r="AG73" s="22">
        <v>0</v>
      </c>
      <c r="AH73" s="22">
        <v>887786</v>
      </c>
      <c r="AI73" s="22">
        <v>46801069</v>
      </c>
      <c r="AJ73" s="22">
        <v>26742405</v>
      </c>
      <c r="AK73" s="22">
        <v>0</v>
      </c>
      <c r="AL73" s="22">
        <v>26742405</v>
      </c>
    </row>
    <row r="74" spans="1:38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104838284</v>
      </c>
      <c r="F74" s="22">
        <v>0</v>
      </c>
      <c r="G74" s="22">
        <v>5534725</v>
      </c>
      <c r="H74" s="22">
        <v>2104173</v>
      </c>
      <c r="I74" s="22">
        <v>0</v>
      </c>
      <c r="J74" s="22">
        <v>455000</v>
      </c>
      <c r="K74" s="22">
        <v>0</v>
      </c>
      <c r="L74" s="22">
        <v>0</v>
      </c>
      <c r="M74" s="22">
        <v>112932182</v>
      </c>
      <c r="N74" s="22">
        <v>657607</v>
      </c>
      <c r="O74" s="22">
        <v>8238105</v>
      </c>
      <c r="P74" s="22">
        <v>21518961</v>
      </c>
      <c r="Q74" s="22">
        <v>7745865</v>
      </c>
      <c r="R74" s="22">
        <v>475794</v>
      </c>
      <c r="S74" s="22">
        <v>7557226</v>
      </c>
      <c r="T74" s="22">
        <v>159125740</v>
      </c>
      <c r="U74" s="22">
        <v>50567818</v>
      </c>
      <c r="V74" s="22">
        <v>0</v>
      </c>
      <c r="W74" s="22">
        <v>1056368</v>
      </c>
      <c r="X74" s="22">
        <v>741596</v>
      </c>
      <c r="Y74" s="22">
        <v>0</v>
      </c>
      <c r="Z74" s="22">
        <v>52894</v>
      </c>
      <c r="AA74" s="22">
        <v>0</v>
      </c>
      <c r="AB74" s="22">
        <v>0</v>
      </c>
      <c r="AC74" s="22">
        <v>52418676</v>
      </c>
      <c r="AD74" s="22">
        <v>1211421</v>
      </c>
      <c r="AE74" s="22">
        <v>7177753</v>
      </c>
      <c r="AF74" s="22">
        <v>0</v>
      </c>
      <c r="AG74" s="22">
        <v>175212</v>
      </c>
      <c r="AH74" s="22">
        <v>3580254</v>
      </c>
      <c r="AI74" s="22">
        <v>64563316</v>
      </c>
      <c r="AJ74" s="22">
        <v>94562424</v>
      </c>
      <c r="AK74" s="22">
        <v>8806208</v>
      </c>
      <c r="AL74" s="22">
        <v>85756216</v>
      </c>
    </row>
    <row r="75" spans="1:38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52353855</v>
      </c>
      <c r="F75" s="22">
        <v>0</v>
      </c>
      <c r="G75" s="22">
        <v>16416938</v>
      </c>
      <c r="H75" s="22">
        <v>1901980</v>
      </c>
      <c r="I75" s="22">
        <v>0</v>
      </c>
      <c r="J75" s="22">
        <v>0</v>
      </c>
      <c r="K75" s="22">
        <v>0</v>
      </c>
      <c r="L75" s="22">
        <v>0</v>
      </c>
      <c r="M75" s="22">
        <v>70672773</v>
      </c>
      <c r="N75" s="22">
        <v>315207</v>
      </c>
      <c r="O75" s="22">
        <v>3466022</v>
      </c>
      <c r="P75" s="22">
        <v>12845695</v>
      </c>
      <c r="Q75" s="22">
        <v>1443631</v>
      </c>
      <c r="R75" s="22">
        <v>611827</v>
      </c>
      <c r="S75" s="22">
        <v>3836514</v>
      </c>
      <c r="T75" s="22">
        <v>93191669</v>
      </c>
      <c r="U75" s="22">
        <v>28901541</v>
      </c>
      <c r="V75" s="22">
        <v>0</v>
      </c>
      <c r="W75" s="22">
        <v>1806642</v>
      </c>
      <c r="X75" s="22">
        <v>414981</v>
      </c>
      <c r="Y75" s="22">
        <v>0</v>
      </c>
      <c r="Z75" s="22">
        <v>0</v>
      </c>
      <c r="AA75" s="22">
        <v>0</v>
      </c>
      <c r="AB75" s="22">
        <v>0</v>
      </c>
      <c r="AC75" s="22">
        <v>31123164</v>
      </c>
      <c r="AD75" s="22">
        <v>727693</v>
      </c>
      <c r="AE75" s="22">
        <v>6416029</v>
      </c>
      <c r="AF75" s="22">
        <v>0</v>
      </c>
      <c r="AG75" s="22">
        <v>194632</v>
      </c>
      <c r="AH75" s="22">
        <v>1900815</v>
      </c>
      <c r="AI75" s="22">
        <v>40362333</v>
      </c>
      <c r="AJ75" s="22">
        <v>52829336</v>
      </c>
      <c r="AK75" s="22">
        <v>0</v>
      </c>
      <c r="AL75" s="22">
        <v>52829336</v>
      </c>
    </row>
    <row r="76" spans="1:38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136728455</v>
      </c>
      <c r="F76" s="22">
        <v>0</v>
      </c>
      <c r="G76" s="22">
        <v>7551243</v>
      </c>
      <c r="H76" s="22">
        <v>3389842</v>
      </c>
      <c r="I76" s="22">
        <v>0</v>
      </c>
      <c r="J76" s="22">
        <v>0</v>
      </c>
      <c r="K76" s="22">
        <v>0</v>
      </c>
      <c r="L76" s="22">
        <v>0</v>
      </c>
      <c r="M76" s="22">
        <v>147669540</v>
      </c>
      <c r="N76" s="22">
        <v>685779</v>
      </c>
      <c r="O76" s="22">
        <v>3418995</v>
      </c>
      <c r="P76" s="22">
        <v>12836232</v>
      </c>
      <c r="Q76" s="22">
        <v>1268694</v>
      </c>
      <c r="R76" s="22">
        <v>327942</v>
      </c>
      <c r="S76" s="22">
        <v>6741228</v>
      </c>
      <c r="T76" s="22">
        <v>172948410</v>
      </c>
      <c r="U76" s="22">
        <v>71279887</v>
      </c>
      <c r="V76" s="22">
        <v>0</v>
      </c>
      <c r="W76" s="22">
        <v>936530</v>
      </c>
      <c r="X76" s="22">
        <v>1164255</v>
      </c>
      <c r="Y76" s="22">
        <v>0</v>
      </c>
      <c r="Z76" s="22">
        <v>0</v>
      </c>
      <c r="AA76" s="22">
        <v>0</v>
      </c>
      <c r="AB76" s="22">
        <v>0</v>
      </c>
      <c r="AC76" s="22">
        <v>73380672</v>
      </c>
      <c r="AD76" s="22">
        <v>940106</v>
      </c>
      <c r="AE76" s="22">
        <v>5979081</v>
      </c>
      <c r="AF76" s="22">
        <v>0</v>
      </c>
      <c r="AG76" s="22">
        <v>76756</v>
      </c>
      <c r="AH76" s="22">
        <v>3286786</v>
      </c>
      <c r="AI76" s="22">
        <v>83663401</v>
      </c>
      <c r="AJ76" s="22">
        <v>89285009</v>
      </c>
      <c r="AK76" s="22">
        <v>0</v>
      </c>
      <c r="AL76" s="22">
        <v>89285009</v>
      </c>
    </row>
    <row r="77" spans="1:38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225402993</v>
      </c>
      <c r="F77" s="22">
        <v>0</v>
      </c>
      <c r="G77" s="22">
        <v>35773254</v>
      </c>
      <c r="H77" s="22">
        <v>22424705</v>
      </c>
      <c r="I77" s="22">
        <v>4323752</v>
      </c>
      <c r="J77" s="22">
        <v>0</v>
      </c>
      <c r="K77" s="22">
        <v>0</v>
      </c>
      <c r="L77" s="22">
        <v>0</v>
      </c>
      <c r="M77" s="22">
        <v>287924704</v>
      </c>
      <c r="N77" s="22">
        <v>13200797</v>
      </c>
      <c r="O77" s="22">
        <v>12299754</v>
      </c>
      <c r="P77" s="22">
        <v>17644634</v>
      </c>
      <c r="Q77" s="22">
        <v>26074976</v>
      </c>
      <c r="R77" s="22">
        <v>2601293</v>
      </c>
      <c r="S77" s="22">
        <v>8298772</v>
      </c>
      <c r="T77" s="22">
        <v>368044930</v>
      </c>
      <c r="U77" s="22">
        <v>93959209</v>
      </c>
      <c r="V77" s="22">
        <v>0</v>
      </c>
      <c r="W77" s="22">
        <v>8942477</v>
      </c>
      <c r="X77" s="22">
        <v>4742907</v>
      </c>
      <c r="Y77" s="22">
        <v>427926</v>
      </c>
      <c r="Z77" s="22">
        <v>0</v>
      </c>
      <c r="AA77" s="22">
        <v>0</v>
      </c>
      <c r="AB77" s="22">
        <v>0</v>
      </c>
      <c r="AC77" s="22">
        <v>108072519</v>
      </c>
      <c r="AD77" s="22">
        <v>3047122</v>
      </c>
      <c r="AE77" s="22">
        <v>4915616</v>
      </c>
      <c r="AF77" s="22">
        <v>0</v>
      </c>
      <c r="AG77" s="22">
        <v>697329</v>
      </c>
      <c r="AH77" s="22">
        <v>3504367</v>
      </c>
      <c r="AI77" s="22">
        <v>120236953</v>
      </c>
      <c r="AJ77" s="22">
        <v>247807977</v>
      </c>
      <c r="AK77" s="22">
        <v>25052117</v>
      </c>
      <c r="AL77" s="22">
        <v>222755860</v>
      </c>
    </row>
    <row r="78" spans="1:38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90799213</v>
      </c>
      <c r="F78" s="22">
        <v>0</v>
      </c>
      <c r="G78" s="22">
        <v>7639197</v>
      </c>
      <c r="H78" s="22">
        <v>3623199</v>
      </c>
      <c r="I78" s="22">
        <v>0</v>
      </c>
      <c r="J78" s="22">
        <v>1236888</v>
      </c>
      <c r="K78" s="22">
        <v>0</v>
      </c>
      <c r="L78" s="22">
        <v>0</v>
      </c>
      <c r="M78" s="22">
        <v>103298497</v>
      </c>
      <c r="N78" s="22">
        <v>299308</v>
      </c>
      <c r="O78" s="22">
        <v>2248702</v>
      </c>
      <c r="P78" s="22">
        <v>15107220</v>
      </c>
      <c r="Q78" s="22">
        <v>24458179</v>
      </c>
      <c r="R78" s="22">
        <v>1749508</v>
      </c>
      <c r="S78" s="22">
        <v>6060918</v>
      </c>
      <c r="T78" s="22">
        <v>153222332</v>
      </c>
      <c r="U78" s="22">
        <v>45045957</v>
      </c>
      <c r="V78" s="22">
        <v>0</v>
      </c>
      <c r="W78" s="22">
        <v>2327144</v>
      </c>
      <c r="X78" s="22">
        <v>617169</v>
      </c>
      <c r="Y78" s="22">
        <v>0</v>
      </c>
      <c r="Z78" s="22">
        <v>173974</v>
      </c>
      <c r="AA78" s="22">
        <v>0</v>
      </c>
      <c r="AB78" s="22">
        <v>0</v>
      </c>
      <c r="AC78" s="22">
        <v>48164244</v>
      </c>
      <c r="AD78" s="22">
        <v>996045</v>
      </c>
      <c r="AE78" s="22">
        <v>7078285</v>
      </c>
      <c r="AF78" s="22">
        <v>0</v>
      </c>
      <c r="AG78" s="22">
        <v>88620</v>
      </c>
      <c r="AH78" s="22">
        <v>3314771</v>
      </c>
      <c r="AI78" s="22">
        <v>59641965</v>
      </c>
      <c r="AJ78" s="22">
        <v>93580367</v>
      </c>
      <c r="AK78" s="22">
        <v>3052739</v>
      </c>
      <c r="AL78" s="22">
        <v>90527628</v>
      </c>
    </row>
    <row r="79" spans="1:38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123547513</v>
      </c>
      <c r="F79" s="22">
        <v>0</v>
      </c>
      <c r="G79" s="22">
        <v>4824372</v>
      </c>
      <c r="H79" s="22">
        <v>2874480</v>
      </c>
      <c r="I79" s="22">
        <v>0</v>
      </c>
      <c r="J79" s="22">
        <v>0</v>
      </c>
      <c r="K79" s="22">
        <v>0</v>
      </c>
      <c r="L79" s="22">
        <v>7761839</v>
      </c>
      <c r="M79" s="22">
        <v>139008204</v>
      </c>
      <c r="N79" s="22">
        <v>473915</v>
      </c>
      <c r="O79" s="22">
        <v>4251657</v>
      </c>
      <c r="P79" s="22">
        <v>10111944</v>
      </c>
      <c r="Q79" s="22">
        <v>3025866</v>
      </c>
      <c r="R79" s="22">
        <v>2096981</v>
      </c>
      <c r="S79" s="22">
        <v>3523343</v>
      </c>
      <c r="T79" s="22">
        <v>162491910</v>
      </c>
      <c r="U79" s="22">
        <v>99609250</v>
      </c>
      <c r="V79" s="22">
        <v>0</v>
      </c>
      <c r="W79" s="22">
        <v>1620292</v>
      </c>
      <c r="X79" s="22">
        <v>1276369</v>
      </c>
      <c r="Y79" s="22">
        <v>0</v>
      </c>
      <c r="Z79" s="22">
        <v>0</v>
      </c>
      <c r="AA79" s="22">
        <v>0</v>
      </c>
      <c r="AB79" s="22">
        <v>3227842</v>
      </c>
      <c r="AC79" s="22">
        <v>105733753</v>
      </c>
      <c r="AD79" s="22">
        <v>1879468</v>
      </c>
      <c r="AE79" s="22">
        <v>4473986</v>
      </c>
      <c r="AF79" s="22">
        <v>0</v>
      </c>
      <c r="AG79" s="22">
        <v>491885</v>
      </c>
      <c r="AH79" s="22">
        <v>1943784</v>
      </c>
      <c r="AI79" s="22">
        <v>114522876</v>
      </c>
      <c r="AJ79" s="22">
        <v>47969034</v>
      </c>
      <c r="AK79" s="22">
        <v>102499</v>
      </c>
      <c r="AL79" s="22">
        <v>47866535</v>
      </c>
    </row>
    <row r="80" spans="1:38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74041493</v>
      </c>
      <c r="F80" s="22">
        <v>0</v>
      </c>
      <c r="G80" s="22">
        <v>877187</v>
      </c>
      <c r="H80" s="22">
        <v>358326</v>
      </c>
      <c r="I80" s="22">
        <v>0</v>
      </c>
      <c r="J80" s="22">
        <v>0</v>
      </c>
      <c r="K80" s="22">
        <v>0</v>
      </c>
      <c r="L80" s="22">
        <v>9869664</v>
      </c>
      <c r="M80" s="22">
        <v>85146670</v>
      </c>
      <c r="N80" s="22">
        <v>274858</v>
      </c>
      <c r="O80" s="22">
        <v>3869311</v>
      </c>
      <c r="P80" s="22">
        <v>17521020</v>
      </c>
      <c r="Q80" s="22">
        <v>2606601</v>
      </c>
      <c r="R80" s="22">
        <v>186084</v>
      </c>
      <c r="S80" s="22">
        <v>4613842</v>
      </c>
      <c r="T80" s="22">
        <v>114218386</v>
      </c>
      <c r="U80" s="22">
        <v>43080094</v>
      </c>
      <c r="V80" s="22">
        <v>0</v>
      </c>
      <c r="W80" s="22">
        <v>380604</v>
      </c>
      <c r="X80" s="22">
        <v>210780</v>
      </c>
      <c r="Y80" s="22">
        <v>0</v>
      </c>
      <c r="Z80" s="22">
        <v>0</v>
      </c>
      <c r="AA80" s="22">
        <v>0</v>
      </c>
      <c r="AB80" s="22">
        <v>3908474</v>
      </c>
      <c r="AC80" s="22">
        <v>47579952</v>
      </c>
      <c r="AD80" s="22">
        <v>1714013</v>
      </c>
      <c r="AE80" s="22">
        <v>8155063</v>
      </c>
      <c r="AF80" s="22">
        <v>0</v>
      </c>
      <c r="AG80" s="22">
        <v>56393</v>
      </c>
      <c r="AH80" s="22">
        <v>1935480</v>
      </c>
      <c r="AI80" s="22">
        <v>59440901</v>
      </c>
      <c r="AJ80" s="22">
        <v>54777485</v>
      </c>
      <c r="AK80" s="22">
        <v>0</v>
      </c>
      <c r="AL80" s="22">
        <v>54777485</v>
      </c>
    </row>
    <row r="81" spans="1:38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438293156</v>
      </c>
      <c r="F81" s="22">
        <v>0</v>
      </c>
      <c r="G81" s="22">
        <v>7746478</v>
      </c>
      <c r="H81" s="22">
        <v>0</v>
      </c>
      <c r="I81" s="22">
        <v>0</v>
      </c>
      <c r="J81" s="22">
        <v>690029</v>
      </c>
      <c r="K81" s="22">
        <v>0</v>
      </c>
      <c r="L81" s="22">
        <v>43977370</v>
      </c>
      <c r="M81" s="22">
        <v>490707033</v>
      </c>
      <c r="N81" s="22">
        <v>0</v>
      </c>
      <c r="O81" s="22">
        <v>6366209</v>
      </c>
      <c r="P81" s="22">
        <v>24061618</v>
      </c>
      <c r="Q81" s="22">
        <v>5316977</v>
      </c>
      <c r="R81" s="22">
        <v>90251</v>
      </c>
      <c r="S81" s="22">
        <v>7148078</v>
      </c>
      <c r="T81" s="22">
        <v>533690166</v>
      </c>
      <c r="U81" s="22">
        <v>272143209</v>
      </c>
      <c r="V81" s="22">
        <v>0</v>
      </c>
      <c r="W81" s="22">
        <v>1725381</v>
      </c>
      <c r="X81" s="22">
        <v>0</v>
      </c>
      <c r="Y81" s="22">
        <v>0</v>
      </c>
      <c r="Z81" s="22">
        <v>238857</v>
      </c>
      <c r="AA81" s="22">
        <v>0</v>
      </c>
      <c r="AB81" s="22">
        <v>17637658</v>
      </c>
      <c r="AC81" s="22">
        <v>291745105</v>
      </c>
      <c r="AD81" s="22">
        <v>2078021</v>
      </c>
      <c r="AE81" s="22">
        <v>8005226</v>
      </c>
      <c r="AF81" s="22">
        <v>0</v>
      </c>
      <c r="AG81" s="22">
        <v>14196</v>
      </c>
      <c r="AH81" s="22">
        <v>3069935</v>
      </c>
      <c r="AI81" s="22">
        <v>304912483</v>
      </c>
      <c r="AJ81" s="22">
        <v>228777683</v>
      </c>
      <c r="AK81" s="22">
        <v>2200000</v>
      </c>
      <c r="AL81" s="22">
        <v>226577683</v>
      </c>
    </row>
    <row r="82" spans="1:38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151824716</v>
      </c>
      <c r="F82" s="22">
        <v>0</v>
      </c>
      <c r="G82" s="22">
        <v>307114</v>
      </c>
      <c r="H82" s="22">
        <v>0</v>
      </c>
      <c r="I82" s="22">
        <v>0</v>
      </c>
      <c r="J82" s="22">
        <v>264579</v>
      </c>
      <c r="K82" s="22">
        <v>0</v>
      </c>
      <c r="L82" s="22">
        <v>0</v>
      </c>
      <c r="M82" s="22">
        <v>152396409</v>
      </c>
      <c r="N82" s="22">
        <v>639957</v>
      </c>
      <c r="O82" s="22">
        <v>10200523</v>
      </c>
      <c r="P82" s="22">
        <v>15470968</v>
      </c>
      <c r="Q82" s="22">
        <v>5738086</v>
      </c>
      <c r="R82" s="22">
        <v>1226249</v>
      </c>
      <c r="S82" s="22">
        <v>4327010</v>
      </c>
      <c r="T82" s="22">
        <v>189999202</v>
      </c>
      <c r="U82" s="22">
        <v>70301972</v>
      </c>
      <c r="V82" s="22">
        <v>0</v>
      </c>
      <c r="W82" s="22">
        <v>91606</v>
      </c>
      <c r="X82" s="22">
        <v>0</v>
      </c>
      <c r="Y82" s="22">
        <v>0</v>
      </c>
      <c r="Z82" s="22">
        <v>35221</v>
      </c>
      <c r="AA82" s="22">
        <v>0</v>
      </c>
      <c r="AB82" s="22">
        <v>0</v>
      </c>
      <c r="AC82" s="22">
        <v>70428799</v>
      </c>
      <c r="AD82" s="22">
        <v>2558733</v>
      </c>
      <c r="AE82" s="22">
        <v>7112466</v>
      </c>
      <c r="AF82" s="22">
        <v>0</v>
      </c>
      <c r="AG82" s="22">
        <v>188742</v>
      </c>
      <c r="AH82" s="22">
        <v>1919065</v>
      </c>
      <c r="AI82" s="22">
        <v>82207805</v>
      </c>
      <c r="AJ82" s="22">
        <v>107791397</v>
      </c>
      <c r="AK82" s="22">
        <v>0</v>
      </c>
      <c r="AL82" s="22">
        <v>107791397</v>
      </c>
    </row>
    <row r="83" spans="1:38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466977712</v>
      </c>
      <c r="F83" s="22">
        <v>0</v>
      </c>
      <c r="G83" s="22">
        <v>1855998</v>
      </c>
      <c r="H83" s="22">
        <v>1650184</v>
      </c>
      <c r="I83" s="22">
        <v>0</v>
      </c>
      <c r="J83" s="22">
        <v>0</v>
      </c>
      <c r="K83" s="22">
        <v>0</v>
      </c>
      <c r="L83" s="22">
        <v>0</v>
      </c>
      <c r="M83" s="22">
        <v>470483894</v>
      </c>
      <c r="N83" s="22">
        <v>6969936</v>
      </c>
      <c r="O83" s="22">
        <v>3055270</v>
      </c>
      <c r="P83" s="22">
        <v>14378034</v>
      </c>
      <c r="Q83" s="22">
        <v>3031897</v>
      </c>
      <c r="R83" s="22">
        <v>982738</v>
      </c>
      <c r="S83" s="22">
        <v>5311123</v>
      </c>
      <c r="T83" s="22">
        <v>504212892</v>
      </c>
      <c r="U83" s="22">
        <v>221105252</v>
      </c>
      <c r="V83" s="22">
        <v>0</v>
      </c>
      <c r="W83" s="22">
        <v>584213</v>
      </c>
      <c r="X83" s="22">
        <v>621280</v>
      </c>
      <c r="Y83" s="22">
        <v>0</v>
      </c>
      <c r="Z83" s="22">
        <v>0</v>
      </c>
      <c r="AA83" s="22">
        <v>0</v>
      </c>
      <c r="AB83" s="22">
        <v>0</v>
      </c>
      <c r="AC83" s="22">
        <v>222310745</v>
      </c>
      <c r="AD83" s="22">
        <v>1006202</v>
      </c>
      <c r="AE83" s="22">
        <v>5892373</v>
      </c>
      <c r="AF83" s="22">
        <v>0</v>
      </c>
      <c r="AG83" s="22">
        <v>496759</v>
      </c>
      <c r="AH83" s="22">
        <v>2719060</v>
      </c>
      <c r="AI83" s="22">
        <v>232425139</v>
      </c>
      <c r="AJ83" s="22">
        <v>271787753</v>
      </c>
      <c r="AK83" s="22">
        <v>0</v>
      </c>
      <c r="AL83" s="22">
        <v>271787753</v>
      </c>
    </row>
    <row r="84" spans="1:38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44184322</v>
      </c>
      <c r="F84" s="22">
        <v>0</v>
      </c>
      <c r="G84" s="22">
        <v>2383923</v>
      </c>
      <c r="H84" s="22">
        <v>49596</v>
      </c>
      <c r="I84" s="22">
        <v>0</v>
      </c>
      <c r="J84" s="22">
        <v>0</v>
      </c>
      <c r="K84" s="22">
        <v>36430</v>
      </c>
      <c r="L84" s="22">
        <v>0</v>
      </c>
      <c r="M84" s="22">
        <v>46654271</v>
      </c>
      <c r="N84" s="22">
        <v>290815</v>
      </c>
      <c r="O84" s="22">
        <v>1874841</v>
      </c>
      <c r="P84" s="22">
        <v>9070614</v>
      </c>
      <c r="Q84" s="22">
        <v>2318325</v>
      </c>
      <c r="R84" s="22">
        <v>878350</v>
      </c>
      <c r="S84" s="22">
        <v>4598210</v>
      </c>
      <c r="T84" s="22">
        <v>65685426</v>
      </c>
      <c r="U84" s="22">
        <v>29538959</v>
      </c>
      <c r="V84" s="22">
        <v>0</v>
      </c>
      <c r="W84" s="22">
        <v>390145</v>
      </c>
      <c r="X84" s="22">
        <v>2755</v>
      </c>
      <c r="Y84" s="22">
        <v>0</v>
      </c>
      <c r="Z84" s="22">
        <v>0</v>
      </c>
      <c r="AA84" s="22">
        <v>26045</v>
      </c>
      <c r="AB84" s="22">
        <v>0</v>
      </c>
      <c r="AC84" s="22">
        <v>29957904</v>
      </c>
      <c r="AD84" s="22">
        <v>1039162</v>
      </c>
      <c r="AE84" s="22">
        <v>4418660</v>
      </c>
      <c r="AF84" s="22">
        <v>0</v>
      </c>
      <c r="AG84" s="22">
        <v>497164</v>
      </c>
      <c r="AH84" s="22">
        <v>3290105</v>
      </c>
      <c r="AI84" s="22">
        <v>39202995</v>
      </c>
      <c r="AJ84" s="22">
        <v>26482431</v>
      </c>
      <c r="AK84" s="22">
        <v>0</v>
      </c>
      <c r="AL84" s="22">
        <v>26482431</v>
      </c>
    </row>
    <row r="85" spans="1:38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114484927</v>
      </c>
      <c r="F85" s="22">
        <v>0</v>
      </c>
      <c r="G85" s="22">
        <v>8505500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122990427</v>
      </c>
      <c r="N85" s="22">
        <v>0</v>
      </c>
      <c r="O85" s="22">
        <v>3556897</v>
      </c>
      <c r="P85" s="22">
        <v>9030365</v>
      </c>
      <c r="Q85" s="22">
        <v>2126628</v>
      </c>
      <c r="R85" s="22">
        <v>0</v>
      </c>
      <c r="S85" s="22">
        <v>3442186</v>
      </c>
      <c r="T85" s="22">
        <v>141146503</v>
      </c>
      <c r="U85" s="22">
        <v>107567755</v>
      </c>
      <c r="V85" s="22">
        <v>0</v>
      </c>
      <c r="W85" s="22">
        <v>2409196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109976951</v>
      </c>
      <c r="AD85" s="22">
        <v>570210</v>
      </c>
      <c r="AE85" s="22">
        <v>3060288</v>
      </c>
      <c r="AF85" s="22">
        <v>0</v>
      </c>
      <c r="AG85" s="22">
        <v>0</v>
      </c>
      <c r="AH85" s="22">
        <v>1692710</v>
      </c>
      <c r="AI85" s="22">
        <v>115300159</v>
      </c>
      <c r="AJ85" s="22">
        <v>25846344</v>
      </c>
      <c r="AK85" s="22">
        <v>3196044</v>
      </c>
      <c r="AL85" s="22">
        <v>22650300</v>
      </c>
    </row>
    <row r="86" spans="1:38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120745104</v>
      </c>
      <c r="F86" s="22">
        <v>0</v>
      </c>
      <c r="G86" s="22">
        <v>9250650</v>
      </c>
      <c r="H86" s="22">
        <v>19504927</v>
      </c>
      <c r="I86" s="22">
        <v>0</v>
      </c>
      <c r="J86" s="22">
        <v>0</v>
      </c>
      <c r="K86" s="22">
        <v>0</v>
      </c>
      <c r="L86" s="22">
        <v>0</v>
      </c>
      <c r="M86" s="22">
        <v>149500681</v>
      </c>
      <c r="N86" s="22">
        <v>0</v>
      </c>
      <c r="O86" s="22">
        <v>8488045</v>
      </c>
      <c r="P86" s="22">
        <v>13170459</v>
      </c>
      <c r="Q86" s="22">
        <v>3616148</v>
      </c>
      <c r="R86" s="22">
        <v>0</v>
      </c>
      <c r="S86" s="22">
        <v>8030462</v>
      </c>
      <c r="T86" s="22">
        <v>182805795</v>
      </c>
      <c r="U86" s="22">
        <v>90288250</v>
      </c>
      <c r="V86" s="22">
        <v>0</v>
      </c>
      <c r="W86" s="22">
        <v>1467191</v>
      </c>
      <c r="X86" s="22">
        <v>2026604</v>
      </c>
      <c r="Y86" s="22">
        <v>0</v>
      </c>
      <c r="Z86" s="22">
        <v>0</v>
      </c>
      <c r="AA86" s="22">
        <v>0</v>
      </c>
      <c r="AB86" s="22">
        <v>0</v>
      </c>
      <c r="AC86" s="22">
        <v>93782045</v>
      </c>
      <c r="AD86" s="22">
        <v>3063729</v>
      </c>
      <c r="AE86" s="22">
        <v>5937575</v>
      </c>
      <c r="AF86" s="22">
        <v>0</v>
      </c>
      <c r="AG86" s="22">
        <v>0</v>
      </c>
      <c r="AH86" s="22">
        <v>3216045</v>
      </c>
      <c r="AI86" s="22">
        <v>105999394</v>
      </c>
      <c r="AJ86" s="22">
        <v>76806401</v>
      </c>
      <c r="AK86" s="22">
        <v>2287118</v>
      </c>
      <c r="AL86" s="22">
        <v>74519283</v>
      </c>
    </row>
    <row r="87" spans="1:38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470668625</v>
      </c>
      <c r="F87" s="22">
        <v>0</v>
      </c>
      <c r="G87" s="22">
        <v>15574372</v>
      </c>
      <c r="H87" s="22">
        <v>11353867</v>
      </c>
      <c r="I87" s="22">
        <v>2053781</v>
      </c>
      <c r="J87" s="22">
        <v>0</v>
      </c>
      <c r="K87" s="22">
        <v>0</v>
      </c>
      <c r="L87" s="22">
        <v>0</v>
      </c>
      <c r="M87" s="22">
        <v>499650645</v>
      </c>
      <c r="N87" s="22">
        <v>2065750</v>
      </c>
      <c r="O87" s="22">
        <v>10760266</v>
      </c>
      <c r="P87" s="22">
        <v>24191918</v>
      </c>
      <c r="Q87" s="22">
        <v>13103829</v>
      </c>
      <c r="R87" s="22">
        <v>2623173</v>
      </c>
      <c r="S87" s="22">
        <v>9491579</v>
      </c>
      <c r="T87" s="22">
        <v>561887160</v>
      </c>
      <c r="U87" s="22">
        <v>316758177</v>
      </c>
      <c r="V87" s="22">
        <v>0</v>
      </c>
      <c r="W87" s="22">
        <v>5865968</v>
      </c>
      <c r="X87" s="22">
        <v>3165269</v>
      </c>
      <c r="Y87" s="22">
        <v>737987</v>
      </c>
      <c r="Z87" s="22">
        <v>0</v>
      </c>
      <c r="AA87" s="22">
        <v>0</v>
      </c>
      <c r="AB87" s="22">
        <v>0</v>
      </c>
      <c r="AC87" s="22">
        <v>326527401</v>
      </c>
      <c r="AD87" s="22">
        <v>2647062</v>
      </c>
      <c r="AE87" s="22">
        <v>9389429</v>
      </c>
      <c r="AF87" s="22">
        <v>0</v>
      </c>
      <c r="AG87" s="22">
        <v>1087033</v>
      </c>
      <c r="AH87" s="22">
        <v>4021136</v>
      </c>
      <c r="AI87" s="22">
        <v>343672061</v>
      </c>
      <c r="AJ87" s="22">
        <v>218215099</v>
      </c>
      <c r="AK87" s="22">
        <v>506753</v>
      </c>
      <c r="AL87" s="22">
        <v>217708346</v>
      </c>
    </row>
    <row r="88" spans="1:38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195276763</v>
      </c>
      <c r="F88" s="22">
        <v>0</v>
      </c>
      <c r="G88" s="22">
        <v>3355137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198631900</v>
      </c>
      <c r="N88" s="22">
        <v>659960</v>
      </c>
      <c r="O88" s="22">
        <v>9663155</v>
      </c>
      <c r="P88" s="22">
        <v>12116158</v>
      </c>
      <c r="Q88" s="22">
        <v>6068794</v>
      </c>
      <c r="R88" s="22">
        <v>175280</v>
      </c>
      <c r="S88" s="22">
        <v>5540742</v>
      </c>
      <c r="T88" s="22">
        <v>232855989</v>
      </c>
      <c r="U88" s="22">
        <v>123775569</v>
      </c>
      <c r="V88" s="22">
        <v>0</v>
      </c>
      <c r="W88" s="22">
        <v>162392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123937961</v>
      </c>
      <c r="AD88" s="22">
        <v>1260956</v>
      </c>
      <c r="AE88" s="22">
        <v>4285053</v>
      </c>
      <c r="AF88" s="22">
        <v>0</v>
      </c>
      <c r="AG88" s="22">
        <v>69107</v>
      </c>
      <c r="AH88" s="22">
        <v>1929764</v>
      </c>
      <c r="AI88" s="22">
        <v>131482841</v>
      </c>
      <c r="AJ88" s="22">
        <v>101373148</v>
      </c>
      <c r="AK88" s="22">
        <v>0</v>
      </c>
      <c r="AL88" s="22">
        <v>101373148</v>
      </c>
    </row>
    <row r="89" spans="1:38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225211680</v>
      </c>
      <c r="F89" s="22">
        <v>0</v>
      </c>
      <c r="G89" s="22">
        <v>11843230</v>
      </c>
      <c r="H89" s="22">
        <v>2694665</v>
      </c>
      <c r="I89" s="22">
        <v>0</v>
      </c>
      <c r="J89" s="22">
        <v>0</v>
      </c>
      <c r="K89" s="22">
        <v>0</v>
      </c>
      <c r="L89" s="22">
        <v>0</v>
      </c>
      <c r="M89" s="22">
        <v>239749575</v>
      </c>
      <c r="N89" s="22">
        <v>0</v>
      </c>
      <c r="O89" s="22">
        <v>5538877</v>
      </c>
      <c r="P89" s="22">
        <v>8926825</v>
      </c>
      <c r="Q89" s="22">
        <v>112659</v>
      </c>
      <c r="R89" s="22">
        <v>11097630</v>
      </c>
      <c r="S89" s="22">
        <v>5301992</v>
      </c>
      <c r="T89" s="22">
        <v>270727558</v>
      </c>
      <c r="U89" s="22">
        <v>157194896</v>
      </c>
      <c r="V89" s="22">
        <v>0</v>
      </c>
      <c r="W89" s="22">
        <v>1528600</v>
      </c>
      <c r="X89" s="22">
        <v>1135088</v>
      </c>
      <c r="Y89" s="22">
        <v>0</v>
      </c>
      <c r="Z89" s="22">
        <v>0</v>
      </c>
      <c r="AA89" s="22">
        <v>0</v>
      </c>
      <c r="AB89" s="22">
        <v>0</v>
      </c>
      <c r="AC89" s="22">
        <v>159858584</v>
      </c>
      <c r="AD89" s="22">
        <v>1940009</v>
      </c>
      <c r="AE89" s="22">
        <v>2063667</v>
      </c>
      <c r="AF89" s="22">
        <v>0</v>
      </c>
      <c r="AG89" s="22">
        <v>2721270</v>
      </c>
      <c r="AH89" s="22">
        <v>2246195</v>
      </c>
      <c r="AI89" s="22">
        <v>168829725</v>
      </c>
      <c r="AJ89" s="22">
        <v>101897833</v>
      </c>
      <c r="AK89" s="22">
        <v>5258930</v>
      </c>
      <c r="AL89" s="22">
        <v>96638903</v>
      </c>
    </row>
    <row r="90" spans="1:38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1073502516</v>
      </c>
      <c r="F90" s="22">
        <v>0</v>
      </c>
      <c r="G90" s="22">
        <v>21217393</v>
      </c>
      <c r="H90" s="22">
        <v>11788573</v>
      </c>
      <c r="I90" s="22">
        <v>1138177</v>
      </c>
      <c r="J90" s="22">
        <v>0</v>
      </c>
      <c r="K90" s="22">
        <v>0</v>
      </c>
      <c r="L90" s="22">
        <v>0</v>
      </c>
      <c r="M90" s="22">
        <v>1107646659</v>
      </c>
      <c r="N90" s="22">
        <v>12961920</v>
      </c>
      <c r="O90" s="22">
        <v>34480752</v>
      </c>
      <c r="P90" s="22">
        <v>11358934</v>
      </c>
      <c r="Q90" s="22">
        <v>8038078</v>
      </c>
      <c r="R90" s="22">
        <v>5897213</v>
      </c>
      <c r="S90" s="22">
        <v>6724865</v>
      </c>
      <c r="T90" s="22">
        <v>1187108421</v>
      </c>
      <c r="U90" s="22">
        <v>923310630</v>
      </c>
      <c r="V90" s="22">
        <v>0</v>
      </c>
      <c r="W90" s="22">
        <v>4809140</v>
      </c>
      <c r="X90" s="22">
        <v>2520056</v>
      </c>
      <c r="Y90" s="22">
        <v>68367</v>
      </c>
      <c r="Z90" s="22">
        <v>0</v>
      </c>
      <c r="AA90" s="22">
        <v>0</v>
      </c>
      <c r="AB90" s="22">
        <v>0</v>
      </c>
      <c r="AC90" s="22">
        <v>930708193</v>
      </c>
      <c r="AD90" s="22">
        <v>4649099</v>
      </c>
      <c r="AE90" s="22">
        <v>3730242</v>
      </c>
      <c r="AF90" s="22">
        <v>0</v>
      </c>
      <c r="AG90" s="22">
        <v>3593653</v>
      </c>
      <c r="AH90" s="22">
        <v>2229916</v>
      </c>
      <c r="AI90" s="22">
        <v>944911103</v>
      </c>
      <c r="AJ90" s="22">
        <v>242197318</v>
      </c>
      <c r="AK90" s="22">
        <v>605978</v>
      </c>
      <c r="AL90" s="22">
        <v>241591340</v>
      </c>
    </row>
    <row r="91" spans="1:38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28706873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28706873</v>
      </c>
      <c r="N91" s="22">
        <v>0</v>
      </c>
      <c r="O91" s="22">
        <v>12426300</v>
      </c>
      <c r="P91" s="22">
        <v>4382512</v>
      </c>
      <c r="Q91" s="22">
        <v>1962591</v>
      </c>
      <c r="R91" s="22">
        <v>1208970</v>
      </c>
      <c r="S91" s="22">
        <v>1077423</v>
      </c>
      <c r="T91" s="22">
        <v>49764669</v>
      </c>
      <c r="U91" s="22">
        <v>17058496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17058496</v>
      </c>
      <c r="AD91" s="22">
        <v>6174304</v>
      </c>
      <c r="AE91" s="22">
        <v>1270885</v>
      </c>
      <c r="AF91" s="22">
        <v>0</v>
      </c>
      <c r="AG91" s="22">
        <v>108041</v>
      </c>
      <c r="AH91" s="22">
        <v>397355</v>
      </c>
      <c r="AI91" s="22">
        <v>25009081</v>
      </c>
      <c r="AJ91" s="22">
        <v>24755588</v>
      </c>
      <c r="AK91" s="22">
        <v>1314945</v>
      </c>
      <c r="AL91" s="22">
        <v>23440643</v>
      </c>
    </row>
    <row r="92" spans="1:38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53236185</v>
      </c>
      <c r="F92" s="22">
        <v>0</v>
      </c>
      <c r="G92" s="22">
        <v>30503673</v>
      </c>
      <c r="H92" s="22">
        <v>19709939</v>
      </c>
      <c r="I92" s="22">
        <v>6011134</v>
      </c>
      <c r="J92" s="22">
        <v>0</v>
      </c>
      <c r="K92" s="22">
        <v>0</v>
      </c>
      <c r="L92" s="22">
        <v>0</v>
      </c>
      <c r="M92" s="22">
        <v>109460931</v>
      </c>
      <c r="N92" s="22">
        <v>8349504</v>
      </c>
      <c r="O92" s="22">
        <v>49868649</v>
      </c>
      <c r="P92" s="22">
        <v>68472344</v>
      </c>
      <c r="Q92" s="22">
        <v>41468402</v>
      </c>
      <c r="R92" s="22">
        <v>16491334</v>
      </c>
      <c r="S92" s="22">
        <v>8412152</v>
      </c>
      <c r="T92" s="22">
        <v>302523316</v>
      </c>
      <c r="U92" s="22">
        <v>31861465</v>
      </c>
      <c r="V92" s="22">
        <v>0</v>
      </c>
      <c r="W92" s="22">
        <v>13616478</v>
      </c>
      <c r="X92" s="22">
        <v>7194254</v>
      </c>
      <c r="Y92" s="22">
        <v>1510177</v>
      </c>
      <c r="Z92" s="22">
        <v>0</v>
      </c>
      <c r="AA92" s="22">
        <v>0</v>
      </c>
      <c r="AB92" s="22">
        <v>0</v>
      </c>
      <c r="AC92" s="22">
        <v>54182374</v>
      </c>
      <c r="AD92" s="22">
        <v>11278325</v>
      </c>
      <c r="AE92" s="22">
        <v>24007689</v>
      </c>
      <c r="AF92" s="22">
        <v>0</v>
      </c>
      <c r="AG92" s="22">
        <v>10043061</v>
      </c>
      <c r="AH92" s="22">
        <v>3718300</v>
      </c>
      <c r="AI92" s="22">
        <v>103229749</v>
      </c>
      <c r="AJ92" s="22">
        <v>199293567</v>
      </c>
      <c r="AK92" s="22">
        <v>10797562</v>
      </c>
      <c r="AL92" s="22">
        <v>188496005</v>
      </c>
    </row>
    <row r="93" spans="1:38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38491484</v>
      </c>
      <c r="F93" s="22">
        <v>0</v>
      </c>
      <c r="G93" s="22">
        <v>12168859</v>
      </c>
      <c r="H93" s="22">
        <v>12436637</v>
      </c>
      <c r="I93" s="22">
        <v>6386469</v>
      </c>
      <c r="J93" s="22">
        <v>0</v>
      </c>
      <c r="K93" s="22">
        <v>0</v>
      </c>
      <c r="L93" s="22">
        <v>0</v>
      </c>
      <c r="M93" s="22">
        <v>69483449</v>
      </c>
      <c r="N93" s="22">
        <v>2079456</v>
      </c>
      <c r="O93" s="22">
        <v>12866351</v>
      </c>
      <c r="P93" s="22">
        <v>5334935</v>
      </c>
      <c r="Q93" s="22">
        <v>1121450</v>
      </c>
      <c r="R93" s="22">
        <v>1739012</v>
      </c>
      <c r="S93" s="22">
        <v>2173973</v>
      </c>
      <c r="T93" s="22">
        <v>94798626</v>
      </c>
      <c r="U93" s="22">
        <v>19755771</v>
      </c>
      <c r="V93" s="22">
        <v>0</v>
      </c>
      <c r="W93" s="22">
        <v>5490983</v>
      </c>
      <c r="X93" s="22">
        <v>7590972</v>
      </c>
      <c r="Y93" s="22">
        <v>4628712</v>
      </c>
      <c r="Z93" s="22">
        <v>0</v>
      </c>
      <c r="AA93" s="22">
        <v>0</v>
      </c>
      <c r="AB93" s="22">
        <v>0</v>
      </c>
      <c r="AC93" s="22">
        <v>37466438</v>
      </c>
      <c r="AD93" s="22">
        <v>3160546</v>
      </c>
      <c r="AE93" s="22">
        <v>1624066</v>
      </c>
      <c r="AF93" s="22">
        <v>0</v>
      </c>
      <c r="AG93" s="22">
        <v>729848</v>
      </c>
      <c r="AH93" s="22">
        <v>875470</v>
      </c>
      <c r="AI93" s="22">
        <v>43856368</v>
      </c>
      <c r="AJ93" s="22">
        <v>50942258</v>
      </c>
      <c r="AK93" s="22">
        <v>0</v>
      </c>
      <c r="AL93" s="22">
        <v>50942258</v>
      </c>
    </row>
    <row r="94" spans="1:38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5062594</v>
      </c>
      <c r="F94" s="22">
        <v>0</v>
      </c>
      <c r="G94" s="22">
        <v>2815263</v>
      </c>
      <c r="H94" s="22">
        <v>3708858</v>
      </c>
      <c r="I94" s="22">
        <v>343063</v>
      </c>
      <c r="J94" s="22">
        <v>0</v>
      </c>
      <c r="K94" s="22">
        <v>0</v>
      </c>
      <c r="L94" s="22">
        <v>0</v>
      </c>
      <c r="M94" s="22">
        <v>11929778</v>
      </c>
      <c r="N94" s="22">
        <v>0</v>
      </c>
      <c r="O94" s="22">
        <v>4085851</v>
      </c>
      <c r="P94" s="22">
        <v>851936</v>
      </c>
      <c r="Q94" s="22">
        <v>200267</v>
      </c>
      <c r="R94" s="22">
        <v>43766</v>
      </c>
      <c r="S94" s="22">
        <v>199645</v>
      </c>
      <c r="T94" s="22">
        <v>17311243</v>
      </c>
      <c r="U94" s="22">
        <v>3342415</v>
      </c>
      <c r="V94" s="22">
        <v>0</v>
      </c>
      <c r="W94" s="22">
        <v>1120460</v>
      </c>
      <c r="X94" s="22">
        <v>1197924</v>
      </c>
      <c r="Y94" s="22">
        <v>154531</v>
      </c>
      <c r="Z94" s="22">
        <v>0</v>
      </c>
      <c r="AA94" s="22">
        <v>0</v>
      </c>
      <c r="AB94" s="22">
        <v>0</v>
      </c>
      <c r="AC94" s="22">
        <v>5815330</v>
      </c>
      <c r="AD94" s="22">
        <v>843745</v>
      </c>
      <c r="AE94" s="22">
        <v>451926</v>
      </c>
      <c r="AF94" s="22">
        <v>0</v>
      </c>
      <c r="AG94" s="22">
        <v>15458</v>
      </c>
      <c r="AH94" s="22">
        <v>120020</v>
      </c>
      <c r="AI94" s="22">
        <v>7246479</v>
      </c>
      <c r="AJ94" s="22">
        <v>10064764</v>
      </c>
      <c r="AK94" s="22">
        <v>0</v>
      </c>
      <c r="AL94" s="22">
        <v>10064764</v>
      </c>
    </row>
    <row r="95" spans="1:38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7103170</v>
      </c>
      <c r="F95" s="22">
        <v>0</v>
      </c>
      <c r="G95" s="22">
        <v>6489219</v>
      </c>
      <c r="H95" s="22">
        <v>1807558</v>
      </c>
      <c r="I95" s="22">
        <v>0</v>
      </c>
      <c r="J95" s="22">
        <v>0</v>
      </c>
      <c r="K95" s="22">
        <v>0</v>
      </c>
      <c r="L95" s="22">
        <v>0</v>
      </c>
      <c r="M95" s="22">
        <v>15399947</v>
      </c>
      <c r="N95" s="22">
        <v>0</v>
      </c>
      <c r="O95" s="22">
        <v>5464517</v>
      </c>
      <c r="P95" s="22">
        <v>647549</v>
      </c>
      <c r="Q95" s="22">
        <v>153301</v>
      </c>
      <c r="R95" s="22">
        <v>0</v>
      </c>
      <c r="S95" s="22">
        <v>434459</v>
      </c>
      <c r="T95" s="22">
        <v>22099773</v>
      </c>
      <c r="U95" s="22">
        <v>5160091</v>
      </c>
      <c r="V95" s="22">
        <v>0</v>
      </c>
      <c r="W95" s="22">
        <v>2778970</v>
      </c>
      <c r="X95" s="22">
        <v>537977</v>
      </c>
      <c r="Y95" s="22">
        <v>0</v>
      </c>
      <c r="Z95" s="22">
        <v>0</v>
      </c>
      <c r="AA95" s="22">
        <v>0</v>
      </c>
      <c r="AB95" s="22">
        <v>0</v>
      </c>
      <c r="AC95" s="22">
        <v>8477038</v>
      </c>
      <c r="AD95" s="22">
        <v>1810847</v>
      </c>
      <c r="AE95" s="22">
        <v>280045</v>
      </c>
      <c r="AF95" s="22">
        <v>0</v>
      </c>
      <c r="AG95" s="22">
        <v>0</v>
      </c>
      <c r="AH95" s="22">
        <v>224045</v>
      </c>
      <c r="AI95" s="22">
        <v>10791975</v>
      </c>
      <c r="AJ95" s="22">
        <v>11307798</v>
      </c>
      <c r="AK95" s="22">
        <v>884207</v>
      </c>
      <c r="AL95" s="22">
        <v>10423591</v>
      </c>
    </row>
    <row r="96" spans="1:38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117658810</v>
      </c>
      <c r="F96" s="22">
        <v>0</v>
      </c>
      <c r="G96" s="22">
        <v>25276786</v>
      </c>
      <c r="H96" s="22">
        <v>14772578</v>
      </c>
      <c r="I96" s="22">
        <v>25821445</v>
      </c>
      <c r="J96" s="22">
        <v>0</v>
      </c>
      <c r="K96" s="22">
        <v>0</v>
      </c>
      <c r="L96" s="22">
        <v>0</v>
      </c>
      <c r="M96" s="22">
        <v>183529619</v>
      </c>
      <c r="N96" s="22">
        <v>0</v>
      </c>
      <c r="O96" s="22">
        <v>36450603</v>
      </c>
      <c r="P96" s="22">
        <v>3930756</v>
      </c>
      <c r="Q96" s="22">
        <v>89428941</v>
      </c>
      <c r="R96" s="22">
        <v>11279473</v>
      </c>
      <c r="S96" s="22">
        <v>1903753</v>
      </c>
      <c r="T96" s="22">
        <v>326523145</v>
      </c>
      <c r="U96" s="22">
        <v>35917324</v>
      </c>
      <c r="V96" s="22">
        <v>0</v>
      </c>
      <c r="W96" s="22">
        <v>5214525</v>
      </c>
      <c r="X96" s="22">
        <v>2899448</v>
      </c>
      <c r="Y96" s="22">
        <v>4902835</v>
      </c>
      <c r="Z96" s="22">
        <v>0</v>
      </c>
      <c r="AA96" s="22">
        <v>0</v>
      </c>
      <c r="AB96" s="22">
        <v>0</v>
      </c>
      <c r="AC96" s="22">
        <v>48934132</v>
      </c>
      <c r="AD96" s="22">
        <v>10687518</v>
      </c>
      <c r="AE96" s="22">
        <v>1621063</v>
      </c>
      <c r="AF96" s="22">
        <v>0</v>
      </c>
      <c r="AG96" s="22">
        <v>3608467</v>
      </c>
      <c r="AH96" s="22">
        <v>847919</v>
      </c>
      <c r="AI96" s="22">
        <v>65699099</v>
      </c>
      <c r="AJ96" s="22">
        <v>260824046</v>
      </c>
      <c r="AK96" s="22">
        <v>15878029</v>
      </c>
      <c r="AL96" s="22">
        <v>244946017</v>
      </c>
    </row>
    <row r="97" spans="1:38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19735172</v>
      </c>
      <c r="F97" s="22">
        <v>0</v>
      </c>
      <c r="G97" s="22">
        <v>7449306</v>
      </c>
      <c r="H97" s="22">
        <v>1920080</v>
      </c>
      <c r="I97" s="22">
        <v>0</v>
      </c>
      <c r="J97" s="22">
        <v>0</v>
      </c>
      <c r="K97" s="22">
        <v>0</v>
      </c>
      <c r="L97" s="22">
        <v>0</v>
      </c>
      <c r="M97" s="22">
        <v>29104558</v>
      </c>
      <c r="N97" s="22">
        <v>22630</v>
      </c>
      <c r="O97" s="22">
        <v>3825751</v>
      </c>
      <c r="P97" s="22">
        <v>1680242</v>
      </c>
      <c r="Q97" s="22">
        <v>1756444</v>
      </c>
      <c r="R97" s="22">
        <v>210389</v>
      </c>
      <c r="S97" s="22">
        <v>1192455</v>
      </c>
      <c r="T97" s="22">
        <v>37792469</v>
      </c>
      <c r="U97" s="22">
        <v>4991927</v>
      </c>
      <c r="V97" s="22">
        <v>0</v>
      </c>
      <c r="W97" s="22">
        <v>3606640</v>
      </c>
      <c r="X97" s="22">
        <v>628928</v>
      </c>
      <c r="Y97" s="22">
        <v>0</v>
      </c>
      <c r="Z97" s="22">
        <v>0</v>
      </c>
      <c r="AA97" s="22">
        <v>0</v>
      </c>
      <c r="AB97" s="22">
        <v>0</v>
      </c>
      <c r="AC97" s="22">
        <v>9227495</v>
      </c>
      <c r="AD97" s="22">
        <v>1509302</v>
      </c>
      <c r="AE97" s="22">
        <v>878846</v>
      </c>
      <c r="AF97" s="22">
        <v>0</v>
      </c>
      <c r="AG97" s="22">
        <v>122065</v>
      </c>
      <c r="AH97" s="22">
        <v>535163</v>
      </c>
      <c r="AI97" s="22">
        <v>12272871</v>
      </c>
      <c r="AJ97" s="22">
        <v>25519598</v>
      </c>
      <c r="AK97" s="22">
        <v>6370310</v>
      </c>
      <c r="AL97" s="22">
        <v>19149288</v>
      </c>
    </row>
    <row r="98" spans="1:38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6123017</v>
      </c>
      <c r="F98" s="22">
        <v>0</v>
      </c>
      <c r="G98" s="22">
        <v>3993080</v>
      </c>
      <c r="H98" s="22">
        <v>7049654</v>
      </c>
      <c r="I98" s="22">
        <v>0</v>
      </c>
      <c r="J98" s="22">
        <v>0</v>
      </c>
      <c r="K98" s="22">
        <v>0</v>
      </c>
      <c r="L98" s="22">
        <v>0</v>
      </c>
      <c r="M98" s="22">
        <v>17165751</v>
      </c>
      <c r="N98" s="22">
        <v>0</v>
      </c>
      <c r="O98" s="22">
        <v>3743699</v>
      </c>
      <c r="P98" s="22">
        <v>807039</v>
      </c>
      <c r="Q98" s="22">
        <v>385973</v>
      </c>
      <c r="R98" s="22">
        <v>0</v>
      </c>
      <c r="S98" s="22">
        <v>390939</v>
      </c>
      <c r="T98" s="22">
        <v>22493401</v>
      </c>
      <c r="U98" s="22">
        <v>2618653</v>
      </c>
      <c r="V98" s="22">
        <v>0</v>
      </c>
      <c r="W98" s="22">
        <v>2723695</v>
      </c>
      <c r="X98" s="22">
        <v>4072734</v>
      </c>
      <c r="Y98" s="22">
        <v>0</v>
      </c>
      <c r="Z98" s="22">
        <v>0</v>
      </c>
      <c r="AA98" s="22">
        <v>0</v>
      </c>
      <c r="AB98" s="22">
        <v>0</v>
      </c>
      <c r="AC98" s="22">
        <v>9415082</v>
      </c>
      <c r="AD98" s="22">
        <v>1028197</v>
      </c>
      <c r="AE98" s="22">
        <v>509328</v>
      </c>
      <c r="AF98" s="22">
        <v>0</v>
      </c>
      <c r="AG98" s="22">
        <v>0</v>
      </c>
      <c r="AH98" s="22">
        <v>324221</v>
      </c>
      <c r="AI98" s="22">
        <v>11276828</v>
      </c>
      <c r="AJ98" s="22">
        <v>11216573</v>
      </c>
      <c r="AK98" s="22">
        <v>486301</v>
      </c>
      <c r="AL98" s="22">
        <v>10730272</v>
      </c>
    </row>
    <row r="99" spans="1:38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72290286</v>
      </c>
      <c r="F99" s="22">
        <v>0</v>
      </c>
      <c r="G99" s="22">
        <v>22075156</v>
      </c>
      <c r="H99" s="22">
        <v>12042236</v>
      </c>
      <c r="I99" s="22">
        <v>5223813</v>
      </c>
      <c r="J99" s="22">
        <v>0</v>
      </c>
      <c r="K99" s="22">
        <v>0</v>
      </c>
      <c r="L99" s="22">
        <v>0</v>
      </c>
      <c r="M99" s="22">
        <v>111631491</v>
      </c>
      <c r="N99" s="22">
        <v>856031</v>
      </c>
      <c r="O99" s="22">
        <v>45353900</v>
      </c>
      <c r="P99" s="22">
        <v>7819620</v>
      </c>
      <c r="Q99" s="22">
        <v>0</v>
      </c>
      <c r="R99" s="22">
        <v>8554060</v>
      </c>
      <c r="S99" s="22">
        <v>1973065</v>
      </c>
      <c r="T99" s="22">
        <v>176188167</v>
      </c>
      <c r="U99" s="22">
        <v>21147125</v>
      </c>
      <c r="V99" s="22">
        <v>0</v>
      </c>
      <c r="W99" s="22">
        <v>5211746</v>
      </c>
      <c r="X99" s="22">
        <v>2701215</v>
      </c>
      <c r="Y99" s="22">
        <v>987087</v>
      </c>
      <c r="Z99" s="22">
        <v>0</v>
      </c>
      <c r="AA99" s="22">
        <v>0</v>
      </c>
      <c r="AB99" s="22">
        <v>0</v>
      </c>
      <c r="AC99" s="22">
        <v>30047173</v>
      </c>
      <c r="AD99" s="22">
        <v>5750045</v>
      </c>
      <c r="AE99" s="22">
        <v>2844101</v>
      </c>
      <c r="AF99" s="22">
        <v>0</v>
      </c>
      <c r="AG99" s="22">
        <v>1209694</v>
      </c>
      <c r="AH99" s="22">
        <v>846471</v>
      </c>
      <c r="AI99" s="22">
        <v>40697484</v>
      </c>
      <c r="AJ99" s="22">
        <v>135490683</v>
      </c>
      <c r="AK99" s="22">
        <v>15241357</v>
      </c>
      <c r="AL99" s="22">
        <v>120249326</v>
      </c>
    </row>
    <row r="100" spans="1:38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5870941</v>
      </c>
      <c r="F100" s="22">
        <v>0</v>
      </c>
      <c r="G100" s="22">
        <v>4610593</v>
      </c>
      <c r="H100" s="22">
        <v>4408516</v>
      </c>
      <c r="I100" s="22">
        <v>815072</v>
      </c>
      <c r="J100" s="22">
        <v>0</v>
      </c>
      <c r="K100" s="22">
        <v>0</v>
      </c>
      <c r="L100" s="22">
        <v>0</v>
      </c>
      <c r="M100" s="22">
        <v>15705122</v>
      </c>
      <c r="N100" s="22">
        <v>0</v>
      </c>
      <c r="O100" s="22">
        <v>1932388</v>
      </c>
      <c r="P100" s="22">
        <v>1254334</v>
      </c>
      <c r="Q100" s="22">
        <v>175611</v>
      </c>
      <c r="R100" s="22">
        <v>618567</v>
      </c>
      <c r="S100" s="22">
        <v>403717</v>
      </c>
      <c r="T100" s="22">
        <v>20089739</v>
      </c>
      <c r="U100" s="22">
        <v>3254470</v>
      </c>
      <c r="V100" s="22">
        <v>0</v>
      </c>
      <c r="W100" s="22">
        <v>1920556</v>
      </c>
      <c r="X100" s="22">
        <v>1578257</v>
      </c>
      <c r="Y100" s="22">
        <v>193960</v>
      </c>
      <c r="Z100" s="22">
        <v>0</v>
      </c>
      <c r="AA100" s="22">
        <v>0</v>
      </c>
      <c r="AB100" s="22">
        <v>0</v>
      </c>
      <c r="AC100" s="22">
        <v>6947243</v>
      </c>
      <c r="AD100" s="22">
        <v>478505</v>
      </c>
      <c r="AE100" s="22">
        <v>383194</v>
      </c>
      <c r="AF100" s="22">
        <v>0</v>
      </c>
      <c r="AG100" s="22">
        <v>125845</v>
      </c>
      <c r="AH100" s="22">
        <v>234876</v>
      </c>
      <c r="AI100" s="22">
        <v>8169663</v>
      </c>
      <c r="AJ100" s="22">
        <v>11920076</v>
      </c>
      <c r="AK100" s="22">
        <v>604425</v>
      </c>
      <c r="AL100" s="22">
        <v>11315651</v>
      </c>
    </row>
    <row r="101" spans="1:38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50013442</v>
      </c>
      <c r="F101" s="22">
        <v>0</v>
      </c>
      <c r="G101" s="22">
        <v>18781366</v>
      </c>
      <c r="H101" s="22">
        <v>46263473</v>
      </c>
      <c r="I101" s="22">
        <v>7283596</v>
      </c>
      <c r="J101" s="22">
        <v>0</v>
      </c>
      <c r="K101" s="22">
        <v>0</v>
      </c>
      <c r="L101" s="22">
        <v>0</v>
      </c>
      <c r="M101" s="22">
        <v>122341877</v>
      </c>
      <c r="N101" s="22">
        <v>0</v>
      </c>
      <c r="O101" s="22">
        <v>33737340</v>
      </c>
      <c r="P101" s="22">
        <v>6904981</v>
      </c>
      <c r="Q101" s="22">
        <v>8160023</v>
      </c>
      <c r="R101" s="22">
        <v>5550751</v>
      </c>
      <c r="S101" s="22">
        <v>2932012</v>
      </c>
      <c r="T101" s="22">
        <v>179626984</v>
      </c>
      <c r="U101" s="22">
        <v>15781009</v>
      </c>
      <c r="V101" s="22">
        <v>0</v>
      </c>
      <c r="W101" s="22">
        <v>5033254</v>
      </c>
      <c r="X101" s="22">
        <v>23236301</v>
      </c>
      <c r="Y101" s="22">
        <v>671991</v>
      </c>
      <c r="Z101" s="22">
        <v>0</v>
      </c>
      <c r="AA101" s="22">
        <v>0</v>
      </c>
      <c r="AB101" s="22">
        <v>0</v>
      </c>
      <c r="AC101" s="22">
        <v>44722555</v>
      </c>
      <c r="AD101" s="22">
        <v>11002201</v>
      </c>
      <c r="AE101" s="22">
        <v>2182373</v>
      </c>
      <c r="AF101" s="22">
        <v>0</v>
      </c>
      <c r="AG101" s="22">
        <v>2509477</v>
      </c>
      <c r="AH101" s="22">
        <v>1470184</v>
      </c>
      <c r="AI101" s="22">
        <v>61886790</v>
      </c>
      <c r="AJ101" s="22">
        <v>117740194</v>
      </c>
      <c r="AK101" s="22">
        <v>20660409</v>
      </c>
      <c r="AL101" s="22">
        <v>97079785</v>
      </c>
    </row>
    <row r="102" spans="1:38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17116577</v>
      </c>
      <c r="F102" s="22">
        <v>0</v>
      </c>
      <c r="G102" s="22">
        <v>2984846</v>
      </c>
      <c r="H102" s="22">
        <v>3343181</v>
      </c>
      <c r="I102" s="22">
        <v>0</v>
      </c>
      <c r="J102" s="22">
        <v>0</v>
      </c>
      <c r="K102" s="22">
        <v>0</v>
      </c>
      <c r="L102" s="22">
        <v>0</v>
      </c>
      <c r="M102" s="22">
        <v>23444604</v>
      </c>
      <c r="N102" s="22">
        <v>0</v>
      </c>
      <c r="O102" s="22">
        <v>3382072</v>
      </c>
      <c r="P102" s="22">
        <v>1922994</v>
      </c>
      <c r="Q102" s="22">
        <v>335118</v>
      </c>
      <c r="R102" s="22">
        <v>0</v>
      </c>
      <c r="S102" s="22">
        <v>589563</v>
      </c>
      <c r="T102" s="22">
        <v>29674351</v>
      </c>
      <c r="U102" s="22">
        <v>9965087</v>
      </c>
      <c r="V102" s="22">
        <v>0</v>
      </c>
      <c r="W102" s="22">
        <v>729774</v>
      </c>
      <c r="X102" s="22">
        <v>623233</v>
      </c>
      <c r="Y102" s="22">
        <v>0</v>
      </c>
      <c r="Z102" s="22">
        <v>0</v>
      </c>
      <c r="AA102" s="22">
        <v>0</v>
      </c>
      <c r="AB102" s="22">
        <v>0</v>
      </c>
      <c r="AC102" s="22">
        <v>11318094</v>
      </c>
      <c r="AD102" s="22">
        <v>1257804</v>
      </c>
      <c r="AE102" s="22">
        <v>1404581</v>
      </c>
      <c r="AF102" s="22">
        <v>0</v>
      </c>
      <c r="AG102" s="22">
        <v>0</v>
      </c>
      <c r="AH102" s="22">
        <v>347332</v>
      </c>
      <c r="AI102" s="22">
        <v>14327811</v>
      </c>
      <c r="AJ102" s="22">
        <v>15346540</v>
      </c>
      <c r="AK102" s="22">
        <v>2429871</v>
      </c>
      <c r="AL102" s="22">
        <v>12916669</v>
      </c>
    </row>
    <row r="103" spans="1:38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4559725</v>
      </c>
      <c r="F103" s="22">
        <v>0</v>
      </c>
      <c r="G103" s="22">
        <v>3820159</v>
      </c>
      <c r="H103" s="22">
        <v>2827452</v>
      </c>
      <c r="I103" s="22">
        <v>85629</v>
      </c>
      <c r="J103" s="22">
        <v>0</v>
      </c>
      <c r="K103" s="22">
        <v>0</v>
      </c>
      <c r="L103" s="22">
        <v>0</v>
      </c>
      <c r="M103" s="22">
        <v>11292965</v>
      </c>
      <c r="N103" s="22">
        <v>0</v>
      </c>
      <c r="O103" s="22">
        <v>1431798</v>
      </c>
      <c r="P103" s="22">
        <v>1161810</v>
      </c>
      <c r="Q103" s="22">
        <v>216476</v>
      </c>
      <c r="R103" s="22">
        <v>679238</v>
      </c>
      <c r="S103" s="22">
        <v>408011</v>
      </c>
      <c r="T103" s="22">
        <v>15190298</v>
      </c>
      <c r="U103" s="22">
        <v>1592141</v>
      </c>
      <c r="V103" s="22">
        <v>0</v>
      </c>
      <c r="W103" s="22">
        <v>1565685</v>
      </c>
      <c r="X103" s="22">
        <v>897263</v>
      </c>
      <c r="Y103" s="22">
        <v>76604</v>
      </c>
      <c r="Z103" s="22">
        <v>0</v>
      </c>
      <c r="AA103" s="22">
        <v>0</v>
      </c>
      <c r="AB103" s="22">
        <v>0</v>
      </c>
      <c r="AC103" s="22">
        <v>4131693</v>
      </c>
      <c r="AD103" s="22">
        <v>694575</v>
      </c>
      <c r="AE103" s="22">
        <v>545671</v>
      </c>
      <c r="AF103" s="22">
        <v>0</v>
      </c>
      <c r="AG103" s="22">
        <v>220294</v>
      </c>
      <c r="AH103" s="22">
        <v>150753</v>
      </c>
      <c r="AI103" s="22">
        <v>5742986</v>
      </c>
      <c r="AJ103" s="22">
        <v>9447312</v>
      </c>
      <c r="AK103" s="22">
        <v>750904</v>
      </c>
      <c r="AL103" s="22">
        <v>8696408</v>
      </c>
    </row>
    <row r="104" spans="1:38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7626236</v>
      </c>
      <c r="F104" s="22">
        <v>0</v>
      </c>
      <c r="G104" s="22">
        <v>437220</v>
      </c>
      <c r="H104" s="22">
        <v>2911031</v>
      </c>
      <c r="I104" s="22">
        <v>167629</v>
      </c>
      <c r="J104" s="22">
        <v>0</v>
      </c>
      <c r="K104" s="22">
        <v>0</v>
      </c>
      <c r="L104" s="22">
        <v>0</v>
      </c>
      <c r="M104" s="22">
        <v>11142116</v>
      </c>
      <c r="N104" s="22">
        <v>0</v>
      </c>
      <c r="O104" s="22">
        <v>3516475</v>
      </c>
      <c r="P104" s="22">
        <v>874337</v>
      </c>
      <c r="Q104" s="22">
        <v>1278174</v>
      </c>
      <c r="R104" s="22">
        <v>507849</v>
      </c>
      <c r="S104" s="22">
        <v>311835</v>
      </c>
      <c r="T104" s="22">
        <v>17630786</v>
      </c>
      <c r="U104" s="22">
        <v>4163610</v>
      </c>
      <c r="V104" s="22">
        <v>0</v>
      </c>
      <c r="W104" s="22">
        <v>174730</v>
      </c>
      <c r="X104" s="22">
        <v>2252574</v>
      </c>
      <c r="Y104" s="22">
        <v>82697</v>
      </c>
      <c r="Z104" s="22">
        <v>0</v>
      </c>
      <c r="AA104" s="22">
        <v>0</v>
      </c>
      <c r="AB104" s="22">
        <v>0</v>
      </c>
      <c r="AC104" s="22">
        <v>6673611</v>
      </c>
      <c r="AD104" s="22">
        <v>967307</v>
      </c>
      <c r="AE104" s="22">
        <v>397568</v>
      </c>
      <c r="AF104" s="22">
        <v>0</v>
      </c>
      <c r="AG104" s="22">
        <v>290140</v>
      </c>
      <c r="AH104" s="22">
        <v>211688</v>
      </c>
      <c r="AI104" s="22">
        <v>8540314</v>
      </c>
      <c r="AJ104" s="22">
        <v>9090472</v>
      </c>
      <c r="AK104" s="22">
        <v>598128</v>
      </c>
      <c r="AL104" s="22">
        <v>8492344</v>
      </c>
    </row>
    <row r="105" spans="1:38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6967524</v>
      </c>
      <c r="F105" s="22">
        <v>0</v>
      </c>
      <c r="G105" s="22">
        <v>8211752</v>
      </c>
      <c r="H105" s="22">
        <v>2591225</v>
      </c>
      <c r="I105" s="22">
        <v>397264</v>
      </c>
      <c r="J105" s="22">
        <v>0</v>
      </c>
      <c r="K105" s="22">
        <v>0</v>
      </c>
      <c r="L105" s="22">
        <v>0</v>
      </c>
      <c r="M105" s="22">
        <v>18167765</v>
      </c>
      <c r="N105" s="22">
        <v>10582657</v>
      </c>
      <c r="O105" s="22">
        <v>5585086</v>
      </c>
      <c r="P105" s="22">
        <v>3098557</v>
      </c>
      <c r="Q105" s="22">
        <v>880361</v>
      </c>
      <c r="R105" s="22">
        <v>1492969</v>
      </c>
      <c r="S105" s="22">
        <v>2115132</v>
      </c>
      <c r="T105" s="22">
        <v>41922527</v>
      </c>
      <c r="U105" s="22">
        <v>964423</v>
      </c>
      <c r="V105" s="22">
        <v>0</v>
      </c>
      <c r="W105" s="22">
        <v>720859</v>
      </c>
      <c r="X105" s="22">
        <v>334535</v>
      </c>
      <c r="Y105" s="22">
        <v>158013</v>
      </c>
      <c r="Z105" s="22">
        <v>0</v>
      </c>
      <c r="AA105" s="22">
        <v>0</v>
      </c>
      <c r="AB105" s="22">
        <v>0</v>
      </c>
      <c r="AC105" s="22">
        <v>2177830</v>
      </c>
      <c r="AD105" s="22">
        <v>878010</v>
      </c>
      <c r="AE105" s="22">
        <v>1078219</v>
      </c>
      <c r="AF105" s="22">
        <v>0</v>
      </c>
      <c r="AG105" s="22">
        <v>56399</v>
      </c>
      <c r="AH105" s="22">
        <v>684708</v>
      </c>
      <c r="AI105" s="22">
        <v>4875166</v>
      </c>
      <c r="AJ105" s="22">
        <v>37047361</v>
      </c>
      <c r="AK105" s="22">
        <v>1365552</v>
      </c>
      <c r="AL105" s="22">
        <v>35681809</v>
      </c>
    </row>
    <row r="106" spans="1:38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9550748</v>
      </c>
      <c r="F106" s="22">
        <v>0</v>
      </c>
      <c r="G106" s="22">
        <v>4721267</v>
      </c>
      <c r="H106" s="22">
        <v>4616960</v>
      </c>
      <c r="I106" s="22">
        <v>1610556</v>
      </c>
      <c r="J106" s="22">
        <v>0</v>
      </c>
      <c r="K106" s="22">
        <v>0</v>
      </c>
      <c r="L106" s="22">
        <v>0</v>
      </c>
      <c r="M106" s="22">
        <v>20499531</v>
      </c>
      <c r="N106" s="22">
        <v>1321742</v>
      </c>
      <c r="O106" s="22">
        <v>7314878</v>
      </c>
      <c r="P106" s="22">
        <v>1906214</v>
      </c>
      <c r="Q106" s="22">
        <v>1166123</v>
      </c>
      <c r="R106" s="22">
        <v>194525</v>
      </c>
      <c r="S106" s="22">
        <v>1406416</v>
      </c>
      <c r="T106" s="22">
        <v>33809429</v>
      </c>
      <c r="U106" s="22">
        <v>4261813</v>
      </c>
      <c r="V106" s="22">
        <v>0</v>
      </c>
      <c r="W106" s="22">
        <v>1221769</v>
      </c>
      <c r="X106" s="22">
        <v>2362024</v>
      </c>
      <c r="Y106" s="22">
        <v>956163</v>
      </c>
      <c r="Z106" s="22">
        <v>0</v>
      </c>
      <c r="AA106" s="22">
        <v>0</v>
      </c>
      <c r="AB106" s="22">
        <v>0</v>
      </c>
      <c r="AC106" s="22">
        <v>8801769</v>
      </c>
      <c r="AD106" s="22">
        <v>3949921</v>
      </c>
      <c r="AE106" s="22">
        <v>1041534</v>
      </c>
      <c r="AF106" s="22">
        <v>0</v>
      </c>
      <c r="AG106" s="22">
        <v>40447</v>
      </c>
      <c r="AH106" s="22">
        <v>681314</v>
      </c>
      <c r="AI106" s="22">
        <v>14514985</v>
      </c>
      <c r="AJ106" s="22">
        <v>19294444</v>
      </c>
      <c r="AK106" s="22">
        <v>2759750</v>
      </c>
      <c r="AL106" s="22">
        <v>16534694</v>
      </c>
    </row>
    <row r="107" spans="1:38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89401611</v>
      </c>
      <c r="F107" s="22">
        <v>0</v>
      </c>
      <c r="G107" s="22">
        <v>47317491</v>
      </c>
      <c r="H107" s="22">
        <v>42023154</v>
      </c>
      <c r="I107" s="22">
        <v>31250091</v>
      </c>
      <c r="J107" s="22">
        <v>10005</v>
      </c>
      <c r="K107" s="22">
        <v>0</v>
      </c>
      <c r="L107" s="22">
        <v>0</v>
      </c>
      <c r="M107" s="22">
        <v>210002352</v>
      </c>
      <c r="N107" s="22">
        <v>12476598</v>
      </c>
      <c r="O107" s="22">
        <v>75417612</v>
      </c>
      <c r="P107" s="22">
        <v>14188346</v>
      </c>
      <c r="Q107" s="22">
        <v>47771840</v>
      </c>
      <c r="R107" s="22">
        <v>17929685</v>
      </c>
      <c r="S107" s="22">
        <v>4215459</v>
      </c>
      <c r="T107" s="22">
        <v>382001892</v>
      </c>
      <c r="U107" s="22">
        <v>37060208</v>
      </c>
      <c r="V107" s="22">
        <v>0</v>
      </c>
      <c r="W107" s="22">
        <v>6643572</v>
      </c>
      <c r="X107" s="22">
        <v>13778813</v>
      </c>
      <c r="Y107" s="22">
        <v>4957241</v>
      </c>
      <c r="Z107" s="22">
        <v>238281</v>
      </c>
      <c r="AA107" s="22">
        <v>0</v>
      </c>
      <c r="AB107" s="22">
        <v>0</v>
      </c>
      <c r="AC107" s="22">
        <v>62678115</v>
      </c>
      <c r="AD107" s="22">
        <v>12814795</v>
      </c>
      <c r="AE107" s="22">
        <v>6434217</v>
      </c>
      <c r="AF107" s="22">
        <v>0</v>
      </c>
      <c r="AG107" s="22">
        <v>7829228</v>
      </c>
      <c r="AH107" s="22">
        <v>2456463</v>
      </c>
      <c r="AI107" s="22">
        <v>92212818</v>
      </c>
      <c r="AJ107" s="22">
        <v>289789074</v>
      </c>
      <c r="AK107" s="22">
        <v>25131710</v>
      </c>
      <c r="AL107" s="22">
        <v>264657364</v>
      </c>
    </row>
    <row r="108" spans="1:38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18577838</v>
      </c>
      <c r="F108" s="22">
        <v>0</v>
      </c>
      <c r="G108" s="22">
        <v>21563677</v>
      </c>
      <c r="H108" s="22">
        <v>18703200</v>
      </c>
      <c r="I108" s="22">
        <v>2999969</v>
      </c>
      <c r="J108" s="22">
        <v>0</v>
      </c>
      <c r="K108" s="22">
        <v>4629060</v>
      </c>
      <c r="L108" s="22">
        <v>0</v>
      </c>
      <c r="M108" s="22">
        <v>66473744</v>
      </c>
      <c r="N108" s="22">
        <v>451582</v>
      </c>
      <c r="O108" s="22">
        <v>8334414</v>
      </c>
      <c r="P108" s="22">
        <v>2796401</v>
      </c>
      <c r="Q108" s="22">
        <v>2027646</v>
      </c>
      <c r="R108" s="22">
        <v>2536341</v>
      </c>
      <c r="S108" s="22">
        <v>1208871</v>
      </c>
      <c r="T108" s="22">
        <v>83828999</v>
      </c>
      <c r="U108" s="22">
        <v>12267554</v>
      </c>
      <c r="V108" s="22">
        <v>0</v>
      </c>
      <c r="W108" s="22">
        <v>10465481</v>
      </c>
      <c r="X108" s="22">
        <v>6497924</v>
      </c>
      <c r="Y108" s="22">
        <v>1218647</v>
      </c>
      <c r="Z108" s="22">
        <v>0</v>
      </c>
      <c r="AA108" s="22">
        <v>1767526</v>
      </c>
      <c r="AB108" s="22">
        <v>0</v>
      </c>
      <c r="AC108" s="22">
        <v>32217132</v>
      </c>
      <c r="AD108" s="22">
        <v>3237644</v>
      </c>
      <c r="AE108" s="22">
        <v>1491991</v>
      </c>
      <c r="AF108" s="22">
        <v>0</v>
      </c>
      <c r="AG108" s="22">
        <v>1048710</v>
      </c>
      <c r="AH108" s="22">
        <v>679310</v>
      </c>
      <c r="AI108" s="22">
        <v>38674787</v>
      </c>
      <c r="AJ108" s="22">
        <v>45154212</v>
      </c>
      <c r="AK108" s="22">
        <v>973463</v>
      </c>
      <c r="AL108" s="22">
        <v>44180749</v>
      </c>
    </row>
    <row r="109" spans="1:38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25601348</v>
      </c>
      <c r="F109" s="22">
        <v>0</v>
      </c>
      <c r="G109" s="22">
        <v>6938766</v>
      </c>
      <c r="H109" s="22">
        <v>8828576</v>
      </c>
      <c r="I109" s="22">
        <v>3625512</v>
      </c>
      <c r="J109" s="22">
        <v>0</v>
      </c>
      <c r="K109" s="22">
        <v>0</v>
      </c>
      <c r="L109" s="22">
        <v>0</v>
      </c>
      <c r="M109" s="22">
        <v>44994202</v>
      </c>
      <c r="N109" s="22">
        <v>229707</v>
      </c>
      <c r="O109" s="22">
        <v>8856248</v>
      </c>
      <c r="P109" s="22">
        <v>1881676</v>
      </c>
      <c r="Q109" s="22">
        <v>3335513</v>
      </c>
      <c r="R109" s="22">
        <v>2700731</v>
      </c>
      <c r="S109" s="22">
        <v>809171</v>
      </c>
      <c r="T109" s="22">
        <v>62807248</v>
      </c>
      <c r="U109" s="22">
        <v>8646593</v>
      </c>
      <c r="V109" s="22">
        <v>0</v>
      </c>
      <c r="W109" s="22">
        <v>1630587</v>
      </c>
      <c r="X109" s="22">
        <v>3517503</v>
      </c>
      <c r="Y109" s="22">
        <v>444507</v>
      </c>
      <c r="Z109" s="22">
        <v>0</v>
      </c>
      <c r="AA109" s="22">
        <v>0</v>
      </c>
      <c r="AB109" s="22">
        <v>0</v>
      </c>
      <c r="AC109" s="22">
        <v>14239190</v>
      </c>
      <c r="AD109" s="22">
        <v>2047044</v>
      </c>
      <c r="AE109" s="22">
        <v>911323</v>
      </c>
      <c r="AF109" s="22">
        <v>0</v>
      </c>
      <c r="AG109" s="22">
        <v>643363</v>
      </c>
      <c r="AH109" s="22">
        <v>270739</v>
      </c>
      <c r="AI109" s="22">
        <v>18111659</v>
      </c>
      <c r="AJ109" s="22">
        <v>44695589</v>
      </c>
      <c r="AK109" s="22">
        <v>1983168</v>
      </c>
      <c r="AL109" s="22">
        <v>42712421</v>
      </c>
    </row>
    <row r="110" spans="1:38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3697825</v>
      </c>
      <c r="F110" s="22">
        <v>0</v>
      </c>
      <c r="G110" s="22">
        <v>2140204</v>
      </c>
      <c r="H110" s="22">
        <v>1309408</v>
      </c>
      <c r="I110" s="22">
        <v>0</v>
      </c>
      <c r="J110" s="22">
        <v>0</v>
      </c>
      <c r="K110" s="22">
        <v>0</v>
      </c>
      <c r="L110" s="22">
        <v>651923</v>
      </c>
      <c r="M110" s="22">
        <v>7799360</v>
      </c>
      <c r="N110" s="22">
        <v>0</v>
      </c>
      <c r="O110" s="22">
        <v>4710433</v>
      </c>
      <c r="P110" s="22">
        <v>1175894</v>
      </c>
      <c r="Q110" s="22">
        <v>716970</v>
      </c>
      <c r="R110" s="22">
        <v>389244</v>
      </c>
      <c r="S110" s="22">
        <v>563368</v>
      </c>
      <c r="T110" s="22">
        <v>15355269</v>
      </c>
      <c r="U110" s="22">
        <v>2844326</v>
      </c>
      <c r="V110" s="22">
        <v>0</v>
      </c>
      <c r="W110" s="22">
        <v>856904</v>
      </c>
      <c r="X110" s="22">
        <v>873841</v>
      </c>
      <c r="Y110" s="22">
        <v>0</v>
      </c>
      <c r="Z110" s="22">
        <v>0</v>
      </c>
      <c r="AA110" s="22">
        <v>0</v>
      </c>
      <c r="AB110" s="22">
        <v>379970</v>
      </c>
      <c r="AC110" s="22">
        <v>4955041</v>
      </c>
      <c r="AD110" s="22">
        <v>2584910</v>
      </c>
      <c r="AE110" s="22">
        <v>712583</v>
      </c>
      <c r="AF110" s="22">
        <v>0</v>
      </c>
      <c r="AG110" s="22">
        <v>265600</v>
      </c>
      <c r="AH110" s="22">
        <v>379682</v>
      </c>
      <c r="AI110" s="22">
        <v>8897816</v>
      </c>
      <c r="AJ110" s="22">
        <v>6457453</v>
      </c>
      <c r="AK110" s="22">
        <v>1475836</v>
      </c>
      <c r="AL110" s="22">
        <v>4981617</v>
      </c>
    </row>
    <row r="111" spans="1:38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24255338</v>
      </c>
      <c r="F111" s="22">
        <v>0</v>
      </c>
      <c r="G111" s="22">
        <v>25733185</v>
      </c>
      <c r="H111" s="22">
        <v>13993034</v>
      </c>
      <c r="I111" s="22">
        <v>2031824</v>
      </c>
      <c r="J111" s="22">
        <v>0</v>
      </c>
      <c r="K111" s="22">
        <v>0</v>
      </c>
      <c r="L111" s="22">
        <v>0</v>
      </c>
      <c r="M111" s="22">
        <v>66013381</v>
      </c>
      <c r="N111" s="22">
        <v>1492920</v>
      </c>
      <c r="O111" s="22">
        <v>11837654</v>
      </c>
      <c r="P111" s="22">
        <v>1618917</v>
      </c>
      <c r="Q111" s="22">
        <v>990764</v>
      </c>
      <c r="R111" s="22">
        <v>1577638</v>
      </c>
      <c r="S111" s="22">
        <v>1298559</v>
      </c>
      <c r="T111" s="22">
        <v>84829833</v>
      </c>
      <c r="U111" s="22">
        <v>23055854</v>
      </c>
      <c r="V111" s="22">
        <v>17365521</v>
      </c>
      <c r="W111" s="22">
        <v>9773008</v>
      </c>
      <c r="X111" s="22">
        <v>1786533</v>
      </c>
      <c r="Y111" s="22">
        <v>0</v>
      </c>
      <c r="Z111" s="22">
        <v>0</v>
      </c>
      <c r="AA111" s="22">
        <v>0</v>
      </c>
      <c r="AB111" s="22">
        <v>0</v>
      </c>
      <c r="AC111" s="22">
        <v>51980916</v>
      </c>
      <c r="AD111" s="22">
        <v>5560236</v>
      </c>
      <c r="AE111" s="22">
        <v>951339</v>
      </c>
      <c r="AF111" s="22">
        <v>0</v>
      </c>
      <c r="AG111" s="22">
        <v>465013</v>
      </c>
      <c r="AH111" s="22">
        <v>968215</v>
      </c>
      <c r="AI111" s="22">
        <v>59925719</v>
      </c>
      <c r="AJ111" s="22">
        <v>24904114</v>
      </c>
      <c r="AK111" s="22">
        <v>4987007</v>
      </c>
      <c r="AL111" s="22">
        <v>19917107</v>
      </c>
    </row>
    <row r="112" spans="1:38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23690908</v>
      </c>
      <c r="F112" s="22">
        <v>0</v>
      </c>
      <c r="G112" s="22">
        <v>23607333</v>
      </c>
      <c r="H112" s="22">
        <v>32729233</v>
      </c>
      <c r="I112" s="22">
        <v>18460848</v>
      </c>
      <c r="J112" s="22">
        <v>227452</v>
      </c>
      <c r="K112" s="22">
        <v>0</v>
      </c>
      <c r="L112" s="22">
        <v>0</v>
      </c>
      <c r="M112" s="22">
        <v>98715774</v>
      </c>
      <c r="N112" s="22">
        <v>0</v>
      </c>
      <c r="O112" s="22">
        <v>9720830</v>
      </c>
      <c r="P112" s="22">
        <v>3130154</v>
      </c>
      <c r="Q112" s="22">
        <v>12426553</v>
      </c>
      <c r="R112" s="22">
        <v>2547799</v>
      </c>
      <c r="S112" s="22">
        <v>2437427</v>
      </c>
      <c r="T112" s="22">
        <v>128978537</v>
      </c>
      <c r="U112" s="22">
        <v>10753383</v>
      </c>
      <c r="V112" s="22">
        <v>0</v>
      </c>
      <c r="W112" s="22">
        <v>7230991</v>
      </c>
      <c r="X112" s="22">
        <v>10939621</v>
      </c>
      <c r="Y112" s="22">
        <v>3502887</v>
      </c>
      <c r="Z112" s="22">
        <v>179168</v>
      </c>
      <c r="AA112" s="22">
        <v>0</v>
      </c>
      <c r="AB112" s="22">
        <v>0</v>
      </c>
      <c r="AC112" s="22">
        <v>32606050</v>
      </c>
      <c r="AD112" s="22">
        <v>5646984</v>
      </c>
      <c r="AE112" s="22">
        <v>1614468</v>
      </c>
      <c r="AF112" s="22">
        <v>0</v>
      </c>
      <c r="AG112" s="22">
        <v>926464</v>
      </c>
      <c r="AH112" s="22">
        <v>1682451</v>
      </c>
      <c r="AI112" s="22">
        <v>42476417</v>
      </c>
      <c r="AJ112" s="22">
        <v>86502120</v>
      </c>
      <c r="AK112" s="22">
        <v>4600430</v>
      </c>
      <c r="AL112" s="22">
        <v>81901690</v>
      </c>
    </row>
    <row r="113" spans="1:38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4221446</v>
      </c>
      <c r="F113" s="22">
        <v>2936286</v>
      </c>
      <c r="G113" s="22">
        <v>4093159</v>
      </c>
      <c r="H113" s="22">
        <v>9242094</v>
      </c>
      <c r="I113" s="22">
        <v>0</v>
      </c>
      <c r="J113" s="22">
        <v>0</v>
      </c>
      <c r="K113" s="22">
        <v>0</v>
      </c>
      <c r="L113" s="22">
        <v>0</v>
      </c>
      <c r="M113" s="22">
        <v>20492985</v>
      </c>
      <c r="N113" s="22">
        <v>1080813</v>
      </c>
      <c r="O113" s="22">
        <v>3649177</v>
      </c>
      <c r="P113" s="22">
        <v>1502938</v>
      </c>
      <c r="Q113" s="22">
        <v>1321281</v>
      </c>
      <c r="R113" s="22">
        <v>71835</v>
      </c>
      <c r="S113" s="22">
        <v>1643086</v>
      </c>
      <c r="T113" s="22">
        <v>29762115</v>
      </c>
      <c r="U113" s="22">
        <v>2932170</v>
      </c>
      <c r="V113" s="22">
        <v>997507</v>
      </c>
      <c r="W113" s="22">
        <v>799527</v>
      </c>
      <c r="X113" s="22">
        <v>1095172</v>
      </c>
      <c r="Y113" s="22">
        <v>0</v>
      </c>
      <c r="Z113" s="22">
        <v>0</v>
      </c>
      <c r="AA113" s="22">
        <v>0</v>
      </c>
      <c r="AB113" s="22">
        <v>0</v>
      </c>
      <c r="AC113" s="22">
        <v>5824376</v>
      </c>
      <c r="AD113" s="22">
        <v>2588314</v>
      </c>
      <c r="AE113" s="22">
        <v>510197</v>
      </c>
      <c r="AF113" s="22">
        <v>0</v>
      </c>
      <c r="AG113" s="22">
        <v>25157</v>
      </c>
      <c r="AH113" s="22">
        <v>783376</v>
      </c>
      <c r="AI113" s="22">
        <v>9731420</v>
      </c>
      <c r="AJ113" s="22">
        <v>20030695</v>
      </c>
      <c r="AK113" s="22">
        <v>1468539</v>
      </c>
      <c r="AL113" s="22">
        <v>18562156</v>
      </c>
    </row>
    <row r="114" spans="1:38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88883583</v>
      </c>
      <c r="F114" s="22">
        <v>0</v>
      </c>
      <c r="G114" s="22">
        <v>86283156</v>
      </c>
      <c r="H114" s="22">
        <v>51973480</v>
      </c>
      <c r="I114" s="22">
        <v>43630422</v>
      </c>
      <c r="J114" s="22">
        <v>0</v>
      </c>
      <c r="K114" s="22">
        <v>0</v>
      </c>
      <c r="L114" s="22">
        <v>0</v>
      </c>
      <c r="M114" s="22">
        <v>270770641</v>
      </c>
      <c r="N114" s="22">
        <v>26802275</v>
      </c>
      <c r="O114" s="22">
        <v>45627341</v>
      </c>
      <c r="P114" s="22">
        <v>5848703</v>
      </c>
      <c r="Q114" s="22">
        <v>58455958</v>
      </c>
      <c r="R114" s="22">
        <v>11658333</v>
      </c>
      <c r="S114" s="22">
        <v>5765560</v>
      </c>
      <c r="T114" s="22">
        <v>424928811</v>
      </c>
      <c r="U114" s="22">
        <v>22105679</v>
      </c>
      <c r="V114" s="22">
        <v>0</v>
      </c>
      <c r="W114" s="22">
        <v>17841564</v>
      </c>
      <c r="X114" s="22">
        <v>9732373</v>
      </c>
      <c r="Y114" s="22">
        <v>5308312</v>
      </c>
      <c r="Z114" s="22">
        <v>0</v>
      </c>
      <c r="AA114" s="22">
        <v>0</v>
      </c>
      <c r="AB114" s="22">
        <v>0</v>
      </c>
      <c r="AC114" s="22">
        <v>54987928</v>
      </c>
      <c r="AD114" s="22">
        <v>14318686</v>
      </c>
      <c r="AE114" s="22">
        <v>3430726</v>
      </c>
      <c r="AF114" s="22">
        <v>0</v>
      </c>
      <c r="AG114" s="22">
        <v>5044901</v>
      </c>
      <c r="AH114" s="22">
        <v>2472438</v>
      </c>
      <c r="AI114" s="22">
        <v>80254679</v>
      </c>
      <c r="AJ114" s="22">
        <v>344674132</v>
      </c>
      <c r="AK114" s="22">
        <v>30803567</v>
      </c>
      <c r="AL114" s="22">
        <v>313870565</v>
      </c>
    </row>
    <row r="115" spans="1:38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10799196</v>
      </c>
      <c r="F115" s="22">
        <v>0</v>
      </c>
      <c r="G115" s="22">
        <v>4310002</v>
      </c>
      <c r="H115" s="22">
        <v>1388365</v>
      </c>
      <c r="I115" s="22">
        <v>0</v>
      </c>
      <c r="J115" s="22">
        <v>0</v>
      </c>
      <c r="K115" s="22">
        <v>0</v>
      </c>
      <c r="L115" s="22">
        <v>0</v>
      </c>
      <c r="M115" s="22">
        <v>16497563</v>
      </c>
      <c r="N115" s="22">
        <v>0</v>
      </c>
      <c r="O115" s="22">
        <v>2562804</v>
      </c>
      <c r="P115" s="22">
        <v>1001996</v>
      </c>
      <c r="Q115" s="22">
        <v>101846</v>
      </c>
      <c r="R115" s="22">
        <v>572243</v>
      </c>
      <c r="S115" s="22">
        <v>548323</v>
      </c>
      <c r="T115" s="22">
        <v>21284775</v>
      </c>
      <c r="U115" s="22">
        <v>8775701</v>
      </c>
      <c r="V115" s="22">
        <v>0</v>
      </c>
      <c r="W115" s="22">
        <v>1168256</v>
      </c>
      <c r="X115" s="22">
        <v>445447</v>
      </c>
      <c r="Y115" s="22">
        <v>0</v>
      </c>
      <c r="Z115" s="22">
        <v>0</v>
      </c>
      <c r="AA115" s="22">
        <v>0</v>
      </c>
      <c r="AB115" s="22">
        <v>0</v>
      </c>
      <c r="AC115" s="22">
        <v>10389404</v>
      </c>
      <c r="AD115" s="22">
        <v>1030812</v>
      </c>
      <c r="AE115" s="22">
        <v>460426</v>
      </c>
      <c r="AF115" s="22">
        <v>0</v>
      </c>
      <c r="AG115" s="22">
        <v>211774</v>
      </c>
      <c r="AH115" s="22">
        <v>333121</v>
      </c>
      <c r="AI115" s="22">
        <v>12425537</v>
      </c>
      <c r="AJ115" s="22">
        <v>8859238</v>
      </c>
      <c r="AK115" s="22">
        <v>428497</v>
      </c>
      <c r="AL115" s="22">
        <v>8430741</v>
      </c>
    </row>
    <row r="116" spans="1:38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10902586</v>
      </c>
      <c r="F116" s="22">
        <v>0</v>
      </c>
      <c r="G116" s="22">
        <v>9904432</v>
      </c>
      <c r="H116" s="22">
        <v>10295727</v>
      </c>
      <c r="I116" s="22">
        <v>2438089</v>
      </c>
      <c r="J116" s="22">
        <v>0</v>
      </c>
      <c r="K116" s="22">
        <v>0</v>
      </c>
      <c r="L116" s="22">
        <v>0</v>
      </c>
      <c r="M116" s="22">
        <v>33540834</v>
      </c>
      <c r="N116" s="22">
        <v>121800</v>
      </c>
      <c r="O116" s="22">
        <v>4007306</v>
      </c>
      <c r="P116" s="22">
        <v>4713681</v>
      </c>
      <c r="Q116" s="22">
        <v>3035592</v>
      </c>
      <c r="R116" s="22">
        <v>2082371</v>
      </c>
      <c r="S116" s="22">
        <v>1361691</v>
      </c>
      <c r="T116" s="22">
        <v>48863275</v>
      </c>
      <c r="U116" s="22">
        <v>7676150</v>
      </c>
      <c r="V116" s="22">
        <v>0</v>
      </c>
      <c r="W116" s="22">
        <v>1733633</v>
      </c>
      <c r="X116" s="22">
        <v>3175636</v>
      </c>
      <c r="Y116" s="22">
        <v>352083</v>
      </c>
      <c r="Z116" s="22">
        <v>0</v>
      </c>
      <c r="AA116" s="22">
        <v>0</v>
      </c>
      <c r="AB116" s="22">
        <v>0</v>
      </c>
      <c r="AC116" s="22">
        <v>12937502</v>
      </c>
      <c r="AD116" s="22">
        <v>1314611</v>
      </c>
      <c r="AE116" s="22">
        <v>1441213</v>
      </c>
      <c r="AF116" s="22">
        <v>0</v>
      </c>
      <c r="AG116" s="22">
        <v>855320</v>
      </c>
      <c r="AH116" s="22">
        <v>604607</v>
      </c>
      <c r="AI116" s="22">
        <v>17153253</v>
      </c>
      <c r="AJ116" s="22">
        <v>31710022</v>
      </c>
      <c r="AK116" s="22">
        <v>5315778</v>
      </c>
      <c r="AL116" s="22">
        <v>26394244</v>
      </c>
    </row>
    <row r="117" spans="1:38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2875239</v>
      </c>
      <c r="F117" s="22">
        <v>0</v>
      </c>
      <c r="G117" s="22">
        <v>6340542</v>
      </c>
      <c r="H117" s="22">
        <v>2482846</v>
      </c>
      <c r="I117" s="22">
        <v>419439</v>
      </c>
      <c r="J117" s="22">
        <v>0</v>
      </c>
      <c r="K117" s="22">
        <v>0</v>
      </c>
      <c r="L117" s="22">
        <v>1083526</v>
      </c>
      <c r="M117" s="22">
        <v>13201592</v>
      </c>
      <c r="N117" s="22">
        <v>16867</v>
      </c>
      <c r="O117" s="22">
        <v>4040507</v>
      </c>
      <c r="P117" s="22">
        <v>430998</v>
      </c>
      <c r="Q117" s="22">
        <v>341318</v>
      </c>
      <c r="R117" s="22">
        <v>541388</v>
      </c>
      <c r="S117" s="22">
        <v>280171</v>
      </c>
      <c r="T117" s="22">
        <v>18852841</v>
      </c>
      <c r="U117" s="22">
        <v>1566381</v>
      </c>
      <c r="V117" s="22">
        <v>0</v>
      </c>
      <c r="W117" s="22">
        <v>1486599</v>
      </c>
      <c r="X117" s="22">
        <v>869389</v>
      </c>
      <c r="Y117" s="22">
        <v>57846</v>
      </c>
      <c r="Z117" s="22">
        <v>0</v>
      </c>
      <c r="AA117" s="22">
        <v>0</v>
      </c>
      <c r="AB117" s="22">
        <v>564919</v>
      </c>
      <c r="AC117" s="22">
        <v>4545134</v>
      </c>
      <c r="AD117" s="22">
        <v>1424878</v>
      </c>
      <c r="AE117" s="22">
        <v>257631</v>
      </c>
      <c r="AF117" s="22">
        <v>0</v>
      </c>
      <c r="AG117" s="22">
        <v>444417</v>
      </c>
      <c r="AH117" s="22">
        <v>251130</v>
      </c>
      <c r="AI117" s="22">
        <v>6923190</v>
      </c>
      <c r="AJ117" s="22">
        <v>11929651</v>
      </c>
      <c r="AK117" s="22">
        <v>1364630</v>
      </c>
      <c r="AL117" s="22">
        <v>10565021</v>
      </c>
    </row>
    <row r="118" spans="1:38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36319202</v>
      </c>
      <c r="F118" s="22">
        <v>0</v>
      </c>
      <c r="G118" s="22">
        <v>11790205</v>
      </c>
      <c r="H118" s="22">
        <v>6030327</v>
      </c>
      <c r="I118" s="22">
        <v>175059</v>
      </c>
      <c r="J118" s="22">
        <v>0</v>
      </c>
      <c r="K118" s="22">
        <v>0</v>
      </c>
      <c r="L118" s="22">
        <v>3556422</v>
      </c>
      <c r="M118" s="22">
        <v>57871215</v>
      </c>
      <c r="N118" s="22">
        <v>7882997</v>
      </c>
      <c r="O118" s="22">
        <v>15285659</v>
      </c>
      <c r="P118" s="22">
        <v>5207216</v>
      </c>
      <c r="Q118" s="22">
        <v>10582371</v>
      </c>
      <c r="R118" s="22">
        <v>4336423</v>
      </c>
      <c r="S118" s="22">
        <v>1824745</v>
      </c>
      <c r="T118" s="22">
        <v>102990626</v>
      </c>
      <c r="U118" s="22">
        <v>19690892</v>
      </c>
      <c r="V118" s="22">
        <v>0</v>
      </c>
      <c r="W118" s="22">
        <v>3355925</v>
      </c>
      <c r="X118" s="22">
        <v>2134843</v>
      </c>
      <c r="Y118" s="22">
        <v>21660</v>
      </c>
      <c r="Z118" s="22">
        <v>0</v>
      </c>
      <c r="AA118" s="22">
        <v>0</v>
      </c>
      <c r="AB118" s="22">
        <v>1367117</v>
      </c>
      <c r="AC118" s="22">
        <v>26570437</v>
      </c>
      <c r="AD118" s="22">
        <v>2920194</v>
      </c>
      <c r="AE118" s="22">
        <v>2549482</v>
      </c>
      <c r="AF118" s="22">
        <v>0</v>
      </c>
      <c r="AG118" s="22">
        <v>1345033</v>
      </c>
      <c r="AH118" s="22">
        <v>822804</v>
      </c>
      <c r="AI118" s="22">
        <v>34207950</v>
      </c>
      <c r="AJ118" s="22">
        <v>68782676</v>
      </c>
      <c r="AK118" s="22">
        <v>4164334</v>
      </c>
      <c r="AL118" s="22">
        <v>64618342</v>
      </c>
    </row>
    <row r="119" spans="1:38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21841630</v>
      </c>
      <c r="F119" s="22">
        <v>0</v>
      </c>
      <c r="G119" s="22">
        <v>7649560</v>
      </c>
      <c r="H119" s="22">
        <v>11655936</v>
      </c>
      <c r="I119" s="22">
        <v>5486454</v>
      </c>
      <c r="J119" s="22">
        <v>0</v>
      </c>
      <c r="K119" s="22">
        <v>0</v>
      </c>
      <c r="L119" s="22">
        <v>0</v>
      </c>
      <c r="M119" s="22">
        <v>46633580</v>
      </c>
      <c r="N119" s="22">
        <v>17471559</v>
      </c>
      <c r="O119" s="22">
        <v>9386581</v>
      </c>
      <c r="P119" s="22">
        <v>2589350</v>
      </c>
      <c r="Q119" s="22">
        <v>3130451</v>
      </c>
      <c r="R119" s="22">
        <v>2334216</v>
      </c>
      <c r="S119" s="22">
        <v>1485422</v>
      </c>
      <c r="T119" s="22">
        <v>83031159</v>
      </c>
      <c r="U119" s="22">
        <v>14480279</v>
      </c>
      <c r="V119" s="22">
        <v>0</v>
      </c>
      <c r="W119" s="22">
        <v>2562558</v>
      </c>
      <c r="X119" s="22">
        <v>4287163</v>
      </c>
      <c r="Y119" s="22">
        <v>773331</v>
      </c>
      <c r="Z119" s="22">
        <v>0</v>
      </c>
      <c r="AA119" s="22">
        <v>0</v>
      </c>
      <c r="AB119" s="22">
        <v>0</v>
      </c>
      <c r="AC119" s="22">
        <v>22103331</v>
      </c>
      <c r="AD119" s="22">
        <v>3589415</v>
      </c>
      <c r="AE119" s="22">
        <v>1762749</v>
      </c>
      <c r="AF119" s="22">
        <v>0</v>
      </c>
      <c r="AG119" s="22">
        <v>676124</v>
      </c>
      <c r="AH119" s="22">
        <v>878239</v>
      </c>
      <c r="AI119" s="22">
        <v>29009858</v>
      </c>
      <c r="AJ119" s="22">
        <v>54021301</v>
      </c>
      <c r="AK119" s="22">
        <v>7120201</v>
      </c>
      <c r="AL119" s="22">
        <v>46901100</v>
      </c>
    </row>
    <row r="120" spans="1:38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67631404</v>
      </c>
      <c r="F120" s="22">
        <v>0</v>
      </c>
      <c r="G120" s="22">
        <v>40596609</v>
      </c>
      <c r="H120" s="22">
        <v>0</v>
      </c>
      <c r="I120" s="22">
        <v>25379375</v>
      </c>
      <c r="J120" s="22">
        <v>0</v>
      </c>
      <c r="K120" s="22">
        <v>0</v>
      </c>
      <c r="L120" s="22">
        <v>0</v>
      </c>
      <c r="M120" s="22">
        <v>133607388</v>
      </c>
      <c r="N120" s="22">
        <v>0</v>
      </c>
      <c r="O120" s="22">
        <v>38816708</v>
      </c>
      <c r="P120" s="22">
        <v>5385535</v>
      </c>
      <c r="Q120" s="22">
        <v>7540424</v>
      </c>
      <c r="R120" s="22">
        <v>0</v>
      </c>
      <c r="S120" s="22">
        <v>1665982</v>
      </c>
      <c r="T120" s="22">
        <v>187016037</v>
      </c>
      <c r="U120" s="22">
        <v>29394049</v>
      </c>
      <c r="V120" s="22">
        <v>0</v>
      </c>
      <c r="W120" s="22">
        <v>11938285</v>
      </c>
      <c r="X120" s="22">
        <v>0</v>
      </c>
      <c r="Y120" s="22">
        <v>9539409</v>
      </c>
      <c r="Z120" s="22">
        <v>0</v>
      </c>
      <c r="AA120" s="22">
        <v>0</v>
      </c>
      <c r="AB120" s="22">
        <v>0</v>
      </c>
      <c r="AC120" s="22">
        <v>50871743</v>
      </c>
      <c r="AD120" s="22">
        <v>9759602</v>
      </c>
      <c r="AE120" s="22">
        <v>3200351</v>
      </c>
      <c r="AF120" s="22">
        <v>0</v>
      </c>
      <c r="AG120" s="22">
        <v>0</v>
      </c>
      <c r="AH120" s="22">
        <v>1403861</v>
      </c>
      <c r="AI120" s="22">
        <v>65235557</v>
      </c>
      <c r="AJ120" s="22">
        <v>121780480</v>
      </c>
      <c r="AK120" s="22">
        <v>14771831</v>
      </c>
      <c r="AL120" s="22">
        <v>107008649</v>
      </c>
    </row>
    <row r="121" spans="1:38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43177596</v>
      </c>
      <c r="F121" s="22">
        <v>80045782</v>
      </c>
      <c r="G121" s="22">
        <v>39388080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162611458</v>
      </c>
      <c r="N121" s="22">
        <v>379386</v>
      </c>
      <c r="O121" s="22">
        <v>37026864</v>
      </c>
      <c r="P121" s="22">
        <v>7925234</v>
      </c>
      <c r="Q121" s="22">
        <v>13017034</v>
      </c>
      <c r="R121" s="22">
        <v>3734883</v>
      </c>
      <c r="S121" s="22">
        <v>2791920</v>
      </c>
      <c r="T121" s="22">
        <v>227486779</v>
      </c>
      <c r="U121" s="22">
        <v>25724128</v>
      </c>
      <c r="V121" s="22">
        <v>0</v>
      </c>
      <c r="W121" s="22">
        <v>26282341</v>
      </c>
      <c r="X121" s="22">
        <v>13686889</v>
      </c>
      <c r="Y121" s="22">
        <v>0</v>
      </c>
      <c r="Z121" s="22">
        <v>0</v>
      </c>
      <c r="AA121" s="22">
        <v>0</v>
      </c>
      <c r="AB121" s="22">
        <v>0</v>
      </c>
      <c r="AC121" s="22">
        <v>65693358</v>
      </c>
      <c r="AD121" s="22">
        <v>9098107</v>
      </c>
      <c r="AE121" s="22">
        <v>3984543</v>
      </c>
      <c r="AF121" s="22">
        <v>0</v>
      </c>
      <c r="AG121" s="22">
        <v>2691816</v>
      </c>
      <c r="AH121" s="22">
        <v>1616678</v>
      </c>
      <c r="AI121" s="22">
        <v>83084502</v>
      </c>
      <c r="AJ121" s="22">
        <v>144402277</v>
      </c>
      <c r="AK121" s="22">
        <v>11301417</v>
      </c>
      <c r="AL121" s="22">
        <v>133100860</v>
      </c>
    </row>
    <row r="122" spans="1:38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3721031</v>
      </c>
      <c r="F122" s="22">
        <v>0</v>
      </c>
      <c r="G122" s="22">
        <v>2670535</v>
      </c>
      <c r="H122" s="22">
        <v>3229454</v>
      </c>
      <c r="I122" s="22">
        <v>658988</v>
      </c>
      <c r="J122" s="22">
        <v>0</v>
      </c>
      <c r="K122" s="22">
        <v>0</v>
      </c>
      <c r="L122" s="22">
        <v>0</v>
      </c>
      <c r="M122" s="22">
        <v>10280008</v>
      </c>
      <c r="N122" s="22">
        <v>35834</v>
      </c>
      <c r="O122" s="22">
        <v>3624133</v>
      </c>
      <c r="P122" s="22">
        <v>1487759</v>
      </c>
      <c r="Q122" s="22">
        <v>115248</v>
      </c>
      <c r="R122" s="22">
        <v>0</v>
      </c>
      <c r="S122" s="22">
        <v>397447</v>
      </c>
      <c r="T122" s="22">
        <v>15940429</v>
      </c>
      <c r="U122" s="22">
        <v>1094843</v>
      </c>
      <c r="V122" s="22">
        <v>0</v>
      </c>
      <c r="W122" s="22">
        <v>1393896</v>
      </c>
      <c r="X122" s="22">
        <v>813549</v>
      </c>
      <c r="Y122" s="22">
        <v>108105</v>
      </c>
      <c r="Z122" s="22">
        <v>0</v>
      </c>
      <c r="AA122" s="22">
        <v>0</v>
      </c>
      <c r="AB122" s="22">
        <v>0</v>
      </c>
      <c r="AC122" s="22">
        <v>3410393</v>
      </c>
      <c r="AD122" s="22">
        <v>2162050</v>
      </c>
      <c r="AE122" s="22">
        <v>664546</v>
      </c>
      <c r="AF122" s="22">
        <v>0</v>
      </c>
      <c r="AG122" s="22">
        <v>0</v>
      </c>
      <c r="AH122" s="22">
        <v>197503</v>
      </c>
      <c r="AI122" s="22">
        <v>6434492</v>
      </c>
      <c r="AJ122" s="22">
        <v>9505937</v>
      </c>
      <c r="AK122" s="22">
        <v>547423</v>
      </c>
      <c r="AL122" s="22">
        <v>8958514</v>
      </c>
    </row>
    <row r="123" spans="1:38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50015510</v>
      </c>
      <c r="F123" s="22">
        <v>0</v>
      </c>
      <c r="G123" s="22">
        <v>22551076</v>
      </c>
      <c r="H123" s="22">
        <v>20164278</v>
      </c>
      <c r="I123" s="22">
        <v>1653598</v>
      </c>
      <c r="J123" s="22">
        <v>0</v>
      </c>
      <c r="K123" s="22">
        <v>0</v>
      </c>
      <c r="L123" s="22">
        <v>0</v>
      </c>
      <c r="M123" s="22">
        <v>94384462</v>
      </c>
      <c r="N123" s="22">
        <v>1958523</v>
      </c>
      <c r="O123" s="22">
        <v>13020100</v>
      </c>
      <c r="P123" s="22">
        <v>8627401</v>
      </c>
      <c r="Q123" s="22">
        <v>9967821</v>
      </c>
      <c r="R123" s="22">
        <v>14716501</v>
      </c>
      <c r="S123" s="22">
        <v>2674510</v>
      </c>
      <c r="T123" s="22">
        <v>145349318</v>
      </c>
      <c r="U123" s="22">
        <v>26074866</v>
      </c>
      <c r="V123" s="22">
        <v>0</v>
      </c>
      <c r="W123" s="22">
        <v>5342789</v>
      </c>
      <c r="X123" s="22">
        <v>12749412</v>
      </c>
      <c r="Y123" s="22">
        <v>82462</v>
      </c>
      <c r="Z123" s="22">
        <v>0</v>
      </c>
      <c r="AA123" s="22">
        <v>0</v>
      </c>
      <c r="AB123" s="22">
        <v>0</v>
      </c>
      <c r="AC123" s="22">
        <v>44249529</v>
      </c>
      <c r="AD123" s="22">
        <v>4783373</v>
      </c>
      <c r="AE123" s="22">
        <v>3113385</v>
      </c>
      <c r="AF123" s="22">
        <v>0</v>
      </c>
      <c r="AG123" s="22">
        <v>5354377</v>
      </c>
      <c r="AH123" s="22">
        <v>1342655</v>
      </c>
      <c r="AI123" s="22">
        <v>58843319</v>
      </c>
      <c r="AJ123" s="22">
        <v>86505999</v>
      </c>
      <c r="AK123" s="22">
        <v>9218986</v>
      </c>
      <c r="AL123" s="22">
        <v>77287013</v>
      </c>
    </row>
    <row r="124" spans="1:38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9569117</v>
      </c>
      <c r="F124" s="22">
        <v>0</v>
      </c>
      <c r="G124" s="22">
        <v>7806887</v>
      </c>
      <c r="H124" s="22">
        <v>3438024</v>
      </c>
      <c r="I124" s="22">
        <v>2197806</v>
      </c>
      <c r="J124" s="22">
        <v>0</v>
      </c>
      <c r="K124" s="22">
        <v>0</v>
      </c>
      <c r="L124" s="22">
        <v>0</v>
      </c>
      <c r="M124" s="22">
        <v>23011834</v>
      </c>
      <c r="N124" s="22">
        <v>2597218</v>
      </c>
      <c r="O124" s="22">
        <v>2183335</v>
      </c>
      <c r="P124" s="22">
        <v>1314472</v>
      </c>
      <c r="Q124" s="22">
        <v>510326</v>
      </c>
      <c r="R124" s="22">
        <v>2776770</v>
      </c>
      <c r="S124" s="22">
        <v>1130661</v>
      </c>
      <c r="T124" s="22">
        <v>33524616</v>
      </c>
      <c r="U124" s="22">
        <v>3849440</v>
      </c>
      <c r="V124" s="22">
        <v>0</v>
      </c>
      <c r="W124" s="22">
        <v>1701938</v>
      </c>
      <c r="X124" s="22">
        <v>1221357</v>
      </c>
      <c r="Y124" s="22">
        <v>769464</v>
      </c>
      <c r="Z124" s="22">
        <v>0</v>
      </c>
      <c r="AA124" s="22">
        <v>0</v>
      </c>
      <c r="AB124" s="22">
        <v>0</v>
      </c>
      <c r="AC124" s="22">
        <v>7542199</v>
      </c>
      <c r="AD124" s="22">
        <v>428769</v>
      </c>
      <c r="AE124" s="22">
        <v>475375</v>
      </c>
      <c r="AF124" s="22">
        <v>0</v>
      </c>
      <c r="AG124" s="22">
        <v>847040</v>
      </c>
      <c r="AH124" s="22">
        <v>479356</v>
      </c>
      <c r="AI124" s="22">
        <v>9772739</v>
      </c>
      <c r="AJ124" s="22">
        <v>23751877</v>
      </c>
      <c r="AK124" s="22">
        <v>3073523</v>
      </c>
      <c r="AL124" s="22">
        <v>20678354</v>
      </c>
    </row>
    <row r="125" spans="1:38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12769870</v>
      </c>
      <c r="F125" s="22">
        <v>0</v>
      </c>
      <c r="G125" s="22">
        <v>11181799</v>
      </c>
      <c r="H125" s="22">
        <v>8725089</v>
      </c>
      <c r="I125" s="22">
        <v>767550</v>
      </c>
      <c r="J125" s="22">
        <v>0</v>
      </c>
      <c r="K125" s="22">
        <v>0</v>
      </c>
      <c r="L125" s="22">
        <v>0</v>
      </c>
      <c r="M125" s="22">
        <v>33444308</v>
      </c>
      <c r="N125" s="22">
        <v>0</v>
      </c>
      <c r="O125" s="22">
        <v>18545555</v>
      </c>
      <c r="P125" s="22">
        <v>4596958</v>
      </c>
      <c r="Q125" s="22">
        <v>885173</v>
      </c>
      <c r="R125" s="22">
        <v>0</v>
      </c>
      <c r="S125" s="22">
        <v>1308590</v>
      </c>
      <c r="T125" s="22">
        <v>58780584</v>
      </c>
      <c r="U125" s="22">
        <v>5697144</v>
      </c>
      <c r="V125" s="22">
        <v>0</v>
      </c>
      <c r="W125" s="22">
        <v>2759467</v>
      </c>
      <c r="X125" s="22">
        <v>2416568</v>
      </c>
      <c r="Y125" s="22">
        <v>160184</v>
      </c>
      <c r="Z125" s="22">
        <v>0</v>
      </c>
      <c r="AA125" s="22">
        <v>0</v>
      </c>
      <c r="AB125" s="22">
        <v>0</v>
      </c>
      <c r="AC125" s="22">
        <v>11033363</v>
      </c>
      <c r="AD125" s="22">
        <v>7754201</v>
      </c>
      <c r="AE125" s="22">
        <v>2400581</v>
      </c>
      <c r="AF125" s="22">
        <v>0</v>
      </c>
      <c r="AG125" s="22">
        <v>0</v>
      </c>
      <c r="AH125" s="22">
        <v>600443</v>
      </c>
      <c r="AI125" s="22">
        <v>21788588</v>
      </c>
      <c r="AJ125" s="22">
        <v>36991996</v>
      </c>
      <c r="AK125" s="22">
        <v>4433907</v>
      </c>
      <c r="AL125" s="22">
        <v>32558089</v>
      </c>
    </row>
    <row r="126" spans="1:38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6743530</v>
      </c>
      <c r="F126" s="22">
        <v>0</v>
      </c>
      <c r="G126" s="22">
        <v>2780859</v>
      </c>
      <c r="H126" s="22">
        <v>3777795</v>
      </c>
      <c r="I126" s="22">
        <v>1133281</v>
      </c>
      <c r="J126" s="22">
        <v>0</v>
      </c>
      <c r="K126" s="22">
        <v>0</v>
      </c>
      <c r="L126" s="22">
        <v>0</v>
      </c>
      <c r="M126" s="22">
        <v>14435465</v>
      </c>
      <c r="N126" s="22">
        <v>0</v>
      </c>
      <c r="O126" s="22">
        <v>5594041</v>
      </c>
      <c r="P126" s="22">
        <v>650290</v>
      </c>
      <c r="Q126" s="22">
        <v>331912</v>
      </c>
      <c r="R126" s="22">
        <v>872806</v>
      </c>
      <c r="S126" s="22">
        <v>214102</v>
      </c>
      <c r="T126" s="22">
        <v>22098616</v>
      </c>
      <c r="U126" s="22">
        <v>4463538</v>
      </c>
      <c r="V126" s="22">
        <v>0</v>
      </c>
      <c r="W126" s="22">
        <v>989758</v>
      </c>
      <c r="X126" s="22">
        <v>2516631</v>
      </c>
      <c r="Y126" s="22">
        <v>290932</v>
      </c>
      <c r="Z126" s="22">
        <v>0</v>
      </c>
      <c r="AA126" s="22">
        <v>0</v>
      </c>
      <c r="AB126" s="22">
        <v>0</v>
      </c>
      <c r="AC126" s="22">
        <v>8260859</v>
      </c>
      <c r="AD126" s="22">
        <v>1610715</v>
      </c>
      <c r="AE126" s="22">
        <v>595776</v>
      </c>
      <c r="AF126" s="22">
        <v>0</v>
      </c>
      <c r="AG126" s="22">
        <v>262225</v>
      </c>
      <c r="AH126" s="22">
        <v>150906</v>
      </c>
      <c r="AI126" s="22">
        <v>10880481</v>
      </c>
      <c r="AJ126" s="22">
        <v>11218135</v>
      </c>
      <c r="AK126" s="22">
        <v>305529</v>
      </c>
      <c r="AL126" s="22">
        <v>10912606</v>
      </c>
    </row>
    <row r="127" spans="1:38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12792119</v>
      </c>
      <c r="F127" s="22">
        <v>0</v>
      </c>
      <c r="G127" s="22">
        <v>6686284</v>
      </c>
      <c r="H127" s="22">
        <v>5162204</v>
      </c>
      <c r="I127" s="22">
        <v>1731555</v>
      </c>
      <c r="J127" s="22">
        <v>0</v>
      </c>
      <c r="K127" s="22">
        <v>1305686</v>
      </c>
      <c r="L127" s="22">
        <v>0</v>
      </c>
      <c r="M127" s="22">
        <v>27677848</v>
      </c>
      <c r="N127" s="22">
        <v>3681228</v>
      </c>
      <c r="O127" s="22">
        <v>20906234</v>
      </c>
      <c r="P127" s="22">
        <v>2255258</v>
      </c>
      <c r="Q127" s="22">
        <v>188313</v>
      </c>
      <c r="R127" s="22">
        <v>1379282</v>
      </c>
      <c r="S127" s="22">
        <v>1271729</v>
      </c>
      <c r="T127" s="22">
        <v>57359892</v>
      </c>
      <c r="U127" s="22">
        <v>9622080</v>
      </c>
      <c r="V127" s="22">
        <v>0</v>
      </c>
      <c r="W127" s="22">
        <v>1613636</v>
      </c>
      <c r="X127" s="22">
        <v>1023521</v>
      </c>
      <c r="Y127" s="22">
        <v>475429</v>
      </c>
      <c r="Z127" s="22">
        <v>0</v>
      </c>
      <c r="AA127" s="22">
        <v>489226</v>
      </c>
      <c r="AB127" s="22">
        <v>0</v>
      </c>
      <c r="AC127" s="22">
        <v>13223892</v>
      </c>
      <c r="AD127" s="22">
        <v>7514376</v>
      </c>
      <c r="AE127" s="22">
        <v>979961</v>
      </c>
      <c r="AF127" s="22">
        <v>0</v>
      </c>
      <c r="AG127" s="22">
        <v>506218</v>
      </c>
      <c r="AH127" s="22">
        <v>669359</v>
      </c>
      <c r="AI127" s="22">
        <v>22893806</v>
      </c>
      <c r="AJ127" s="22">
        <v>34466086</v>
      </c>
      <c r="AK127" s="22">
        <v>340892</v>
      </c>
      <c r="AL127" s="22">
        <v>34125194</v>
      </c>
    </row>
    <row r="128" spans="1:38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13094654</v>
      </c>
      <c r="F128" s="22">
        <v>0</v>
      </c>
      <c r="G128" s="22">
        <v>11462623</v>
      </c>
      <c r="H128" s="22">
        <v>8264770</v>
      </c>
      <c r="I128" s="22">
        <v>0</v>
      </c>
      <c r="J128" s="22">
        <v>0</v>
      </c>
      <c r="K128" s="22">
        <v>0</v>
      </c>
      <c r="L128" s="22">
        <v>0</v>
      </c>
      <c r="M128" s="22">
        <v>32822047</v>
      </c>
      <c r="N128" s="22">
        <v>133950</v>
      </c>
      <c r="O128" s="22">
        <v>3941969</v>
      </c>
      <c r="P128" s="22">
        <v>3351550</v>
      </c>
      <c r="Q128" s="22">
        <v>58379</v>
      </c>
      <c r="R128" s="22">
        <v>3098224</v>
      </c>
      <c r="S128" s="22">
        <v>1285081</v>
      </c>
      <c r="T128" s="22">
        <v>44691200</v>
      </c>
      <c r="U128" s="22">
        <v>3638180</v>
      </c>
      <c r="V128" s="22">
        <v>0</v>
      </c>
      <c r="W128" s="22">
        <v>2307936</v>
      </c>
      <c r="X128" s="22">
        <v>2239130</v>
      </c>
      <c r="Y128" s="22">
        <v>0</v>
      </c>
      <c r="Z128" s="22">
        <v>0</v>
      </c>
      <c r="AA128" s="22">
        <v>0</v>
      </c>
      <c r="AB128" s="22">
        <v>0</v>
      </c>
      <c r="AC128" s="22">
        <v>8185246</v>
      </c>
      <c r="AD128" s="22">
        <v>1519834</v>
      </c>
      <c r="AE128" s="22">
        <v>2387247</v>
      </c>
      <c r="AF128" s="22">
        <v>0</v>
      </c>
      <c r="AG128" s="22">
        <v>607909</v>
      </c>
      <c r="AH128" s="22">
        <v>1038942</v>
      </c>
      <c r="AI128" s="22">
        <v>13739178</v>
      </c>
      <c r="AJ128" s="22">
        <v>30952022</v>
      </c>
      <c r="AK128" s="22">
        <v>1242514</v>
      </c>
      <c r="AL128" s="22">
        <v>29709508</v>
      </c>
    </row>
    <row r="129" spans="1:38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13917760</v>
      </c>
      <c r="F129" s="22">
        <v>0</v>
      </c>
      <c r="G129" s="22">
        <v>5551824</v>
      </c>
      <c r="H129" s="22">
        <v>11327101</v>
      </c>
      <c r="I129" s="22">
        <v>0</v>
      </c>
      <c r="J129" s="22">
        <v>0</v>
      </c>
      <c r="K129" s="22">
        <v>0</v>
      </c>
      <c r="L129" s="22">
        <v>0</v>
      </c>
      <c r="M129" s="22">
        <v>30796685</v>
      </c>
      <c r="N129" s="22">
        <v>645156</v>
      </c>
      <c r="O129" s="22">
        <v>7802742</v>
      </c>
      <c r="P129" s="22">
        <v>223152</v>
      </c>
      <c r="Q129" s="22">
        <v>5776998</v>
      </c>
      <c r="R129" s="22">
        <v>1507427</v>
      </c>
      <c r="S129" s="22">
        <v>1791784</v>
      </c>
      <c r="T129" s="22">
        <v>48543944</v>
      </c>
      <c r="U129" s="22">
        <v>7771672</v>
      </c>
      <c r="V129" s="22">
        <v>0</v>
      </c>
      <c r="W129" s="22">
        <v>1889212</v>
      </c>
      <c r="X129" s="22">
        <v>2241262</v>
      </c>
      <c r="Y129" s="22">
        <v>0</v>
      </c>
      <c r="Z129" s="22">
        <v>0</v>
      </c>
      <c r="AA129" s="22">
        <v>0</v>
      </c>
      <c r="AB129" s="22">
        <v>0</v>
      </c>
      <c r="AC129" s="22">
        <v>11902146</v>
      </c>
      <c r="AD129" s="22">
        <v>2356720</v>
      </c>
      <c r="AE129" s="22">
        <v>131523</v>
      </c>
      <c r="AF129" s="22">
        <v>0</v>
      </c>
      <c r="AG129" s="22">
        <v>557448</v>
      </c>
      <c r="AH129" s="22">
        <v>812957</v>
      </c>
      <c r="AI129" s="22">
        <v>15760794</v>
      </c>
      <c r="AJ129" s="22">
        <v>32783150</v>
      </c>
      <c r="AK129" s="22">
        <v>3345125</v>
      </c>
      <c r="AL129" s="22">
        <v>29438025</v>
      </c>
    </row>
    <row r="130" spans="1:38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32374540</v>
      </c>
      <c r="F130" s="22">
        <v>0</v>
      </c>
      <c r="G130" s="22">
        <v>9723502</v>
      </c>
      <c r="H130" s="22">
        <v>1639275</v>
      </c>
      <c r="I130" s="22">
        <v>0</v>
      </c>
      <c r="J130" s="22">
        <v>0</v>
      </c>
      <c r="K130" s="22">
        <v>0</v>
      </c>
      <c r="L130" s="22">
        <v>0</v>
      </c>
      <c r="M130" s="22">
        <v>43737317</v>
      </c>
      <c r="N130" s="22">
        <v>0</v>
      </c>
      <c r="O130" s="22">
        <v>16725373</v>
      </c>
      <c r="P130" s="22">
        <v>1217041</v>
      </c>
      <c r="Q130" s="22">
        <v>619550</v>
      </c>
      <c r="R130" s="22">
        <v>327948</v>
      </c>
      <c r="S130" s="22">
        <v>949146</v>
      </c>
      <c r="T130" s="22">
        <v>63576375</v>
      </c>
      <c r="U130" s="22">
        <v>27618719</v>
      </c>
      <c r="V130" s="22">
        <v>0</v>
      </c>
      <c r="W130" s="22">
        <v>6988060</v>
      </c>
      <c r="X130" s="22">
        <v>880279</v>
      </c>
      <c r="Y130" s="22">
        <v>0</v>
      </c>
      <c r="Z130" s="22">
        <v>0</v>
      </c>
      <c r="AA130" s="22">
        <v>0</v>
      </c>
      <c r="AB130" s="22">
        <v>0</v>
      </c>
      <c r="AC130" s="22">
        <v>35487058</v>
      </c>
      <c r="AD130" s="22">
        <v>2918564</v>
      </c>
      <c r="AE130" s="22">
        <v>975410</v>
      </c>
      <c r="AF130" s="22">
        <v>0</v>
      </c>
      <c r="AG130" s="22">
        <v>86430</v>
      </c>
      <c r="AH130" s="22">
        <v>504403</v>
      </c>
      <c r="AI130" s="22">
        <v>39971865</v>
      </c>
      <c r="AJ130" s="22">
        <v>23604510</v>
      </c>
      <c r="AK130" s="22">
        <v>0</v>
      </c>
      <c r="AL130" s="22">
        <v>23604510</v>
      </c>
    </row>
    <row r="131" spans="1:38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11726055</v>
      </c>
      <c r="F131" s="22">
        <v>0</v>
      </c>
      <c r="G131" s="22">
        <v>3651005</v>
      </c>
      <c r="H131" s="22">
        <v>7105028</v>
      </c>
      <c r="I131" s="22">
        <v>975302</v>
      </c>
      <c r="J131" s="22">
        <v>0</v>
      </c>
      <c r="K131" s="22">
        <v>0</v>
      </c>
      <c r="L131" s="22">
        <v>0</v>
      </c>
      <c r="M131" s="22">
        <v>23457390</v>
      </c>
      <c r="N131" s="22">
        <v>1176590</v>
      </c>
      <c r="O131" s="22">
        <v>21821725</v>
      </c>
      <c r="P131" s="22">
        <v>3526797</v>
      </c>
      <c r="Q131" s="22">
        <v>5174025</v>
      </c>
      <c r="R131" s="22">
        <v>2936937</v>
      </c>
      <c r="S131" s="22">
        <v>1394239</v>
      </c>
      <c r="T131" s="22">
        <v>59487703</v>
      </c>
      <c r="U131" s="22">
        <v>8657244</v>
      </c>
      <c r="V131" s="22">
        <v>0</v>
      </c>
      <c r="W131" s="22">
        <v>1414654</v>
      </c>
      <c r="X131" s="22">
        <v>2760290</v>
      </c>
      <c r="Y131" s="22">
        <v>478602</v>
      </c>
      <c r="Z131" s="22">
        <v>0</v>
      </c>
      <c r="AA131" s="22">
        <v>0</v>
      </c>
      <c r="AB131" s="22">
        <v>0</v>
      </c>
      <c r="AC131" s="22">
        <v>13310790</v>
      </c>
      <c r="AD131" s="22">
        <v>6386523</v>
      </c>
      <c r="AE131" s="22">
        <v>1763015</v>
      </c>
      <c r="AF131" s="22">
        <v>0</v>
      </c>
      <c r="AG131" s="22">
        <v>952833</v>
      </c>
      <c r="AH131" s="22">
        <v>702252</v>
      </c>
      <c r="AI131" s="22">
        <v>23115413</v>
      </c>
      <c r="AJ131" s="22">
        <v>36372290</v>
      </c>
      <c r="AK131" s="22">
        <v>4814581</v>
      </c>
      <c r="AL131" s="22">
        <v>31557709</v>
      </c>
    </row>
    <row r="132" spans="1:38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6177939</v>
      </c>
      <c r="F132" s="22">
        <v>0</v>
      </c>
      <c r="G132" s="22">
        <v>3630667</v>
      </c>
      <c r="H132" s="22">
        <v>0</v>
      </c>
      <c r="I132" s="22">
        <v>910590</v>
      </c>
      <c r="J132" s="22">
        <v>0</v>
      </c>
      <c r="K132" s="22">
        <v>0</v>
      </c>
      <c r="L132" s="22">
        <v>0</v>
      </c>
      <c r="M132" s="22">
        <v>10719196</v>
      </c>
      <c r="N132" s="22">
        <v>57608</v>
      </c>
      <c r="O132" s="22">
        <v>860599</v>
      </c>
      <c r="P132" s="22">
        <v>125279</v>
      </c>
      <c r="Q132" s="22">
        <v>262989</v>
      </c>
      <c r="R132" s="22">
        <v>54043</v>
      </c>
      <c r="S132" s="22">
        <v>189018</v>
      </c>
      <c r="T132" s="22">
        <v>12268732</v>
      </c>
      <c r="U132" s="22">
        <v>5210539</v>
      </c>
      <c r="V132" s="22">
        <v>0</v>
      </c>
      <c r="W132" s="22">
        <v>638973</v>
      </c>
      <c r="X132" s="22">
        <v>0</v>
      </c>
      <c r="Y132" s="22">
        <v>289722</v>
      </c>
      <c r="Z132" s="22">
        <v>0</v>
      </c>
      <c r="AA132" s="22">
        <v>0</v>
      </c>
      <c r="AB132" s="22">
        <v>0</v>
      </c>
      <c r="AC132" s="22">
        <v>6139234</v>
      </c>
      <c r="AD132" s="22">
        <v>615412</v>
      </c>
      <c r="AE132" s="22">
        <v>94591</v>
      </c>
      <c r="AF132" s="22">
        <v>0</v>
      </c>
      <c r="AG132" s="22">
        <v>18230</v>
      </c>
      <c r="AH132" s="22">
        <v>80930</v>
      </c>
      <c r="AI132" s="22">
        <v>6948397</v>
      </c>
      <c r="AJ132" s="22">
        <v>5320335</v>
      </c>
      <c r="AK132" s="22">
        <v>0</v>
      </c>
      <c r="AL132" s="22">
        <v>5320335</v>
      </c>
    </row>
    <row r="133" spans="1:38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9018220</v>
      </c>
      <c r="F133" s="22">
        <v>0</v>
      </c>
      <c r="G133" s="22">
        <v>3580425</v>
      </c>
      <c r="H133" s="22">
        <v>5468464</v>
      </c>
      <c r="I133" s="22">
        <v>878281</v>
      </c>
      <c r="J133" s="22">
        <v>0</v>
      </c>
      <c r="K133" s="22">
        <v>0</v>
      </c>
      <c r="L133" s="22">
        <v>0</v>
      </c>
      <c r="M133" s="22">
        <v>18945390</v>
      </c>
      <c r="N133" s="22">
        <v>0</v>
      </c>
      <c r="O133" s="22">
        <v>15609097</v>
      </c>
      <c r="P133" s="22">
        <v>2988166</v>
      </c>
      <c r="Q133" s="22">
        <v>980408</v>
      </c>
      <c r="R133" s="22">
        <v>1846438</v>
      </c>
      <c r="S133" s="22">
        <v>1674571</v>
      </c>
      <c r="T133" s="22">
        <v>42044070</v>
      </c>
      <c r="U133" s="22">
        <v>5008935</v>
      </c>
      <c r="V133" s="22">
        <v>0</v>
      </c>
      <c r="W133" s="22">
        <v>1005311</v>
      </c>
      <c r="X133" s="22">
        <v>2061041</v>
      </c>
      <c r="Y133" s="22">
        <v>413967</v>
      </c>
      <c r="Z133" s="22">
        <v>0</v>
      </c>
      <c r="AA133" s="22">
        <v>0</v>
      </c>
      <c r="AB133" s="22">
        <v>0</v>
      </c>
      <c r="AC133" s="22">
        <v>8489254</v>
      </c>
      <c r="AD133" s="22">
        <v>3098181</v>
      </c>
      <c r="AE133" s="22">
        <v>1375777</v>
      </c>
      <c r="AF133" s="22">
        <v>0</v>
      </c>
      <c r="AG133" s="22">
        <v>760807</v>
      </c>
      <c r="AH133" s="22">
        <v>911387</v>
      </c>
      <c r="AI133" s="22">
        <v>14635406</v>
      </c>
      <c r="AJ133" s="22">
        <v>27408664</v>
      </c>
      <c r="AK133" s="22">
        <v>0</v>
      </c>
      <c r="AL133" s="22">
        <v>27408664</v>
      </c>
    </row>
    <row r="134" spans="1:38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2387863</v>
      </c>
      <c r="F134" s="22">
        <v>0</v>
      </c>
      <c r="G134" s="22">
        <v>4075662</v>
      </c>
      <c r="H134" s="22">
        <v>2357424</v>
      </c>
      <c r="I134" s="22">
        <v>128174</v>
      </c>
      <c r="J134" s="22">
        <v>0</v>
      </c>
      <c r="K134" s="22">
        <v>0</v>
      </c>
      <c r="L134" s="22">
        <v>0</v>
      </c>
      <c r="M134" s="22">
        <v>8949123</v>
      </c>
      <c r="N134" s="22">
        <v>86009</v>
      </c>
      <c r="O134" s="22">
        <v>1287038</v>
      </c>
      <c r="P134" s="22">
        <v>281598</v>
      </c>
      <c r="Q134" s="22">
        <v>96270</v>
      </c>
      <c r="R134" s="22">
        <v>447296</v>
      </c>
      <c r="S134" s="22">
        <v>562870</v>
      </c>
      <c r="T134" s="22">
        <v>11710204</v>
      </c>
      <c r="U134" s="22">
        <v>1290476</v>
      </c>
      <c r="V134" s="22">
        <v>0</v>
      </c>
      <c r="W134" s="22">
        <v>870033</v>
      </c>
      <c r="X134" s="22">
        <v>592378</v>
      </c>
      <c r="Y134" s="22">
        <v>27900</v>
      </c>
      <c r="Z134" s="22">
        <v>0</v>
      </c>
      <c r="AA134" s="22">
        <v>0</v>
      </c>
      <c r="AB134" s="22">
        <v>177678</v>
      </c>
      <c r="AC134" s="22">
        <v>2958465</v>
      </c>
      <c r="AD134" s="22">
        <v>443599</v>
      </c>
      <c r="AE134" s="22">
        <v>144765</v>
      </c>
      <c r="AF134" s="22">
        <v>0</v>
      </c>
      <c r="AG134" s="22">
        <v>115783</v>
      </c>
      <c r="AH134" s="22">
        <v>240012</v>
      </c>
      <c r="AI134" s="22">
        <v>3902624</v>
      </c>
      <c r="AJ134" s="22">
        <v>7807580</v>
      </c>
      <c r="AK134" s="22">
        <v>200568</v>
      </c>
      <c r="AL134" s="22">
        <v>7607012</v>
      </c>
    </row>
    <row r="135" spans="1:38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81304171</v>
      </c>
      <c r="F135" s="22">
        <v>0</v>
      </c>
      <c r="G135" s="22">
        <v>40096968</v>
      </c>
      <c r="H135" s="22">
        <v>28354852</v>
      </c>
      <c r="I135" s="22">
        <v>0</v>
      </c>
      <c r="J135" s="22">
        <v>0</v>
      </c>
      <c r="K135" s="22">
        <v>1333830</v>
      </c>
      <c r="L135" s="22">
        <v>0</v>
      </c>
      <c r="M135" s="22">
        <v>151089821</v>
      </c>
      <c r="N135" s="22">
        <v>2488195</v>
      </c>
      <c r="O135" s="22">
        <v>20225586</v>
      </c>
      <c r="P135" s="22">
        <v>7315897</v>
      </c>
      <c r="Q135" s="22">
        <v>5554731</v>
      </c>
      <c r="R135" s="22">
        <v>7967856</v>
      </c>
      <c r="S135" s="22">
        <v>3610038</v>
      </c>
      <c r="T135" s="22">
        <v>198252124</v>
      </c>
      <c r="U135" s="22">
        <v>43916845</v>
      </c>
      <c r="V135" s="22">
        <v>0</v>
      </c>
      <c r="W135" s="22">
        <v>143630</v>
      </c>
      <c r="X135" s="22">
        <v>10896810</v>
      </c>
      <c r="Y135" s="22">
        <v>0</v>
      </c>
      <c r="Z135" s="22">
        <v>0</v>
      </c>
      <c r="AA135" s="22">
        <v>8282037</v>
      </c>
      <c r="AB135" s="22">
        <v>0</v>
      </c>
      <c r="AC135" s="22">
        <v>63239322</v>
      </c>
      <c r="AD135" s="22">
        <v>6431482</v>
      </c>
      <c r="AE135" s="22">
        <v>3935970</v>
      </c>
      <c r="AF135" s="22">
        <v>0</v>
      </c>
      <c r="AG135" s="22">
        <v>4070644</v>
      </c>
      <c r="AH135" s="22">
        <v>1884481</v>
      </c>
      <c r="AI135" s="22">
        <v>79561899</v>
      </c>
      <c r="AJ135" s="22">
        <v>118690225</v>
      </c>
      <c r="AK135" s="22">
        <v>3941426</v>
      </c>
      <c r="AL135" s="22">
        <v>114748799</v>
      </c>
    </row>
    <row r="136" spans="1:38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22212361</v>
      </c>
      <c r="F136" s="22">
        <v>0</v>
      </c>
      <c r="G136" s="22">
        <v>9204079</v>
      </c>
      <c r="H136" s="22">
        <v>6473911</v>
      </c>
      <c r="I136" s="22">
        <v>4733911</v>
      </c>
      <c r="J136" s="22">
        <v>0</v>
      </c>
      <c r="K136" s="22">
        <v>0</v>
      </c>
      <c r="L136" s="22">
        <v>1346741</v>
      </c>
      <c r="M136" s="22">
        <v>43971003</v>
      </c>
      <c r="N136" s="22">
        <v>23294</v>
      </c>
      <c r="O136" s="22">
        <v>29138178</v>
      </c>
      <c r="P136" s="22">
        <v>2488471</v>
      </c>
      <c r="Q136" s="22">
        <v>1320388</v>
      </c>
      <c r="R136" s="22">
        <v>5561123</v>
      </c>
      <c r="S136" s="22">
        <v>1863589</v>
      </c>
      <c r="T136" s="22">
        <v>84366046</v>
      </c>
      <c r="U136" s="22">
        <v>12669100</v>
      </c>
      <c r="V136" s="22">
        <v>0</v>
      </c>
      <c r="W136" s="22">
        <v>3879745</v>
      </c>
      <c r="X136" s="22">
        <v>3001346</v>
      </c>
      <c r="Y136" s="22">
        <v>3010062</v>
      </c>
      <c r="Z136" s="22">
        <v>0</v>
      </c>
      <c r="AA136" s="22">
        <v>0</v>
      </c>
      <c r="AB136" s="22">
        <v>485820</v>
      </c>
      <c r="AC136" s="22">
        <v>23046073</v>
      </c>
      <c r="AD136" s="22">
        <v>9196995</v>
      </c>
      <c r="AE136" s="22">
        <v>1993661</v>
      </c>
      <c r="AF136" s="22">
        <v>0</v>
      </c>
      <c r="AG136" s="22">
        <v>4109613</v>
      </c>
      <c r="AH136" s="22">
        <v>1007205</v>
      </c>
      <c r="AI136" s="22">
        <v>39353547</v>
      </c>
      <c r="AJ136" s="22">
        <v>45012499</v>
      </c>
      <c r="AK136" s="22">
        <v>3986050</v>
      </c>
      <c r="AL136" s="22">
        <v>41026449</v>
      </c>
    </row>
    <row r="137" spans="1:38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55713758</v>
      </c>
      <c r="F137" s="22">
        <v>0</v>
      </c>
      <c r="G137" s="22">
        <v>33894537</v>
      </c>
      <c r="H137" s="22">
        <v>28678171</v>
      </c>
      <c r="I137" s="22">
        <v>15043006</v>
      </c>
      <c r="J137" s="22">
        <v>0</v>
      </c>
      <c r="K137" s="22">
        <v>0</v>
      </c>
      <c r="L137" s="22">
        <v>0</v>
      </c>
      <c r="M137" s="22">
        <v>133329472</v>
      </c>
      <c r="N137" s="22">
        <v>24983828</v>
      </c>
      <c r="O137" s="22">
        <v>38545229</v>
      </c>
      <c r="P137" s="22">
        <v>6533951</v>
      </c>
      <c r="Q137" s="22">
        <v>28765414</v>
      </c>
      <c r="R137" s="22">
        <v>40963042</v>
      </c>
      <c r="S137" s="22">
        <v>4858273</v>
      </c>
      <c r="T137" s="22">
        <v>277979209</v>
      </c>
      <c r="U137" s="22">
        <v>22653992</v>
      </c>
      <c r="V137" s="22">
        <v>0</v>
      </c>
      <c r="W137" s="22">
        <v>11251581</v>
      </c>
      <c r="X137" s="22">
        <v>7992788</v>
      </c>
      <c r="Y137" s="22">
        <v>4712857</v>
      </c>
      <c r="Z137" s="22">
        <v>0</v>
      </c>
      <c r="AA137" s="22">
        <v>0</v>
      </c>
      <c r="AB137" s="22">
        <v>0</v>
      </c>
      <c r="AC137" s="22">
        <v>46611218</v>
      </c>
      <c r="AD137" s="22">
        <v>7925014</v>
      </c>
      <c r="AE137" s="22">
        <v>3523868</v>
      </c>
      <c r="AF137" s="22">
        <v>0</v>
      </c>
      <c r="AG137" s="22">
        <v>4222369</v>
      </c>
      <c r="AH137" s="22">
        <v>2870783</v>
      </c>
      <c r="AI137" s="22">
        <v>65153252</v>
      </c>
      <c r="AJ137" s="22">
        <v>212825957</v>
      </c>
      <c r="AK137" s="22">
        <v>12113247</v>
      </c>
      <c r="AL137" s="22">
        <v>200712710</v>
      </c>
    </row>
    <row r="138" spans="1:38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56140314</v>
      </c>
      <c r="F138" s="22">
        <v>0</v>
      </c>
      <c r="G138" s="22">
        <v>47394798</v>
      </c>
      <c r="H138" s="22">
        <v>24529367</v>
      </c>
      <c r="I138" s="22">
        <v>16847049</v>
      </c>
      <c r="J138" s="22">
        <v>0</v>
      </c>
      <c r="K138" s="22">
        <v>0</v>
      </c>
      <c r="L138" s="22">
        <v>0</v>
      </c>
      <c r="M138" s="22">
        <v>144911528</v>
      </c>
      <c r="N138" s="22">
        <v>402802</v>
      </c>
      <c r="O138" s="22">
        <v>38974697</v>
      </c>
      <c r="P138" s="22">
        <v>8299115</v>
      </c>
      <c r="Q138" s="22">
        <v>18153548</v>
      </c>
      <c r="R138" s="22">
        <v>14148812</v>
      </c>
      <c r="S138" s="22">
        <v>2974793</v>
      </c>
      <c r="T138" s="22">
        <v>227865295</v>
      </c>
      <c r="U138" s="22">
        <v>24246533</v>
      </c>
      <c r="V138" s="22">
        <v>0</v>
      </c>
      <c r="W138" s="22">
        <v>15671079</v>
      </c>
      <c r="X138" s="22">
        <v>4962895</v>
      </c>
      <c r="Y138" s="22">
        <v>4475888</v>
      </c>
      <c r="Z138" s="22">
        <v>0</v>
      </c>
      <c r="AA138" s="22">
        <v>0</v>
      </c>
      <c r="AB138" s="22">
        <v>0</v>
      </c>
      <c r="AC138" s="22">
        <v>49356395</v>
      </c>
      <c r="AD138" s="22">
        <v>13499255</v>
      </c>
      <c r="AE138" s="22">
        <v>5965607</v>
      </c>
      <c r="AF138" s="22">
        <v>0</v>
      </c>
      <c r="AG138" s="22">
        <v>7076826</v>
      </c>
      <c r="AH138" s="22">
        <v>1705789</v>
      </c>
      <c r="AI138" s="22">
        <v>77603872</v>
      </c>
      <c r="AJ138" s="22">
        <v>150261423</v>
      </c>
      <c r="AK138" s="22">
        <v>11355377</v>
      </c>
      <c r="AL138" s="22">
        <v>138906046</v>
      </c>
    </row>
    <row r="139" spans="1:38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52003180</v>
      </c>
      <c r="F139" s="22">
        <v>0</v>
      </c>
      <c r="G139" s="22">
        <v>22251121</v>
      </c>
      <c r="H139" s="22">
        <v>11637051</v>
      </c>
      <c r="I139" s="22">
        <v>7511936</v>
      </c>
      <c r="J139" s="22">
        <v>0</v>
      </c>
      <c r="K139" s="22">
        <v>0</v>
      </c>
      <c r="L139" s="22">
        <v>0</v>
      </c>
      <c r="M139" s="22">
        <v>93403288</v>
      </c>
      <c r="N139" s="22">
        <v>411133</v>
      </c>
      <c r="O139" s="22">
        <v>21435948</v>
      </c>
      <c r="P139" s="22">
        <v>2972998</v>
      </c>
      <c r="Q139" s="22">
        <v>3928681</v>
      </c>
      <c r="R139" s="22">
        <v>3801214</v>
      </c>
      <c r="S139" s="22">
        <v>4431616</v>
      </c>
      <c r="T139" s="22">
        <v>130384878</v>
      </c>
      <c r="U139" s="22">
        <v>19446969</v>
      </c>
      <c r="V139" s="22">
        <v>0</v>
      </c>
      <c r="W139" s="22">
        <v>4357183</v>
      </c>
      <c r="X139" s="22">
        <v>3743273</v>
      </c>
      <c r="Y139" s="22">
        <v>2740565</v>
      </c>
      <c r="Z139" s="22">
        <v>0</v>
      </c>
      <c r="AA139" s="22">
        <v>0</v>
      </c>
      <c r="AB139" s="22">
        <v>0</v>
      </c>
      <c r="AC139" s="22">
        <v>30287990</v>
      </c>
      <c r="AD139" s="22">
        <v>6843107</v>
      </c>
      <c r="AE139" s="22">
        <v>903370</v>
      </c>
      <c r="AF139" s="22">
        <v>0</v>
      </c>
      <c r="AG139" s="22">
        <v>1306119</v>
      </c>
      <c r="AH139" s="22">
        <v>2973305</v>
      </c>
      <c r="AI139" s="22">
        <v>42313891</v>
      </c>
      <c r="AJ139" s="22">
        <v>88070987</v>
      </c>
      <c r="AK139" s="22">
        <v>0</v>
      </c>
      <c r="AL139" s="22">
        <v>88070987</v>
      </c>
    </row>
    <row r="140" spans="1:38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4302116</v>
      </c>
      <c r="F140" s="22">
        <v>0</v>
      </c>
      <c r="G140" s="22">
        <v>4471846</v>
      </c>
      <c r="H140" s="22">
        <v>3091649</v>
      </c>
      <c r="I140" s="22">
        <v>0</v>
      </c>
      <c r="J140" s="22">
        <v>0</v>
      </c>
      <c r="K140" s="22">
        <v>0</v>
      </c>
      <c r="L140" s="22">
        <v>0</v>
      </c>
      <c r="M140" s="22">
        <v>11865611</v>
      </c>
      <c r="N140" s="22">
        <v>380080</v>
      </c>
      <c r="O140" s="22">
        <v>4032373</v>
      </c>
      <c r="P140" s="22">
        <v>688608</v>
      </c>
      <c r="Q140" s="22">
        <v>618395</v>
      </c>
      <c r="R140" s="22">
        <v>311322</v>
      </c>
      <c r="S140" s="22">
        <v>200067</v>
      </c>
      <c r="T140" s="22">
        <v>18096456</v>
      </c>
      <c r="U140" s="22">
        <v>2633989</v>
      </c>
      <c r="V140" s="22">
        <v>0</v>
      </c>
      <c r="W140" s="22">
        <v>1167722</v>
      </c>
      <c r="X140" s="22">
        <v>1071776</v>
      </c>
      <c r="Y140" s="22">
        <v>0</v>
      </c>
      <c r="Z140" s="22">
        <v>0</v>
      </c>
      <c r="AA140" s="22">
        <v>0</v>
      </c>
      <c r="AB140" s="22">
        <v>0</v>
      </c>
      <c r="AC140" s="22">
        <v>4873487</v>
      </c>
      <c r="AD140" s="22">
        <v>1846445</v>
      </c>
      <c r="AE140" s="22">
        <v>364690</v>
      </c>
      <c r="AF140" s="22">
        <v>0</v>
      </c>
      <c r="AG140" s="22">
        <v>175412</v>
      </c>
      <c r="AH140" s="22">
        <v>70485</v>
      </c>
      <c r="AI140" s="22">
        <v>7330519</v>
      </c>
      <c r="AJ140" s="22">
        <v>10765937</v>
      </c>
      <c r="AK140" s="22">
        <v>327802</v>
      </c>
      <c r="AL140" s="22">
        <v>10438135</v>
      </c>
    </row>
    <row r="141" spans="1:38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13672452</v>
      </c>
      <c r="F141" s="22">
        <v>0</v>
      </c>
      <c r="G141" s="22">
        <v>8542099</v>
      </c>
      <c r="H141" s="22">
        <v>0</v>
      </c>
      <c r="I141" s="22">
        <v>0</v>
      </c>
      <c r="J141" s="22">
        <v>0</v>
      </c>
      <c r="K141" s="22">
        <v>0</v>
      </c>
      <c r="L141" s="22">
        <v>199074</v>
      </c>
      <c r="M141" s="22">
        <v>22413625</v>
      </c>
      <c r="N141" s="22">
        <v>0</v>
      </c>
      <c r="O141" s="22">
        <v>1025750</v>
      </c>
      <c r="P141" s="22">
        <v>714375</v>
      </c>
      <c r="Q141" s="22">
        <v>888623</v>
      </c>
      <c r="R141" s="22">
        <v>237068</v>
      </c>
      <c r="S141" s="22">
        <v>409981</v>
      </c>
      <c r="T141" s="22">
        <v>25689422</v>
      </c>
      <c r="U141" s="22">
        <v>10758248</v>
      </c>
      <c r="V141" s="22">
        <v>0</v>
      </c>
      <c r="W141" s="22">
        <v>6186126</v>
      </c>
      <c r="X141" s="22">
        <v>0</v>
      </c>
      <c r="Y141" s="22">
        <v>0</v>
      </c>
      <c r="Z141" s="22">
        <v>0</v>
      </c>
      <c r="AA141" s="22">
        <v>0</v>
      </c>
      <c r="AB141" s="22">
        <v>120171</v>
      </c>
      <c r="AC141" s="22">
        <v>17064545</v>
      </c>
      <c r="AD141" s="22">
        <v>325794</v>
      </c>
      <c r="AE141" s="22">
        <v>380940</v>
      </c>
      <c r="AF141" s="22">
        <v>0</v>
      </c>
      <c r="AG141" s="22">
        <v>169175</v>
      </c>
      <c r="AH141" s="22">
        <v>94799</v>
      </c>
      <c r="AI141" s="22">
        <v>18035253</v>
      </c>
      <c r="AJ141" s="22">
        <v>7654169</v>
      </c>
      <c r="AK141" s="22">
        <v>880124</v>
      </c>
      <c r="AL141" s="22">
        <v>6774045</v>
      </c>
    </row>
    <row r="142" spans="1:38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12691026</v>
      </c>
      <c r="F142" s="22">
        <v>0</v>
      </c>
      <c r="G142" s="22">
        <v>8029213</v>
      </c>
      <c r="H142" s="22">
        <v>5648571</v>
      </c>
      <c r="I142" s="22">
        <v>0</v>
      </c>
      <c r="J142" s="22">
        <v>0</v>
      </c>
      <c r="K142" s="22">
        <v>0</v>
      </c>
      <c r="L142" s="22">
        <v>0</v>
      </c>
      <c r="M142" s="22">
        <v>26368810</v>
      </c>
      <c r="N142" s="22">
        <v>0</v>
      </c>
      <c r="O142" s="22">
        <v>5481935</v>
      </c>
      <c r="P142" s="22">
        <v>671136</v>
      </c>
      <c r="Q142" s="22">
        <v>1172000</v>
      </c>
      <c r="R142" s="22">
        <v>0</v>
      </c>
      <c r="S142" s="22">
        <v>778871</v>
      </c>
      <c r="T142" s="22">
        <v>34472752</v>
      </c>
      <c r="U142" s="22">
        <v>9027433</v>
      </c>
      <c r="V142" s="22">
        <v>0</v>
      </c>
      <c r="W142" s="22">
        <v>2453886</v>
      </c>
      <c r="X142" s="22">
        <v>1778582</v>
      </c>
      <c r="Y142" s="22">
        <v>0</v>
      </c>
      <c r="Z142" s="22">
        <v>0</v>
      </c>
      <c r="AA142" s="22">
        <v>0</v>
      </c>
      <c r="AB142" s="22">
        <v>0</v>
      </c>
      <c r="AC142" s="22">
        <v>13259901</v>
      </c>
      <c r="AD142" s="22">
        <v>2245990</v>
      </c>
      <c r="AE142" s="22">
        <v>466073</v>
      </c>
      <c r="AF142" s="22">
        <v>0</v>
      </c>
      <c r="AG142" s="22">
        <v>0</v>
      </c>
      <c r="AH142" s="22">
        <v>391469</v>
      </c>
      <c r="AI142" s="22">
        <v>16363433</v>
      </c>
      <c r="AJ142" s="22">
        <v>18109319</v>
      </c>
      <c r="AK142" s="22">
        <v>1591915</v>
      </c>
      <c r="AL142" s="22">
        <v>16517404</v>
      </c>
    </row>
    <row r="143" spans="1:38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5706639</v>
      </c>
      <c r="F143" s="22">
        <v>0</v>
      </c>
      <c r="G143" s="22">
        <v>5982407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11689046</v>
      </c>
      <c r="N143" s="22">
        <v>0</v>
      </c>
      <c r="O143" s="22">
        <v>2618841</v>
      </c>
      <c r="P143" s="22">
        <v>953680</v>
      </c>
      <c r="Q143" s="22">
        <v>199670</v>
      </c>
      <c r="R143" s="22">
        <v>849494</v>
      </c>
      <c r="S143" s="22">
        <v>508528</v>
      </c>
      <c r="T143" s="22">
        <v>16819259</v>
      </c>
      <c r="U143" s="22">
        <v>3637640</v>
      </c>
      <c r="V143" s="22">
        <v>0</v>
      </c>
      <c r="W143" s="22">
        <v>2165558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5803198</v>
      </c>
      <c r="AD143" s="22">
        <v>1783625</v>
      </c>
      <c r="AE143" s="22">
        <v>659394</v>
      </c>
      <c r="AF143" s="22">
        <v>0</v>
      </c>
      <c r="AG143" s="22">
        <v>491824</v>
      </c>
      <c r="AH143" s="22">
        <v>421637</v>
      </c>
      <c r="AI143" s="22">
        <v>9159678</v>
      </c>
      <c r="AJ143" s="22">
        <v>7659581</v>
      </c>
      <c r="AK143" s="22">
        <v>0</v>
      </c>
      <c r="AL143" s="22">
        <v>7659581</v>
      </c>
    </row>
    <row r="144" spans="1:38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6510233</v>
      </c>
      <c r="F144" s="22">
        <v>0</v>
      </c>
      <c r="G144" s="22">
        <v>4674973</v>
      </c>
      <c r="H144" s="22">
        <v>5160920</v>
      </c>
      <c r="I144" s="22">
        <v>2979202</v>
      </c>
      <c r="J144" s="22">
        <v>0</v>
      </c>
      <c r="K144" s="22">
        <v>0</v>
      </c>
      <c r="L144" s="22">
        <v>0</v>
      </c>
      <c r="M144" s="22">
        <v>19325328</v>
      </c>
      <c r="N144" s="22">
        <v>0</v>
      </c>
      <c r="O144" s="22">
        <v>4469099</v>
      </c>
      <c r="P144" s="22">
        <v>1903708</v>
      </c>
      <c r="Q144" s="22">
        <v>1675985</v>
      </c>
      <c r="R144" s="22">
        <v>0</v>
      </c>
      <c r="S144" s="22">
        <v>198357</v>
      </c>
      <c r="T144" s="22">
        <v>27572477</v>
      </c>
      <c r="U144" s="22">
        <v>3608002</v>
      </c>
      <c r="V144" s="22">
        <v>0</v>
      </c>
      <c r="W144" s="22">
        <v>1243534</v>
      </c>
      <c r="X144" s="22">
        <v>1080299</v>
      </c>
      <c r="Y144" s="22">
        <v>627143</v>
      </c>
      <c r="Z144" s="22">
        <v>0</v>
      </c>
      <c r="AA144" s="22">
        <v>0</v>
      </c>
      <c r="AB144" s="22">
        <v>0</v>
      </c>
      <c r="AC144" s="22">
        <v>6558978</v>
      </c>
      <c r="AD144" s="22">
        <v>1932041</v>
      </c>
      <c r="AE144" s="22">
        <v>728464</v>
      </c>
      <c r="AF144" s="22">
        <v>0</v>
      </c>
      <c r="AG144" s="22">
        <v>0</v>
      </c>
      <c r="AH144" s="22">
        <v>138589</v>
      </c>
      <c r="AI144" s="22">
        <v>9358072</v>
      </c>
      <c r="AJ144" s="22">
        <v>18214405</v>
      </c>
      <c r="AK144" s="22">
        <v>1026293</v>
      </c>
      <c r="AL144" s="22">
        <v>17188112</v>
      </c>
    </row>
    <row r="145" spans="1:38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9237596</v>
      </c>
      <c r="F145" s="22">
        <v>0</v>
      </c>
      <c r="G145" s="22">
        <v>2831159</v>
      </c>
      <c r="H145" s="22">
        <v>3673864</v>
      </c>
      <c r="I145" s="22">
        <v>453709</v>
      </c>
      <c r="J145" s="22">
        <v>0</v>
      </c>
      <c r="K145" s="22">
        <v>0</v>
      </c>
      <c r="L145" s="22">
        <v>573988</v>
      </c>
      <c r="M145" s="22">
        <v>16770316</v>
      </c>
      <c r="N145" s="22">
        <v>675188</v>
      </c>
      <c r="O145" s="22">
        <v>22926987</v>
      </c>
      <c r="P145" s="22">
        <v>1529223</v>
      </c>
      <c r="Q145" s="22">
        <v>1055946</v>
      </c>
      <c r="R145" s="22">
        <v>710563</v>
      </c>
      <c r="S145" s="22">
        <v>1887903</v>
      </c>
      <c r="T145" s="22">
        <v>45556126</v>
      </c>
      <c r="U145" s="22">
        <v>5828645</v>
      </c>
      <c r="V145" s="22">
        <v>0</v>
      </c>
      <c r="W145" s="22">
        <v>1202011</v>
      </c>
      <c r="X145" s="22">
        <v>1626387</v>
      </c>
      <c r="Y145" s="22">
        <v>78434</v>
      </c>
      <c r="Z145" s="22">
        <v>0</v>
      </c>
      <c r="AA145" s="22">
        <v>0</v>
      </c>
      <c r="AB145" s="22">
        <v>269194</v>
      </c>
      <c r="AC145" s="22">
        <v>9004671</v>
      </c>
      <c r="AD145" s="22">
        <v>8173980</v>
      </c>
      <c r="AE145" s="22">
        <v>644379</v>
      </c>
      <c r="AF145" s="22">
        <v>0</v>
      </c>
      <c r="AG145" s="22">
        <v>225209</v>
      </c>
      <c r="AH145" s="22">
        <v>1043073</v>
      </c>
      <c r="AI145" s="22">
        <v>19091312</v>
      </c>
      <c r="AJ145" s="22">
        <v>26464814</v>
      </c>
      <c r="AK145" s="22">
        <v>2344091</v>
      </c>
      <c r="AL145" s="22">
        <v>24120723</v>
      </c>
    </row>
    <row r="146" spans="1:38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8322492</v>
      </c>
      <c r="F146" s="22">
        <v>0</v>
      </c>
      <c r="G146" s="22">
        <v>9882267</v>
      </c>
      <c r="H146" s="22">
        <v>5102429</v>
      </c>
      <c r="I146" s="22">
        <v>644255</v>
      </c>
      <c r="J146" s="22">
        <v>0</v>
      </c>
      <c r="K146" s="22">
        <v>0</v>
      </c>
      <c r="L146" s="22">
        <v>0</v>
      </c>
      <c r="M146" s="22">
        <v>23951443</v>
      </c>
      <c r="N146" s="22">
        <v>220678</v>
      </c>
      <c r="O146" s="22">
        <v>8359567</v>
      </c>
      <c r="P146" s="22">
        <v>808214</v>
      </c>
      <c r="Q146" s="22">
        <v>69849</v>
      </c>
      <c r="R146" s="22">
        <v>705446</v>
      </c>
      <c r="S146" s="22">
        <v>514614</v>
      </c>
      <c r="T146" s="22">
        <v>34629811</v>
      </c>
      <c r="U146" s="22">
        <v>5278572</v>
      </c>
      <c r="V146" s="22">
        <v>0</v>
      </c>
      <c r="W146" s="22">
        <v>3259618</v>
      </c>
      <c r="X146" s="22">
        <v>1463716</v>
      </c>
      <c r="Y146" s="22">
        <v>265980</v>
      </c>
      <c r="Z146" s="22">
        <v>0</v>
      </c>
      <c r="AA146" s="22">
        <v>0</v>
      </c>
      <c r="AB146" s="22">
        <v>0</v>
      </c>
      <c r="AC146" s="22">
        <v>10267886</v>
      </c>
      <c r="AD146" s="22">
        <v>992297</v>
      </c>
      <c r="AE146" s="22">
        <v>479662</v>
      </c>
      <c r="AF146" s="22">
        <v>0</v>
      </c>
      <c r="AG146" s="22">
        <v>152278</v>
      </c>
      <c r="AH146" s="22">
        <v>194274</v>
      </c>
      <c r="AI146" s="22">
        <v>12086397</v>
      </c>
      <c r="AJ146" s="22">
        <v>22543414</v>
      </c>
      <c r="AK146" s="22">
        <v>2069453</v>
      </c>
      <c r="AL146" s="22">
        <v>20473961</v>
      </c>
    </row>
    <row r="147" spans="1:38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2350033</v>
      </c>
      <c r="F147" s="22">
        <v>0</v>
      </c>
      <c r="G147" s="22">
        <v>3174109</v>
      </c>
      <c r="H147" s="22">
        <v>1152552</v>
      </c>
      <c r="I147" s="22">
        <v>0</v>
      </c>
      <c r="J147" s="22">
        <v>0</v>
      </c>
      <c r="K147" s="22">
        <v>0</v>
      </c>
      <c r="L147" s="22">
        <v>0</v>
      </c>
      <c r="M147" s="22">
        <v>6676694</v>
      </c>
      <c r="N147" s="22">
        <v>0</v>
      </c>
      <c r="O147" s="22">
        <v>2097012</v>
      </c>
      <c r="P147" s="22">
        <v>1174637</v>
      </c>
      <c r="Q147" s="22">
        <v>45097</v>
      </c>
      <c r="R147" s="22">
        <v>236481</v>
      </c>
      <c r="S147" s="22">
        <v>371393</v>
      </c>
      <c r="T147" s="22">
        <v>10601314</v>
      </c>
      <c r="U147" s="22">
        <v>1715362</v>
      </c>
      <c r="V147" s="22">
        <v>0</v>
      </c>
      <c r="W147" s="22">
        <v>1283367</v>
      </c>
      <c r="X147" s="22">
        <v>528462</v>
      </c>
      <c r="Y147" s="22">
        <v>0</v>
      </c>
      <c r="Z147" s="22">
        <v>0</v>
      </c>
      <c r="AA147" s="22">
        <v>0</v>
      </c>
      <c r="AB147" s="22">
        <v>0</v>
      </c>
      <c r="AC147" s="22">
        <v>3527191</v>
      </c>
      <c r="AD147" s="22">
        <v>1114124</v>
      </c>
      <c r="AE147" s="22">
        <v>559501</v>
      </c>
      <c r="AF147" s="22">
        <v>0</v>
      </c>
      <c r="AG147" s="22">
        <v>170432</v>
      </c>
      <c r="AH147" s="22">
        <v>168514</v>
      </c>
      <c r="AI147" s="22">
        <v>5539762</v>
      </c>
      <c r="AJ147" s="22">
        <v>5061552</v>
      </c>
      <c r="AK147" s="22">
        <v>61379</v>
      </c>
      <c r="AL147" s="22">
        <v>5000173</v>
      </c>
    </row>
    <row r="148" spans="1:38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4461760</v>
      </c>
      <c r="F148" s="22">
        <v>0</v>
      </c>
      <c r="G148" s="22">
        <v>6150383</v>
      </c>
      <c r="H148" s="22">
        <v>1472835</v>
      </c>
      <c r="I148" s="22">
        <v>43580</v>
      </c>
      <c r="J148" s="22">
        <v>0</v>
      </c>
      <c r="K148" s="22">
        <v>0</v>
      </c>
      <c r="L148" s="22">
        <v>0</v>
      </c>
      <c r="M148" s="22">
        <v>12128558</v>
      </c>
      <c r="N148" s="22">
        <v>717932</v>
      </c>
      <c r="O148" s="22">
        <v>3279247</v>
      </c>
      <c r="P148" s="22">
        <v>1033507</v>
      </c>
      <c r="Q148" s="22">
        <v>369515</v>
      </c>
      <c r="R148" s="22">
        <v>785751</v>
      </c>
      <c r="S148" s="22">
        <v>1229231</v>
      </c>
      <c r="T148" s="22">
        <v>19543741</v>
      </c>
      <c r="U148" s="22">
        <v>3837805</v>
      </c>
      <c r="V148" s="22">
        <v>0</v>
      </c>
      <c r="W148" s="22">
        <v>2222545</v>
      </c>
      <c r="X148" s="22">
        <v>1159937</v>
      </c>
      <c r="Y148" s="22">
        <v>39423</v>
      </c>
      <c r="Z148" s="22">
        <v>0</v>
      </c>
      <c r="AA148" s="22">
        <v>0</v>
      </c>
      <c r="AB148" s="22">
        <v>0</v>
      </c>
      <c r="AC148" s="22">
        <v>7259710</v>
      </c>
      <c r="AD148" s="22">
        <v>1310526</v>
      </c>
      <c r="AE148" s="22">
        <v>967882</v>
      </c>
      <c r="AF148" s="22">
        <v>0</v>
      </c>
      <c r="AG148" s="22">
        <v>546616</v>
      </c>
      <c r="AH148" s="22">
        <v>738007</v>
      </c>
      <c r="AI148" s="22">
        <v>10822741</v>
      </c>
      <c r="AJ148" s="22">
        <v>8721000</v>
      </c>
      <c r="AK148" s="22">
        <v>47500</v>
      </c>
      <c r="AL148" s="22">
        <v>8673500</v>
      </c>
    </row>
    <row r="149" spans="1:38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7688689</v>
      </c>
      <c r="F149" s="22">
        <v>0</v>
      </c>
      <c r="G149" s="22">
        <v>4695458</v>
      </c>
      <c r="H149" s="22">
        <v>5609430</v>
      </c>
      <c r="I149" s="22">
        <v>1100135</v>
      </c>
      <c r="J149" s="22">
        <v>0</v>
      </c>
      <c r="K149" s="22">
        <v>0</v>
      </c>
      <c r="L149" s="22">
        <v>0</v>
      </c>
      <c r="M149" s="22">
        <v>19093712</v>
      </c>
      <c r="N149" s="22">
        <v>0</v>
      </c>
      <c r="O149" s="22">
        <v>2648483</v>
      </c>
      <c r="P149" s="22">
        <v>2016477</v>
      </c>
      <c r="Q149" s="22">
        <v>1373106</v>
      </c>
      <c r="R149" s="22">
        <v>823839</v>
      </c>
      <c r="S149" s="22">
        <v>292589</v>
      </c>
      <c r="T149" s="22">
        <v>26248206</v>
      </c>
      <c r="U149" s="22">
        <v>4557380</v>
      </c>
      <c r="V149" s="22">
        <v>0</v>
      </c>
      <c r="W149" s="22">
        <v>1303837</v>
      </c>
      <c r="X149" s="22">
        <v>1266321</v>
      </c>
      <c r="Y149" s="22">
        <v>207389</v>
      </c>
      <c r="Z149" s="22">
        <v>0</v>
      </c>
      <c r="AA149" s="22">
        <v>0</v>
      </c>
      <c r="AB149" s="22">
        <v>0</v>
      </c>
      <c r="AC149" s="22">
        <v>7334927</v>
      </c>
      <c r="AD149" s="22">
        <v>1599967</v>
      </c>
      <c r="AE149" s="22">
        <v>837607</v>
      </c>
      <c r="AF149" s="22">
        <v>0</v>
      </c>
      <c r="AG149" s="22">
        <v>685552</v>
      </c>
      <c r="AH149" s="22">
        <v>367749</v>
      </c>
      <c r="AI149" s="22">
        <v>10825802</v>
      </c>
      <c r="AJ149" s="22">
        <v>15422404</v>
      </c>
      <c r="AK149" s="22">
        <v>607745</v>
      </c>
      <c r="AL149" s="22">
        <v>14814659</v>
      </c>
    </row>
    <row r="150" spans="1:38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67387131</v>
      </c>
      <c r="F150" s="22">
        <v>0</v>
      </c>
      <c r="G150" s="22">
        <v>32890176</v>
      </c>
      <c r="H150" s="22">
        <v>25038811</v>
      </c>
      <c r="I150" s="22">
        <v>34209515</v>
      </c>
      <c r="J150" s="22">
        <v>0</v>
      </c>
      <c r="K150" s="22">
        <v>0</v>
      </c>
      <c r="L150" s="22">
        <v>0</v>
      </c>
      <c r="M150" s="22">
        <v>159525633</v>
      </c>
      <c r="N150" s="22">
        <v>0</v>
      </c>
      <c r="O150" s="22">
        <v>22705602</v>
      </c>
      <c r="P150" s="22">
        <v>4425680</v>
      </c>
      <c r="Q150" s="22">
        <v>11984117</v>
      </c>
      <c r="R150" s="22">
        <v>4993622</v>
      </c>
      <c r="S150" s="22">
        <v>3349591</v>
      </c>
      <c r="T150" s="22">
        <v>206984245</v>
      </c>
      <c r="U150" s="22">
        <v>34531894</v>
      </c>
      <c r="V150" s="22">
        <v>0</v>
      </c>
      <c r="W150" s="22">
        <v>7909346</v>
      </c>
      <c r="X150" s="22">
        <v>8388377</v>
      </c>
      <c r="Y150" s="22">
        <v>14543374</v>
      </c>
      <c r="Z150" s="22">
        <v>0</v>
      </c>
      <c r="AA150" s="22">
        <v>0</v>
      </c>
      <c r="AB150" s="22">
        <v>0</v>
      </c>
      <c r="AC150" s="22">
        <v>65372991</v>
      </c>
      <c r="AD150" s="22">
        <v>6962880</v>
      </c>
      <c r="AE150" s="22">
        <v>2099589</v>
      </c>
      <c r="AF150" s="22">
        <v>0</v>
      </c>
      <c r="AG150" s="22">
        <v>2132752</v>
      </c>
      <c r="AH150" s="22">
        <v>1262161</v>
      </c>
      <c r="AI150" s="22">
        <v>77830373</v>
      </c>
      <c r="AJ150" s="22">
        <v>129153872</v>
      </c>
      <c r="AK150" s="22">
        <v>4143728</v>
      </c>
      <c r="AL150" s="22">
        <v>125010144</v>
      </c>
    </row>
    <row r="151" spans="1:38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7488198</v>
      </c>
      <c r="F151" s="22">
        <v>0</v>
      </c>
      <c r="G151" s="22">
        <v>2977039</v>
      </c>
      <c r="H151" s="22">
        <v>2682273</v>
      </c>
      <c r="I151" s="22">
        <v>2065288</v>
      </c>
      <c r="J151" s="22">
        <v>0</v>
      </c>
      <c r="K151" s="22">
        <v>0</v>
      </c>
      <c r="L151" s="22">
        <v>0</v>
      </c>
      <c r="M151" s="22">
        <v>15212798</v>
      </c>
      <c r="N151" s="22">
        <v>0</v>
      </c>
      <c r="O151" s="22">
        <v>1254417</v>
      </c>
      <c r="P151" s="22">
        <v>671476</v>
      </c>
      <c r="Q151" s="22">
        <v>52577</v>
      </c>
      <c r="R151" s="22">
        <v>491376</v>
      </c>
      <c r="S151" s="22">
        <v>252369</v>
      </c>
      <c r="T151" s="22">
        <v>17935013</v>
      </c>
      <c r="U151" s="22">
        <v>2480257</v>
      </c>
      <c r="V151" s="22">
        <v>0</v>
      </c>
      <c r="W151" s="22">
        <v>876579</v>
      </c>
      <c r="X151" s="22">
        <v>596250</v>
      </c>
      <c r="Y151" s="22">
        <v>185348</v>
      </c>
      <c r="Z151" s="22">
        <v>0</v>
      </c>
      <c r="AA151" s="22">
        <v>0</v>
      </c>
      <c r="AB151" s="22">
        <v>0</v>
      </c>
      <c r="AC151" s="22">
        <v>4138434</v>
      </c>
      <c r="AD151" s="22">
        <v>560603</v>
      </c>
      <c r="AE151" s="22">
        <v>204005</v>
      </c>
      <c r="AF151" s="22">
        <v>0</v>
      </c>
      <c r="AG151" s="22">
        <v>144595</v>
      </c>
      <c r="AH151" s="22">
        <v>153936</v>
      </c>
      <c r="AI151" s="22">
        <v>5201573</v>
      </c>
      <c r="AJ151" s="22">
        <v>12733440</v>
      </c>
      <c r="AK151" s="22">
        <v>1410670</v>
      </c>
      <c r="AL151" s="22">
        <v>11322770</v>
      </c>
    </row>
    <row r="152" spans="1:38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9214233</v>
      </c>
      <c r="F152" s="22">
        <v>0</v>
      </c>
      <c r="G152" s="22">
        <v>12158503</v>
      </c>
      <c r="H152" s="22">
        <v>9149480</v>
      </c>
      <c r="I152" s="22">
        <v>0</v>
      </c>
      <c r="J152" s="22">
        <v>0</v>
      </c>
      <c r="K152" s="22">
        <v>0</v>
      </c>
      <c r="L152" s="22">
        <v>0</v>
      </c>
      <c r="M152" s="22">
        <v>30522216</v>
      </c>
      <c r="N152" s="22">
        <v>2525747</v>
      </c>
      <c r="O152" s="22">
        <v>6694418</v>
      </c>
      <c r="P152" s="22">
        <v>2348420</v>
      </c>
      <c r="Q152" s="22">
        <v>753389</v>
      </c>
      <c r="R152" s="22">
        <v>324569</v>
      </c>
      <c r="S152" s="22">
        <v>1531453</v>
      </c>
      <c r="T152" s="22">
        <v>44700212</v>
      </c>
      <c r="U152" s="22">
        <v>5499547</v>
      </c>
      <c r="V152" s="22">
        <v>0</v>
      </c>
      <c r="W152" s="22">
        <v>3638233</v>
      </c>
      <c r="X152" s="22">
        <v>3080724</v>
      </c>
      <c r="Y152" s="22">
        <v>0</v>
      </c>
      <c r="Z152" s="22">
        <v>0</v>
      </c>
      <c r="AA152" s="22">
        <v>0</v>
      </c>
      <c r="AB152" s="22">
        <v>0</v>
      </c>
      <c r="AC152" s="22">
        <v>12218504</v>
      </c>
      <c r="AD152" s="22">
        <v>2639696</v>
      </c>
      <c r="AE152" s="22">
        <v>1550108</v>
      </c>
      <c r="AF152" s="22">
        <v>0</v>
      </c>
      <c r="AG152" s="22">
        <v>101079</v>
      </c>
      <c r="AH152" s="22">
        <v>988120</v>
      </c>
      <c r="AI152" s="22">
        <v>17497507</v>
      </c>
      <c r="AJ152" s="22">
        <v>27202705</v>
      </c>
      <c r="AK152" s="22">
        <v>1773348</v>
      </c>
      <c r="AL152" s="22">
        <v>25429357</v>
      </c>
    </row>
    <row r="153" spans="1:38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123500994</v>
      </c>
      <c r="F153" s="22">
        <v>0</v>
      </c>
      <c r="G153" s="22">
        <v>37377082</v>
      </c>
      <c r="H153" s="22">
        <v>35585249</v>
      </c>
      <c r="I153" s="22">
        <v>45086537</v>
      </c>
      <c r="J153" s="22">
        <v>0</v>
      </c>
      <c r="K153" s="22">
        <v>0</v>
      </c>
      <c r="L153" s="22">
        <v>0</v>
      </c>
      <c r="M153" s="22">
        <v>241549862</v>
      </c>
      <c r="N153" s="22">
        <v>15684548</v>
      </c>
      <c r="O153" s="22">
        <v>84851973</v>
      </c>
      <c r="P153" s="22">
        <v>24216761</v>
      </c>
      <c r="Q153" s="22">
        <v>27932014</v>
      </c>
      <c r="R153" s="22">
        <v>26317653</v>
      </c>
      <c r="S153" s="22">
        <v>5368302</v>
      </c>
      <c r="T153" s="22">
        <v>425921113</v>
      </c>
      <c r="U153" s="22">
        <v>31324548</v>
      </c>
      <c r="V153" s="22">
        <v>6640720</v>
      </c>
      <c r="W153" s="22">
        <v>6828776</v>
      </c>
      <c r="X153" s="22">
        <v>8232172</v>
      </c>
      <c r="Y153" s="22">
        <v>0</v>
      </c>
      <c r="Z153" s="22">
        <v>0</v>
      </c>
      <c r="AA153" s="22">
        <v>0</v>
      </c>
      <c r="AB153" s="22">
        <v>0</v>
      </c>
      <c r="AC153" s="22">
        <v>53026216</v>
      </c>
      <c r="AD153" s="22">
        <v>15498448</v>
      </c>
      <c r="AE153" s="22">
        <v>10997827</v>
      </c>
      <c r="AF153" s="22">
        <v>0</v>
      </c>
      <c r="AG153" s="22">
        <v>8347216</v>
      </c>
      <c r="AH153" s="22">
        <v>2429422</v>
      </c>
      <c r="AI153" s="22">
        <v>90299129</v>
      </c>
      <c r="AJ153" s="22">
        <v>335621984</v>
      </c>
      <c r="AK153" s="22">
        <v>23597240</v>
      </c>
      <c r="AL153" s="22">
        <v>312024744</v>
      </c>
    </row>
    <row r="154" spans="1:38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33721279</v>
      </c>
      <c r="F154" s="22">
        <v>0</v>
      </c>
      <c r="G154" s="22">
        <v>22345696</v>
      </c>
      <c r="H154" s="22">
        <v>22961301</v>
      </c>
      <c r="I154" s="22">
        <v>6869572</v>
      </c>
      <c r="J154" s="22">
        <v>0</v>
      </c>
      <c r="K154" s="22">
        <v>0</v>
      </c>
      <c r="L154" s="22">
        <v>0</v>
      </c>
      <c r="M154" s="22">
        <v>85897848</v>
      </c>
      <c r="N154" s="22">
        <v>125342</v>
      </c>
      <c r="O154" s="22">
        <v>23046163</v>
      </c>
      <c r="P154" s="22">
        <v>4314264</v>
      </c>
      <c r="Q154" s="22">
        <v>3574401</v>
      </c>
      <c r="R154" s="22">
        <v>3236664</v>
      </c>
      <c r="S154" s="22">
        <v>3584165</v>
      </c>
      <c r="T154" s="22">
        <v>123778847</v>
      </c>
      <c r="U154" s="22">
        <v>19320222</v>
      </c>
      <c r="V154" s="22">
        <v>0</v>
      </c>
      <c r="W154" s="22">
        <v>7973148</v>
      </c>
      <c r="X154" s="22">
        <v>10763044</v>
      </c>
      <c r="Y154" s="22">
        <v>2448827</v>
      </c>
      <c r="Z154" s="22">
        <v>0</v>
      </c>
      <c r="AA154" s="22">
        <v>0</v>
      </c>
      <c r="AB154" s="22">
        <v>0</v>
      </c>
      <c r="AC154" s="22">
        <v>40505241</v>
      </c>
      <c r="AD154" s="22">
        <v>8161242</v>
      </c>
      <c r="AE154" s="22">
        <v>1850932</v>
      </c>
      <c r="AF154" s="22">
        <v>0</v>
      </c>
      <c r="AG154" s="22">
        <v>663589</v>
      </c>
      <c r="AH154" s="22">
        <v>1228276</v>
      </c>
      <c r="AI154" s="22">
        <v>52409280</v>
      </c>
      <c r="AJ154" s="22">
        <v>71369567</v>
      </c>
      <c r="AK154" s="22">
        <v>6559818</v>
      </c>
      <c r="AL154" s="22">
        <v>64809749</v>
      </c>
    </row>
    <row r="155" spans="1:38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2575025</v>
      </c>
      <c r="F155" s="22">
        <v>0</v>
      </c>
      <c r="G155" s="22">
        <v>6850607</v>
      </c>
      <c r="H155" s="22">
        <v>3483173</v>
      </c>
      <c r="I155" s="22">
        <v>111587</v>
      </c>
      <c r="J155" s="22">
        <v>0</v>
      </c>
      <c r="K155" s="22">
        <v>0</v>
      </c>
      <c r="L155" s="22">
        <v>0</v>
      </c>
      <c r="M155" s="22">
        <v>13020392</v>
      </c>
      <c r="N155" s="22">
        <v>0</v>
      </c>
      <c r="O155" s="22">
        <v>1237252</v>
      </c>
      <c r="P155" s="22">
        <v>1028846</v>
      </c>
      <c r="Q155" s="22">
        <v>183672</v>
      </c>
      <c r="R155" s="22">
        <v>0</v>
      </c>
      <c r="S155" s="22">
        <v>326508</v>
      </c>
      <c r="T155" s="22">
        <v>15796670</v>
      </c>
      <c r="U155" s="22">
        <v>1838101</v>
      </c>
      <c r="V155" s="22">
        <v>0</v>
      </c>
      <c r="W155" s="22">
        <v>2276861</v>
      </c>
      <c r="X155" s="22">
        <v>607227</v>
      </c>
      <c r="Y155" s="22">
        <v>55792</v>
      </c>
      <c r="Z155" s="22">
        <v>0</v>
      </c>
      <c r="AA155" s="22">
        <v>0</v>
      </c>
      <c r="AB155" s="22">
        <v>0</v>
      </c>
      <c r="AC155" s="22">
        <v>4777981</v>
      </c>
      <c r="AD155" s="22">
        <v>857456</v>
      </c>
      <c r="AE155" s="22">
        <v>375493</v>
      </c>
      <c r="AF155" s="22">
        <v>0</v>
      </c>
      <c r="AG155" s="22">
        <v>0</v>
      </c>
      <c r="AH155" s="22">
        <v>164980</v>
      </c>
      <c r="AI155" s="22">
        <v>6175910</v>
      </c>
      <c r="AJ155" s="22">
        <v>9620760</v>
      </c>
      <c r="AK155" s="22">
        <v>1854934</v>
      </c>
      <c r="AL155" s="22">
        <v>7765826</v>
      </c>
    </row>
    <row r="156" spans="1:38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8451674</v>
      </c>
      <c r="F156" s="22">
        <v>0</v>
      </c>
      <c r="G156" s="22">
        <v>12117952</v>
      </c>
      <c r="H156" s="22">
        <v>1761251</v>
      </c>
      <c r="I156" s="22">
        <v>0</v>
      </c>
      <c r="J156" s="22">
        <v>0</v>
      </c>
      <c r="K156" s="22">
        <v>0</v>
      </c>
      <c r="L156" s="22">
        <v>0</v>
      </c>
      <c r="M156" s="22">
        <v>22330877</v>
      </c>
      <c r="N156" s="22">
        <v>419026</v>
      </c>
      <c r="O156" s="22">
        <v>10875782</v>
      </c>
      <c r="P156" s="22">
        <v>675472</v>
      </c>
      <c r="Q156" s="22">
        <v>701779</v>
      </c>
      <c r="R156" s="22">
        <v>1364213</v>
      </c>
      <c r="S156" s="22">
        <v>480662</v>
      </c>
      <c r="T156" s="22">
        <v>36847811</v>
      </c>
      <c r="U156" s="22">
        <v>6398215</v>
      </c>
      <c r="V156" s="22">
        <v>0</v>
      </c>
      <c r="W156" s="22">
        <v>2372341</v>
      </c>
      <c r="X156" s="22">
        <v>762108</v>
      </c>
      <c r="Y156" s="22">
        <v>0</v>
      </c>
      <c r="Z156" s="22">
        <v>0</v>
      </c>
      <c r="AA156" s="22">
        <v>0</v>
      </c>
      <c r="AB156" s="22">
        <v>0</v>
      </c>
      <c r="AC156" s="22">
        <v>9532664</v>
      </c>
      <c r="AD156" s="22">
        <v>2924051</v>
      </c>
      <c r="AE156" s="22">
        <v>490562</v>
      </c>
      <c r="AF156" s="22">
        <v>0</v>
      </c>
      <c r="AG156" s="22">
        <v>796668</v>
      </c>
      <c r="AH156" s="22">
        <v>366110</v>
      </c>
      <c r="AI156" s="22">
        <v>14110055</v>
      </c>
      <c r="AJ156" s="22">
        <v>22737756</v>
      </c>
      <c r="AK156" s="22">
        <v>128877</v>
      </c>
      <c r="AL156" s="22">
        <v>22608879</v>
      </c>
    </row>
    <row r="157" spans="1:38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46534250</v>
      </c>
      <c r="F157" s="22">
        <v>0</v>
      </c>
      <c r="G157" s="22">
        <v>52654455</v>
      </c>
      <c r="H157" s="22">
        <v>2623450</v>
      </c>
      <c r="I157" s="22">
        <v>2402255</v>
      </c>
      <c r="J157" s="22">
        <v>0</v>
      </c>
      <c r="K157" s="22">
        <v>1080526</v>
      </c>
      <c r="L157" s="22">
        <v>0</v>
      </c>
      <c r="M157" s="22">
        <v>105294936</v>
      </c>
      <c r="N157" s="22">
        <v>2130430</v>
      </c>
      <c r="O157" s="22">
        <v>41569840</v>
      </c>
      <c r="P157" s="22">
        <v>15400143</v>
      </c>
      <c r="Q157" s="22">
        <v>3733252</v>
      </c>
      <c r="R157" s="22">
        <v>6103739</v>
      </c>
      <c r="S157" s="22">
        <v>5523195</v>
      </c>
      <c r="T157" s="22">
        <v>179755535</v>
      </c>
      <c r="U157" s="22">
        <v>22374357</v>
      </c>
      <c r="V157" s="22">
        <v>0</v>
      </c>
      <c r="W157" s="22">
        <v>16334508</v>
      </c>
      <c r="X157" s="22">
        <v>1064112</v>
      </c>
      <c r="Y157" s="22">
        <v>173022</v>
      </c>
      <c r="Z157" s="22">
        <v>0</v>
      </c>
      <c r="AA157" s="22">
        <v>556415</v>
      </c>
      <c r="AB157" s="22">
        <v>0</v>
      </c>
      <c r="AC157" s="22">
        <v>40502414</v>
      </c>
      <c r="AD157" s="22">
        <v>15326858</v>
      </c>
      <c r="AE157" s="22">
        <v>9730301</v>
      </c>
      <c r="AF157" s="22">
        <v>0</v>
      </c>
      <c r="AG157" s="22">
        <v>4373246</v>
      </c>
      <c r="AH157" s="22">
        <v>1814462</v>
      </c>
      <c r="AI157" s="22">
        <v>71747281</v>
      </c>
      <c r="AJ157" s="22">
        <v>108008254</v>
      </c>
      <c r="AK157" s="22">
        <v>13032479</v>
      </c>
      <c r="AL157" s="22">
        <v>94975775</v>
      </c>
    </row>
    <row r="158" spans="1:38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13053584</v>
      </c>
      <c r="F158" s="22">
        <v>0</v>
      </c>
      <c r="G158" s="22">
        <v>5536933</v>
      </c>
      <c r="H158" s="22">
        <v>4081868</v>
      </c>
      <c r="I158" s="22">
        <v>3840055</v>
      </c>
      <c r="J158" s="22">
        <v>0</v>
      </c>
      <c r="K158" s="22">
        <v>0</v>
      </c>
      <c r="L158" s="22">
        <v>0</v>
      </c>
      <c r="M158" s="22">
        <v>26512440</v>
      </c>
      <c r="N158" s="22">
        <v>0</v>
      </c>
      <c r="O158" s="22">
        <v>18396805</v>
      </c>
      <c r="P158" s="22">
        <v>2696008</v>
      </c>
      <c r="Q158" s="22">
        <v>1730765</v>
      </c>
      <c r="R158" s="22">
        <v>2534576</v>
      </c>
      <c r="S158" s="22">
        <v>678311</v>
      </c>
      <c r="T158" s="22">
        <v>52548905</v>
      </c>
      <c r="U158" s="22">
        <v>3823169</v>
      </c>
      <c r="V158" s="22">
        <v>0</v>
      </c>
      <c r="W158" s="22">
        <v>1156188</v>
      </c>
      <c r="X158" s="22">
        <v>576378</v>
      </c>
      <c r="Y158" s="22">
        <v>458414</v>
      </c>
      <c r="Z158" s="22">
        <v>0</v>
      </c>
      <c r="AA158" s="22">
        <v>0</v>
      </c>
      <c r="AB158" s="22">
        <v>0</v>
      </c>
      <c r="AC158" s="22">
        <v>6014149</v>
      </c>
      <c r="AD158" s="22">
        <v>2659721</v>
      </c>
      <c r="AE158" s="22">
        <v>1215046</v>
      </c>
      <c r="AF158" s="22">
        <v>0</v>
      </c>
      <c r="AG158" s="22">
        <v>438063</v>
      </c>
      <c r="AH158" s="22">
        <v>333288</v>
      </c>
      <c r="AI158" s="22">
        <v>10660267</v>
      </c>
      <c r="AJ158" s="22">
        <v>41888638</v>
      </c>
      <c r="AK158" s="22">
        <v>2051588</v>
      </c>
      <c r="AL158" s="22">
        <v>39837050</v>
      </c>
    </row>
    <row r="159" spans="1:38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10749503</v>
      </c>
      <c r="F159" s="22">
        <v>0</v>
      </c>
      <c r="G159" s="22">
        <v>9372784</v>
      </c>
      <c r="H159" s="22">
        <v>2635034</v>
      </c>
      <c r="I159" s="22">
        <v>998156</v>
      </c>
      <c r="J159" s="22">
        <v>0</v>
      </c>
      <c r="K159" s="22">
        <v>0</v>
      </c>
      <c r="L159" s="22">
        <v>0</v>
      </c>
      <c r="M159" s="22">
        <v>23755477</v>
      </c>
      <c r="N159" s="22">
        <v>0</v>
      </c>
      <c r="O159" s="22">
        <v>12282241</v>
      </c>
      <c r="P159" s="22">
        <v>809099</v>
      </c>
      <c r="Q159" s="22">
        <v>308040</v>
      </c>
      <c r="R159" s="22">
        <v>527658</v>
      </c>
      <c r="S159" s="22">
        <v>773876</v>
      </c>
      <c r="T159" s="22">
        <v>38456391</v>
      </c>
      <c r="U159" s="22">
        <v>6279640</v>
      </c>
      <c r="V159" s="22">
        <v>0</v>
      </c>
      <c r="W159" s="22">
        <v>1322735</v>
      </c>
      <c r="X159" s="22">
        <v>915458</v>
      </c>
      <c r="Y159" s="22">
        <v>379347</v>
      </c>
      <c r="Z159" s="22">
        <v>0</v>
      </c>
      <c r="AA159" s="22">
        <v>0</v>
      </c>
      <c r="AB159" s="22">
        <v>0</v>
      </c>
      <c r="AC159" s="22">
        <v>8897180</v>
      </c>
      <c r="AD159" s="22">
        <v>4651191</v>
      </c>
      <c r="AE159" s="22">
        <v>403055</v>
      </c>
      <c r="AF159" s="22">
        <v>0</v>
      </c>
      <c r="AG159" s="22">
        <v>193145</v>
      </c>
      <c r="AH159" s="22">
        <v>549725</v>
      </c>
      <c r="AI159" s="22">
        <v>14694296</v>
      </c>
      <c r="AJ159" s="22">
        <v>23762095</v>
      </c>
      <c r="AK159" s="22">
        <v>1090734</v>
      </c>
      <c r="AL159" s="22">
        <v>22671361</v>
      </c>
    </row>
    <row r="160" spans="1:38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8699782</v>
      </c>
      <c r="F160" s="22">
        <v>0</v>
      </c>
      <c r="G160" s="22">
        <v>17511064</v>
      </c>
      <c r="H160" s="22">
        <v>6933852</v>
      </c>
      <c r="I160" s="22">
        <v>1674290</v>
      </c>
      <c r="J160" s="22">
        <v>0</v>
      </c>
      <c r="K160" s="22">
        <v>0</v>
      </c>
      <c r="L160" s="22">
        <v>0</v>
      </c>
      <c r="M160" s="22">
        <v>34818988</v>
      </c>
      <c r="N160" s="22">
        <v>0</v>
      </c>
      <c r="O160" s="22">
        <v>12002592</v>
      </c>
      <c r="P160" s="22">
        <v>2849516</v>
      </c>
      <c r="Q160" s="22">
        <v>3677131</v>
      </c>
      <c r="R160" s="22">
        <v>4357637</v>
      </c>
      <c r="S160" s="22">
        <v>758245</v>
      </c>
      <c r="T160" s="22">
        <v>58464109</v>
      </c>
      <c r="U160" s="22">
        <v>5268385</v>
      </c>
      <c r="V160" s="22">
        <v>0</v>
      </c>
      <c r="W160" s="22">
        <v>6045857</v>
      </c>
      <c r="X160" s="22">
        <v>2702503</v>
      </c>
      <c r="Y160" s="22">
        <v>541358</v>
      </c>
      <c r="Z160" s="22">
        <v>0</v>
      </c>
      <c r="AA160" s="22">
        <v>0</v>
      </c>
      <c r="AB160" s="22">
        <v>0</v>
      </c>
      <c r="AC160" s="22">
        <v>14558103</v>
      </c>
      <c r="AD160" s="22">
        <v>7941850</v>
      </c>
      <c r="AE160" s="22">
        <v>1364589</v>
      </c>
      <c r="AF160" s="22">
        <v>0</v>
      </c>
      <c r="AG160" s="22">
        <v>1647574</v>
      </c>
      <c r="AH160" s="22">
        <v>527822</v>
      </c>
      <c r="AI160" s="22">
        <v>26039938</v>
      </c>
      <c r="AJ160" s="22">
        <v>32424171</v>
      </c>
      <c r="AK160" s="22">
        <v>2502921</v>
      </c>
      <c r="AL160" s="22">
        <v>29921250</v>
      </c>
    </row>
    <row r="161" spans="1:38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40061810</v>
      </c>
      <c r="F161" s="22">
        <v>0</v>
      </c>
      <c r="G161" s="22">
        <v>14459436</v>
      </c>
      <c r="H161" s="22">
        <v>10143451</v>
      </c>
      <c r="I161" s="22">
        <v>2573669</v>
      </c>
      <c r="J161" s="22">
        <v>0</v>
      </c>
      <c r="K161" s="22">
        <v>3610701</v>
      </c>
      <c r="L161" s="22">
        <v>0</v>
      </c>
      <c r="M161" s="22">
        <v>70849067</v>
      </c>
      <c r="N161" s="22">
        <v>2011505</v>
      </c>
      <c r="O161" s="22">
        <v>13843357</v>
      </c>
      <c r="P161" s="22">
        <v>7706524</v>
      </c>
      <c r="Q161" s="22">
        <v>6322849</v>
      </c>
      <c r="R161" s="22">
        <v>0</v>
      </c>
      <c r="S161" s="22">
        <v>2702537</v>
      </c>
      <c r="T161" s="22">
        <v>103435839</v>
      </c>
      <c r="U161" s="22">
        <v>25022722</v>
      </c>
      <c r="V161" s="22">
        <v>0</v>
      </c>
      <c r="W161" s="22">
        <v>5333981</v>
      </c>
      <c r="X161" s="22">
        <v>3099668</v>
      </c>
      <c r="Y161" s="22">
        <v>554413</v>
      </c>
      <c r="Z161" s="22">
        <v>0</v>
      </c>
      <c r="AA161" s="22">
        <v>2001049</v>
      </c>
      <c r="AB161" s="22">
        <v>0</v>
      </c>
      <c r="AC161" s="22">
        <v>36011833</v>
      </c>
      <c r="AD161" s="22">
        <v>7807121</v>
      </c>
      <c r="AE161" s="22">
        <v>3334184</v>
      </c>
      <c r="AF161" s="22">
        <v>0</v>
      </c>
      <c r="AG161" s="22">
        <v>0</v>
      </c>
      <c r="AH161" s="22">
        <v>1393489</v>
      </c>
      <c r="AI161" s="22">
        <v>48546627</v>
      </c>
      <c r="AJ161" s="22">
        <v>54889212</v>
      </c>
      <c r="AK161" s="22">
        <v>2989225</v>
      </c>
      <c r="AL161" s="22">
        <v>51899987</v>
      </c>
    </row>
    <row r="162" spans="1:38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12487406</v>
      </c>
      <c r="F162" s="22">
        <v>0</v>
      </c>
      <c r="G162" s="22">
        <v>8456257</v>
      </c>
      <c r="H162" s="22">
        <v>4217061</v>
      </c>
      <c r="I162" s="22">
        <v>2216895</v>
      </c>
      <c r="J162" s="22">
        <v>0</v>
      </c>
      <c r="K162" s="22">
        <v>0</v>
      </c>
      <c r="L162" s="22">
        <v>0</v>
      </c>
      <c r="M162" s="22">
        <v>27377619</v>
      </c>
      <c r="N162" s="22">
        <v>0</v>
      </c>
      <c r="O162" s="22">
        <v>16097992</v>
      </c>
      <c r="P162" s="22">
        <v>2919907</v>
      </c>
      <c r="Q162" s="22">
        <v>543365</v>
      </c>
      <c r="R162" s="22">
        <v>1345312</v>
      </c>
      <c r="S162" s="22">
        <v>768981</v>
      </c>
      <c r="T162" s="22">
        <v>49053176</v>
      </c>
      <c r="U162" s="22">
        <v>8009627</v>
      </c>
      <c r="V162" s="22">
        <v>0</v>
      </c>
      <c r="W162" s="22">
        <v>3106024</v>
      </c>
      <c r="X162" s="22">
        <v>1411470</v>
      </c>
      <c r="Y162" s="22">
        <v>901607</v>
      </c>
      <c r="Z162" s="22">
        <v>0</v>
      </c>
      <c r="AA162" s="22">
        <v>0</v>
      </c>
      <c r="AB162" s="22">
        <v>0</v>
      </c>
      <c r="AC162" s="22">
        <v>13428728</v>
      </c>
      <c r="AD162" s="22">
        <v>2652600</v>
      </c>
      <c r="AE162" s="22">
        <v>1121761</v>
      </c>
      <c r="AF162" s="22">
        <v>0</v>
      </c>
      <c r="AG162" s="22">
        <v>921524</v>
      </c>
      <c r="AH162" s="22">
        <v>440205</v>
      </c>
      <c r="AI162" s="22">
        <v>18564818</v>
      </c>
      <c r="AJ162" s="22">
        <v>30488358</v>
      </c>
      <c r="AK162" s="22">
        <v>1218031</v>
      </c>
      <c r="AL162" s="22">
        <v>29270327</v>
      </c>
    </row>
    <row r="163" spans="1:38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1381238</v>
      </c>
      <c r="F163" s="22">
        <v>0</v>
      </c>
      <c r="G163" s="22">
        <v>22355253</v>
      </c>
      <c r="H163" s="22">
        <v>2374479</v>
      </c>
      <c r="I163" s="22">
        <v>0</v>
      </c>
      <c r="J163" s="22">
        <v>0</v>
      </c>
      <c r="K163" s="22">
        <v>196192</v>
      </c>
      <c r="L163" s="22">
        <v>673464</v>
      </c>
      <c r="M163" s="22">
        <v>26980626</v>
      </c>
      <c r="N163" s="22">
        <v>0</v>
      </c>
      <c r="O163" s="22">
        <v>10763858</v>
      </c>
      <c r="P163" s="22">
        <v>2001798</v>
      </c>
      <c r="Q163" s="22">
        <v>689103</v>
      </c>
      <c r="R163" s="22">
        <v>8626489</v>
      </c>
      <c r="S163" s="22">
        <v>1078134</v>
      </c>
      <c r="T163" s="22">
        <v>50140008</v>
      </c>
      <c r="U163" s="22">
        <v>994122</v>
      </c>
      <c r="V163" s="22">
        <v>0</v>
      </c>
      <c r="W163" s="22">
        <v>6645376</v>
      </c>
      <c r="X163" s="22">
        <v>682028</v>
      </c>
      <c r="Y163" s="22">
        <v>0</v>
      </c>
      <c r="Z163" s="22">
        <v>0</v>
      </c>
      <c r="AA163" s="22">
        <v>115167</v>
      </c>
      <c r="AB163" s="22">
        <v>478075</v>
      </c>
      <c r="AC163" s="22">
        <v>8914768</v>
      </c>
      <c r="AD163" s="22">
        <v>3803529</v>
      </c>
      <c r="AE163" s="22">
        <v>1116087</v>
      </c>
      <c r="AF163" s="22">
        <v>0</v>
      </c>
      <c r="AG163" s="22">
        <v>275748</v>
      </c>
      <c r="AH163" s="22">
        <v>706052</v>
      </c>
      <c r="AI163" s="22">
        <v>14816184</v>
      </c>
      <c r="AJ163" s="22">
        <v>35323824</v>
      </c>
      <c r="AK163" s="22">
        <v>2006205</v>
      </c>
      <c r="AL163" s="22">
        <v>33317619</v>
      </c>
    </row>
    <row r="164" spans="1:38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11457958</v>
      </c>
      <c r="F164" s="22">
        <v>0</v>
      </c>
      <c r="G164" s="22">
        <v>3980562</v>
      </c>
      <c r="H164" s="22">
        <v>3205381</v>
      </c>
      <c r="I164" s="22">
        <v>1874772</v>
      </c>
      <c r="J164" s="22">
        <v>0</v>
      </c>
      <c r="K164" s="22">
        <v>0</v>
      </c>
      <c r="L164" s="22">
        <v>0</v>
      </c>
      <c r="M164" s="22">
        <v>20518673</v>
      </c>
      <c r="N164" s="22">
        <v>2988718</v>
      </c>
      <c r="O164" s="22">
        <v>10855466</v>
      </c>
      <c r="P164" s="22">
        <v>3295301</v>
      </c>
      <c r="Q164" s="22">
        <v>939234</v>
      </c>
      <c r="R164" s="22">
        <v>1189912</v>
      </c>
      <c r="S164" s="22">
        <v>849119</v>
      </c>
      <c r="T164" s="22">
        <v>40636423</v>
      </c>
      <c r="U164" s="22">
        <v>5996674</v>
      </c>
      <c r="V164" s="22">
        <v>0</v>
      </c>
      <c r="W164" s="22">
        <v>671620</v>
      </c>
      <c r="X164" s="22">
        <v>883491</v>
      </c>
      <c r="Y164" s="22">
        <v>430947</v>
      </c>
      <c r="Z164" s="22">
        <v>0</v>
      </c>
      <c r="AA164" s="22">
        <v>0</v>
      </c>
      <c r="AB164" s="22">
        <v>0</v>
      </c>
      <c r="AC164" s="22">
        <v>7982732</v>
      </c>
      <c r="AD164" s="22">
        <v>3952421</v>
      </c>
      <c r="AE164" s="22">
        <v>1941921</v>
      </c>
      <c r="AF164" s="22">
        <v>0</v>
      </c>
      <c r="AG164" s="22">
        <v>213277</v>
      </c>
      <c r="AH164" s="22">
        <v>329524</v>
      </c>
      <c r="AI164" s="22">
        <v>14419875</v>
      </c>
      <c r="AJ164" s="22">
        <v>26216548</v>
      </c>
      <c r="AK164" s="22">
        <v>1397946</v>
      </c>
      <c r="AL164" s="22">
        <v>24818602</v>
      </c>
    </row>
    <row r="165" spans="1:38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45340685</v>
      </c>
      <c r="F165" s="22">
        <v>17949241</v>
      </c>
      <c r="G165" s="22">
        <v>13535629</v>
      </c>
      <c r="H165" s="22">
        <v>12175264</v>
      </c>
      <c r="I165" s="22">
        <v>449198</v>
      </c>
      <c r="J165" s="22">
        <v>0</v>
      </c>
      <c r="K165" s="22">
        <v>0</v>
      </c>
      <c r="L165" s="22">
        <v>0</v>
      </c>
      <c r="M165" s="22">
        <v>89450017</v>
      </c>
      <c r="N165" s="22">
        <v>19971565</v>
      </c>
      <c r="O165" s="22">
        <v>7075480</v>
      </c>
      <c r="P165" s="22">
        <v>4320180</v>
      </c>
      <c r="Q165" s="22">
        <v>4956758</v>
      </c>
      <c r="R165" s="22">
        <v>1616819</v>
      </c>
      <c r="S165" s="22">
        <v>2090876</v>
      </c>
      <c r="T165" s="22">
        <v>129481695</v>
      </c>
      <c r="U165" s="22">
        <v>25104066</v>
      </c>
      <c r="V165" s="22">
        <v>3943476</v>
      </c>
      <c r="W165" s="22">
        <v>4714294</v>
      </c>
      <c r="X165" s="22">
        <v>1978910</v>
      </c>
      <c r="Y165" s="22">
        <v>166974</v>
      </c>
      <c r="Z165" s="22">
        <v>0</v>
      </c>
      <c r="AA165" s="22">
        <v>0</v>
      </c>
      <c r="AB165" s="22">
        <v>0</v>
      </c>
      <c r="AC165" s="22">
        <v>35907720</v>
      </c>
      <c r="AD165" s="22">
        <v>3031179</v>
      </c>
      <c r="AE165" s="22">
        <v>2044448</v>
      </c>
      <c r="AF165" s="22">
        <v>0</v>
      </c>
      <c r="AG165" s="22">
        <v>193784</v>
      </c>
      <c r="AH165" s="22">
        <v>1265159</v>
      </c>
      <c r="AI165" s="22">
        <v>42442290</v>
      </c>
      <c r="AJ165" s="22">
        <v>87039405</v>
      </c>
      <c r="AK165" s="22">
        <v>7714314</v>
      </c>
      <c r="AL165" s="22">
        <v>79325091</v>
      </c>
    </row>
    <row r="166" spans="1:38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12803128</v>
      </c>
      <c r="F166" s="22">
        <v>0</v>
      </c>
      <c r="G166" s="22">
        <v>1776809</v>
      </c>
      <c r="H166" s="22">
        <v>3017735</v>
      </c>
      <c r="I166" s="22">
        <v>1965719</v>
      </c>
      <c r="J166" s="22">
        <v>0</v>
      </c>
      <c r="K166" s="22">
        <v>0</v>
      </c>
      <c r="L166" s="22">
        <v>575146</v>
      </c>
      <c r="M166" s="22">
        <v>20138537</v>
      </c>
      <c r="N166" s="22">
        <v>53334</v>
      </c>
      <c r="O166" s="22">
        <v>12302550</v>
      </c>
      <c r="P166" s="22">
        <v>696601</v>
      </c>
      <c r="Q166" s="22">
        <v>686453</v>
      </c>
      <c r="R166" s="22">
        <v>397310</v>
      </c>
      <c r="S166" s="22">
        <v>1996573</v>
      </c>
      <c r="T166" s="22">
        <v>36271358</v>
      </c>
      <c r="U166" s="22">
        <v>7367461</v>
      </c>
      <c r="V166" s="22">
        <v>0</v>
      </c>
      <c r="W166" s="22">
        <v>861507</v>
      </c>
      <c r="X166" s="22">
        <v>1089318</v>
      </c>
      <c r="Y166" s="22">
        <v>149347</v>
      </c>
      <c r="Z166" s="22">
        <v>0</v>
      </c>
      <c r="AA166" s="22">
        <v>0</v>
      </c>
      <c r="AB166" s="22">
        <v>182555</v>
      </c>
      <c r="AC166" s="22">
        <v>9650188</v>
      </c>
      <c r="AD166" s="22">
        <v>4777952</v>
      </c>
      <c r="AE166" s="22">
        <v>251151</v>
      </c>
      <c r="AF166" s="22">
        <v>0</v>
      </c>
      <c r="AG166" s="22">
        <v>75796</v>
      </c>
      <c r="AH166" s="22">
        <v>875689</v>
      </c>
      <c r="AI166" s="22">
        <v>15630776</v>
      </c>
      <c r="AJ166" s="22">
        <v>20640582</v>
      </c>
      <c r="AK166" s="22">
        <v>3777184</v>
      </c>
      <c r="AL166" s="22">
        <v>16863398</v>
      </c>
    </row>
    <row r="167" spans="1:38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14325305</v>
      </c>
      <c r="F167" s="22">
        <v>0</v>
      </c>
      <c r="G167" s="22">
        <v>10218550</v>
      </c>
      <c r="H167" s="22">
        <v>8904193</v>
      </c>
      <c r="I167" s="22">
        <v>1249786</v>
      </c>
      <c r="J167" s="22">
        <v>0</v>
      </c>
      <c r="K167" s="22">
        <v>0</v>
      </c>
      <c r="L167" s="22">
        <v>0</v>
      </c>
      <c r="M167" s="22">
        <v>34697834</v>
      </c>
      <c r="N167" s="22">
        <v>0</v>
      </c>
      <c r="O167" s="22">
        <v>5197841</v>
      </c>
      <c r="P167" s="22">
        <v>1739217</v>
      </c>
      <c r="Q167" s="22">
        <v>2596627</v>
      </c>
      <c r="R167" s="22">
        <v>1102157</v>
      </c>
      <c r="S167" s="22">
        <v>309523</v>
      </c>
      <c r="T167" s="22">
        <v>45643199</v>
      </c>
      <c r="U167" s="22">
        <v>8333108</v>
      </c>
      <c r="V167" s="22">
        <v>0</v>
      </c>
      <c r="W167" s="22">
        <v>2246025</v>
      </c>
      <c r="X167" s="22">
        <v>2082274</v>
      </c>
      <c r="Y167" s="22">
        <v>401522</v>
      </c>
      <c r="Z167" s="22">
        <v>0</v>
      </c>
      <c r="AA167" s="22">
        <v>0</v>
      </c>
      <c r="AB167" s="22">
        <v>0</v>
      </c>
      <c r="AC167" s="22">
        <v>13062929</v>
      </c>
      <c r="AD167" s="22">
        <v>2458931</v>
      </c>
      <c r="AE167" s="22">
        <v>516992</v>
      </c>
      <c r="AF167" s="22">
        <v>0</v>
      </c>
      <c r="AG167" s="22">
        <v>494432</v>
      </c>
      <c r="AH167" s="22">
        <v>163794</v>
      </c>
      <c r="AI167" s="22">
        <v>16697078</v>
      </c>
      <c r="AJ167" s="22">
        <v>28946121</v>
      </c>
      <c r="AK167" s="22">
        <v>3049988</v>
      </c>
      <c r="AL167" s="22">
        <v>25896133</v>
      </c>
    </row>
    <row r="168" spans="1:38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39985890</v>
      </c>
      <c r="F168" s="22">
        <v>0</v>
      </c>
      <c r="G168" s="22">
        <v>28723411</v>
      </c>
      <c r="H168" s="22">
        <v>15081574</v>
      </c>
      <c r="I168" s="22">
        <v>6862129</v>
      </c>
      <c r="J168" s="22">
        <v>0</v>
      </c>
      <c r="K168" s="22">
        <v>0</v>
      </c>
      <c r="L168" s="22">
        <v>0</v>
      </c>
      <c r="M168" s="22">
        <v>90653004</v>
      </c>
      <c r="N168" s="22">
        <v>13167209</v>
      </c>
      <c r="O168" s="22">
        <v>12860047</v>
      </c>
      <c r="P168" s="22">
        <v>4652162</v>
      </c>
      <c r="Q168" s="22">
        <v>5993636</v>
      </c>
      <c r="R168" s="22">
        <v>6898420</v>
      </c>
      <c r="S168" s="22">
        <v>2841017</v>
      </c>
      <c r="T168" s="22">
        <v>137065495</v>
      </c>
      <c r="U168" s="22">
        <v>18428158</v>
      </c>
      <c r="V168" s="22">
        <v>0</v>
      </c>
      <c r="W168" s="22">
        <v>8885040</v>
      </c>
      <c r="X168" s="22">
        <v>4247870</v>
      </c>
      <c r="Y168" s="22">
        <v>1301370</v>
      </c>
      <c r="Z168" s="22">
        <v>0</v>
      </c>
      <c r="AA168" s="22">
        <v>0</v>
      </c>
      <c r="AB168" s="22">
        <v>0</v>
      </c>
      <c r="AC168" s="22">
        <v>32862438</v>
      </c>
      <c r="AD168" s="22">
        <v>4826599</v>
      </c>
      <c r="AE168" s="22">
        <v>2713008</v>
      </c>
      <c r="AF168" s="22">
        <v>0</v>
      </c>
      <c r="AG168" s="22">
        <v>4589723</v>
      </c>
      <c r="AH168" s="22">
        <v>1562107</v>
      </c>
      <c r="AI168" s="22">
        <v>46553875</v>
      </c>
      <c r="AJ168" s="22">
        <v>90511620</v>
      </c>
      <c r="AK168" s="22">
        <v>10848029</v>
      </c>
      <c r="AL168" s="22">
        <v>79663591</v>
      </c>
    </row>
    <row r="169" spans="1:38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3667932</v>
      </c>
      <c r="F169" s="22">
        <v>0</v>
      </c>
      <c r="G169" s="22">
        <v>3081632</v>
      </c>
      <c r="H169" s="22">
        <v>2721368</v>
      </c>
      <c r="I169" s="22">
        <v>150563</v>
      </c>
      <c r="J169" s="22">
        <v>0</v>
      </c>
      <c r="K169" s="22">
        <v>0</v>
      </c>
      <c r="L169" s="22">
        <v>221350</v>
      </c>
      <c r="M169" s="22">
        <v>9842845</v>
      </c>
      <c r="N169" s="22">
        <v>36678</v>
      </c>
      <c r="O169" s="22">
        <v>365997</v>
      </c>
      <c r="P169" s="22">
        <v>583652</v>
      </c>
      <c r="Q169" s="22">
        <v>182836</v>
      </c>
      <c r="R169" s="22">
        <v>237901</v>
      </c>
      <c r="S169" s="22">
        <v>128389</v>
      </c>
      <c r="T169" s="22">
        <v>11378298</v>
      </c>
      <c r="U169" s="22">
        <v>1375357</v>
      </c>
      <c r="V169" s="22">
        <v>0</v>
      </c>
      <c r="W169" s="22">
        <v>1219388</v>
      </c>
      <c r="X169" s="22">
        <v>922386</v>
      </c>
      <c r="Y169" s="22">
        <v>67213</v>
      </c>
      <c r="Z169" s="22">
        <v>0</v>
      </c>
      <c r="AA169" s="22">
        <v>0</v>
      </c>
      <c r="AB169" s="22">
        <v>201734</v>
      </c>
      <c r="AC169" s="22">
        <v>3786078</v>
      </c>
      <c r="AD169" s="22">
        <v>227435</v>
      </c>
      <c r="AE169" s="22">
        <v>403011</v>
      </c>
      <c r="AF169" s="22">
        <v>0</v>
      </c>
      <c r="AG169" s="22">
        <v>28864</v>
      </c>
      <c r="AH169" s="22">
        <v>78173</v>
      </c>
      <c r="AI169" s="22">
        <v>4523561</v>
      </c>
      <c r="AJ169" s="22">
        <v>6854737</v>
      </c>
      <c r="AK169" s="22">
        <v>0</v>
      </c>
      <c r="AL169" s="22">
        <v>6854737</v>
      </c>
    </row>
    <row r="170" spans="1:38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36185035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36185035</v>
      </c>
      <c r="N170" s="22">
        <v>0</v>
      </c>
      <c r="O170" s="22">
        <v>5098617</v>
      </c>
      <c r="P170" s="22">
        <v>1353683</v>
      </c>
      <c r="Q170" s="22">
        <v>1300747</v>
      </c>
      <c r="R170" s="22">
        <v>237695</v>
      </c>
      <c r="S170" s="22">
        <v>1069062</v>
      </c>
      <c r="T170" s="22">
        <v>45244839</v>
      </c>
      <c r="U170" s="22">
        <v>18751780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18751780</v>
      </c>
      <c r="AD170" s="22">
        <v>1768363</v>
      </c>
      <c r="AE170" s="22">
        <v>904181</v>
      </c>
      <c r="AF170" s="22">
        <v>0</v>
      </c>
      <c r="AG170" s="22">
        <v>127399</v>
      </c>
      <c r="AH170" s="22">
        <v>465158</v>
      </c>
      <c r="AI170" s="22">
        <v>22016881</v>
      </c>
      <c r="AJ170" s="22">
        <v>23227958</v>
      </c>
      <c r="AK170" s="22">
        <v>1893492</v>
      </c>
      <c r="AL170" s="22">
        <v>21334466</v>
      </c>
    </row>
    <row r="171" spans="1:38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37221454</v>
      </c>
      <c r="F171" s="22">
        <v>0</v>
      </c>
      <c r="G171" s="22">
        <v>44570964</v>
      </c>
      <c r="H171" s="22">
        <v>22464254</v>
      </c>
      <c r="I171" s="22">
        <v>0</v>
      </c>
      <c r="J171" s="22">
        <v>0</v>
      </c>
      <c r="K171" s="22">
        <v>0</v>
      </c>
      <c r="L171" s="22">
        <v>0</v>
      </c>
      <c r="M171" s="22">
        <v>104256672</v>
      </c>
      <c r="N171" s="22">
        <v>16452242</v>
      </c>
      <c r="O171" s="22">
        <v>55142655</v>
      </c>
      <c r="P171" s="22">
        <v>3978289</v>
      </c>
      <c r="Q171" s="22">
        <v>1953289</v>
      </c>
      <c r="R171" s="22">
        <v>12070130</v>
      </c>
      <c r="S171" s="22">
        <v>4172841</v>
      </c>
      <c r="T171" s="22">
        <v>198026118</v>
      </c>
      <c r="U171" s="22">
        <v>27216937</v>
      </c>
      <c r="V171" s="22">
        <v>0</v>
      </c>
      <c r="W171" s="22">
        <v>16062963</v>
      </c>
      <c r="X171" s="22">
        <v>8000714</v>
      </c>
      <c r="Y171" s="22">
        <v>0</v>
      </c>
      <c r="Z171" s="22">
        <v>0</v>
      </c>
      <c r="AA171" s="22">
        <v>0</v>
      </c>
      <c r="AB171" s="22">
        <v>0</v>
      </c>
      <c r="AC171" s="22">
        <v>51280614</v>
      </c>
      <c r="AD171" s="22">
        <v>6734628</v>
      </c>
      <c r="AE171" s="22">
        <v>1984760</v>
      </c>
      <c r="AF171" s="22">
        <v>0</v>
      </c>
      <c r="AG171" s="22">
        <v>1915816</v>
      </c>
      <c r="AH171" s="22">
        <v>2101257</v>
      </c>
      <c r="AI171" s="22">
        <v>64017075</v>
      </c>
      <c r="AJ171" s="22">
        <v>134009043</v>
      </c>
      <c r="AK171" s="22">
        <v>29489945</v>
      </c>
      <c r="AL171" s="22">
        <v>104519098</v>
      </c>
    </row>
    <row r="172" spans="1:38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6266894</v>
      </c>
      <c r="F172" s="22">
        <v>0</v>
      </c>
      <c r="G172" s="22">
        <v>3752504</v>
      </c>
      <c r="H172" s="22">
        <v>2587126</v>
      </c>
      <c r="I172" s="22">
        <v>446229</v>
      </c>
      <c r="J172" s="22">
        <v>0</v>
      </c>
      <c r="K172" s="22">
        <v>0</v>
      </c>
      <c r="L172" s="22">
        <v>1311367</v>
      </c>
      <c r="M172" s="22">
        <v>14364120</v>
      </c>
      <c r="N172" s="22">
        <v>0</v>
      </c>
      <c r="O172" s="22">
        <v>567967</v>
      </c>
      <c r="P172" s="22">
        <v>1649433</v>
      </c>
      <c r="Q172" s="22">
        <v>567547</v>
      </c>
      <c r="R172" s="22">
        <v>225319</v>
      </c>
      <c r="S172" s="22">
        <v>499815</v>
      </c>
      <c r="T172" s="22">
        <v>17874201</v>
      </c>
      <c r="U172" s="22">
        <v>4609408</v>
      </c>
      <c r="V172" s="22">
        <v>0</v>
      </c>
      <c r="W172" s="22">
        <v>1631333</v>
      </c>
      <c r="X172" s="22">
        <v>1298555</v>
      </c>
      <c r="Y172" s="22">
        <v>311001</v>
      </c>
      <c r="Z172" s="22">
        <v>0</v>
      </c>
      <c r="AA172" s="22">
        <v>0</v>
      </c>
      <c r="AB172" s="22">
        <v>1214547</v>
      </c>
      <c r="AC172" s="22">
        <v>9064844</v>
      </c>
      <c r="AD172" s="22">
        <v>181712</v>
      </c>
      <c r="AE172" s="22">
        <v>1012397</v>
      </c>
      <c r="AF172" s="22">
        <v>0</v>
      </c>
      <c r="AG172" s="22">
        <v>144176</v>
      </c>
      <c r="AH172" s="22">
        <v>280958</v>
      </c>
      <c r="AI172" s="22">
        <v>10684087</v>
      </c>
      <c r="AJ172" s="22">
        <v>7190114</v>
      </c>
      <c r="AK172" s="22">
        <v>303146</v>
      </c>
      <c r="AL172" s="22">
        <v>6886968</v>
      </c>
    </row>
    <row r="173" spans="1:38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7838188</v>
      </c>
      <c r="F173" s="22">
        <v>0</v>
      </c>
      <c r="G173" s="22">
        <v>4567028</v>
      </c>
      <c r="H173" s="22">
        <v>3148743</v>
      </c>
      <c r="I173" s="22">
        <v>0</v>
      </c>
      <c r="J173" s="22">
        <v>0</v>
      </c>
      <c r="K173" s="22">
        <v>0</v>
      </c>
      <c r="L173" s="22">
        <v>0</v>
      </c>
      <c r="M173" s="22">
        <v>15553959</v>
      </c>
      <c r="N173" s="22">
        <v>0</v>
      </c>
      <c r="O173" s="22">
        <v>6991865</v>
      </c>
      <c r="P173" s="22">
        <v>1726813</v>
      </c>
      <c r="Q173" s="22">
        <v>235571</v>
      </c>
      <c r="R173" s="22">
        <v>0</v>
      </c>
      <c r="S173" s="22">
        <v>385483</v>
      </c>
      <c r="T173" s="22">
        <v>24893691</v>
      </c>
      <c r="U173" s="22">
        <v>4747733</v>
      </c>
      <c r="V173" s="22">
        <v>0</v>
      </c>
      <c r="W173" s="22">
        <v>2185436</v>
      </c>
      <c r="X173" s="22">
        <v>1649606</v>
      </c>
      <c r="Y173" s="22">
        <v>0</v>
      </c>
      <c r="Z173" s="22">
        <v>0</v>
      </c>
      <c r="AA173" s="22">
        <v>0</v>
      </c>
      <c r="AB173" s="22">
        <v>0</v>
      </c>
      <c r="AC173" s="22">
        <v>8582775</v>
      </c>
      <c r="AD173" s="22">
        <v>2321622</v>
      </c>
      <c r="AE173" s="22">
        <v>1116566</v>
      </c>
      <c r="AF173" s="22">
        <v>0</v>
      </c>
      <c r="AG173" s="22">
        <v>0</v>
      </c>
      <c r="AH173" s="22">
        <v>290946</v>
      </c>
      <c r="AI173" s="22">
        <v>12311909</v>
      </c>
      <c r="AJ173" s="22">
        <v>12581782</v>
      </c>
      <c r="AK173" s="22">
        <v>282754</v>
      </c>
      <c r="AL173" s="22">
        <v>12299028</v>
      </c>
    </row>
    <row r="174" spans="1:38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45755550</v>
      </c>
      <c r="F174" s="22">
        <v>0</v>
      </c>
      <c r="G174" s="22">
        <v>16925849</v>
      </c>
      <c r="H174" s="22">
        <v>12248767</v>
      </c>
      <c r="I174" s="22">
        <v>1699863</v>
      </c>
      <c r="J174" s="22">
        <v>0</v>
      </c>
      <c r="K174" s="22">
        <v>0</v>
      </c>
      <c r="L174" s="22">
        <v>0</v>
      </c>
      <c r="M174" s="22">
        <v>76630029</v>
      </c>
      <c r="N174" s="22">
        <v>244835</v>
      </c>
      <c r="O174" s="22">
        <v>24078397</v>
      </c>
      <c r="P174" s="22">
        <v>3355640</v>
      </c>
      <c r="Q174" s="22">
        <v>1834750</v>
      </c>
      <c r="R174" s="22">
        <v>3370494</v>
      </c>
      <c r="S174" s="22">
        <v>2683376</v>
      </c>
      <c r="T174" s="22">
        <v>112197521</v>
      </c>
      <c r="U174" s="22">
        <v>32224007</v>
      </c>
      <c r="V174" s="22">
        <v>0</v>
      </c>
      <c r="W174" s="22">
        <v>5656093</v>
      </c>
      <c r="X174" s="22">
        <v>2925778</v>
      </c>
      <c r="Y174" s="22">
        <v>223306</v>
      </c>
      <c r="Z174" s="22">
        <v>0</v>
      </c>
      <c r="AA174" s="22">
        <v>0</v>
      </c>
      <c r="AB174" s="22">
        <v>0</v>
      </c>
      <c r="AC174" s="22">
        <v>41029184</v>
      </c>
      <c r="AD174" s="22">
        <v>9173533</v>
      </c>
      <c r="AE174" s="22">
        <v>1342912</v>
      </c>
      <c r="AF174" s="22">
        <v>0</v>
      </c>
      <c r="AG174" s="22">
        <v>1207524</v>
      </c>
      <c r="AH174" s="22">
        <v>1289703</v>
      </c>
      <c r="AI174" s="22">
        <v>54042856</v>
      </c>
      <c r="AJ174" s="22">
        <v>58154665</v>
      </c>
      <c r="AK174" s="22">
        <v>3507566</v>
      </c>
      <c r="AL174" s="22">
        <v>54647099</v>
      </c>
    </row>
    <row r="175" spans="1:38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4479427</v>
      </c>
      <c r="F175" s="22">
        <v>0</v>
      </c>
      <c r="G175" s="22">
        <v>3366450</v>
      </c>
      <c r="H175" s="22">
        <v>799681</v>
      </c>
      <c r="I175" s="22">
        <v>0</v>
      </c>
      <c r="J175" s="22">
        <v>0</v>
      </c>
      <c r="K175" s="22">
        <v>0</v>
      </c>
      <c r="L175" s="22">
        <v>0</v>
      </c>
      <c r="M175" s="22">
        <v>8645558</v>
      </c>
      <c r="N175" s="22">
        <v>28120</v>
      </c>
      <c r="O175" s="22">
        <v>1456080</v>
      </c>
      <c r="P175" s="22">
        <v>254374</v>
      </c>
      <c r="Q175" s="22">
        <v>963840</v>
      </c>
      <c r="R175" s="22">
        <v>44705</v>
      </c>
      <c r="S175" s="22">
        <v>137365</v>
      </c>
      <c r="T175" s="22">
        <v>11530042</v>
      </c>
      <c r="U175" s="22">
        <v>2827347</v>
      </c>
      <c r="V175" s="22">
        <v>0</v>
      </c>
      <c r="W175" s="22">
        <v>1286770</v>
      </c>
      <c r="X175" s="22">
        <v>563254</v>
      </c>
      <c r="Y175" s="22">
        <v>0</v>
      </c>
      <c r="Z175" s="22">
        <v>0</v>
      </c>
      <c r="AA175" s="22">
        <v>0</v>
      </c>
      <c r="AB175" s="22">
        <v>0</v>
      </c>
      <c r="AC175" s="22">
        <v>4677371</v>
      </c>
      <c r="AD175" s="22">
        <v>341064</v>
      </c>
      <c r="AE175" s="22">
        <v>97454</v>
      </c>
      <c r="AF175" s="22">
        <v>0</v>
      </c>
      <c r="AG175" s="22">
        <v>25998</v>
      </c>
      <c r="AH175" s="22">
        <v>116558</v>
      </c>
      <c r="AI175" s="22">
        <v>5258445</v>
      </c>
      <c r="AJ175" s="22">
        <v>6271597</v>
      </c>
      <c r="AK175" s="22">
        <v>629232</v>
      </c>
      <c r="AL175" s="22">
        <v>5642365</v>
      </c>
    </row>
    <row r="176" spans="1:38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75447905</v>
      </c>
      <c r="F176" s="22">
        <v>0</v>
      </c>
      <c r="G176" s="22">
        <v>12576339</v>
      </c>
      <c r="H176" s="22">
        <v>16092277</v>
      </c>
      <c r="I176" s="22">
        <v>4482185</v>
      </c>
      <c r="J176" s="22">
        <v>0</v>
      </c>
      <c r="K176" s="22">
        <v>0</v>
      </c>
      <c r="L176" s="22">
        <v>0</v>
      </c>
      <c r="M176" s="22">
        <v>108598706</v>
      </c>
      <c r="N176" s="22">
        <v>885372</v>
      </c>
      <c r="O176" s="22">
        <v>56793355</v>
      </c>
      <c r="P176" s="22">
        <v>4263552</v>
      </c>
      <c r="Q176" s="22">
        <v>1477011</v>
      </c>
      <c r="R176" s="22">
        <v>5346079</v>
      </c>
      <c r="S176" s="22">
        <v>3170736</v>
      </c>
      <c r="T176" s="22">
        <v>180534811</v>
      </c>
      <c r="U176" s="22">
        <v>43300676</v>
      </c>
      <c r="V176" s="22">
        <v>0</v>
      </c>
      <c r="W176" s="22">
        <v>4733570</v>
      </c>
      <c r="X176" s="22">
        <v>5074120</v>
      </c>
      <c r="Y176" s="22">
        <v>1039330</v>
      </c>
      <c r="Z176" s="22">
        <v>0</v>
      </c>
      <c r="AA176" s="22">
        <v>0</v>
      </c>
      <c r="AB176" s="22">
        <v>0</v>
      </c>
      <c r="AC176" s="22">
        <v>54147696</v>
      </c>
      <c r="AD176" s="22">
        <v>11996298</v>
      </c>
      <c r="AE176" s="22">
        <v>2576898</v>
      </c>
      <c r="AF176" s="22">
        <v>0</v>
      </c>
      <c r="AG176" s="22">
        <v>1449815</v>
      </c>
      <c r="AH176" s="22">
        <v>1651716</v>
      </c>
      <c r="AI176" s="22">
        <v>71822423</v>
      </c>
      <c r="AJ176" s="22">
        <v>108712388</v>
      </c>
      <c r="AK176" s="22">
        <v>6969966</v>
      </c>
      <c r="AL176" s="22">
        <v>101742422</v>
      </c>
    </row>
    <row r="177" spans="1:38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63650680</v>
      </c>
      <c r="F177" s="22">
        <v>0</v>
      </c>
      <c r="G177" s="22">
        <v>26589298</v>
      </c>
      <c r="H177" s="22">
        <v>30860863</v>
      </c>
      <c r="I177" s="22">
        <v>20463034</v>
      </c>
      <c r="J177" s="22">
        <v>0</v>
      </c>
      <c r="K177" s="22">
        <v>0</v>
      </c>
      <c r="L177" s="22">
        <v>0</v>
      </c>
      <c r="M177" s="22">
        <v>141563875</v>
      </c>
      <c r="N177" s="22">
        <v>3183947</v>
      </c>
      <c r="O177" s="22">
        <v>34097652</v>
      </c>
      <c r="P177" s="22">
        <v>7714923</v>
      </c>
      <c r="Q177" s="22">
        <v>31046017</v>
      </c>
      <c r="R177" s="22">
        <v>15147309</v>
      </c>
      <c r="S177" s="22">
        <v>4404624</v>
      </c>
      <c r="T177" s="22">
        <v>237158347</v>
      </c>
      <c r="U177" s="22">
        <v>29768527</v>
      </c>
      <c r="V177" s="22">
        <v>0</v>
      </c>
      <c r="W177" s="22">
        <v>8772319</v>
      </c>
      <c r="X177" s="22">
        <v>5561592</v>
      </c>
      <c r="Y177" s="22">
        <v>2487129</v>
      </c>
      <c r="Z177" s="22">
        <v>0</v>
      </c>
      <c r="AA177" s="22">
        <v>0</v>
      </c>
      <c r="AB177" s="22">
        <v>0</v>
      </c>
      <c r="AC177" s="22">
        <v>46589567</v>
      </c>
      <c r="AD177" s="22">
        <v>9191136</v>
      </c>
      <c r="AE177" s="22">
        <v>4429650</v>
      </c>
      <c r="AF177" s="22">
        <v>0</v>
      </c>
      <c r="AG177" s="22">
        <v>3945029</v>
      </c>
      <c r="AH177" s="22">
        <v>1973704</v>
      </c>
      <c r="AI177" s="22">
        <v>66129086</v>
      </c>
      <c r="AJ177" s="22">
        <v>171029261</v>
      </c>
      <c r="AK177" s="22">
        <v>8741927</v>
      </c>
      <c r="AL177" s="22">
        <v>162287334</v>
      </c>
    </row>
    <row r="178" spans="1:38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42411904</v>
      </c>
      <c r="F178" s="22">
        <v>0</v>
      </c>
      <c r="G178" s="22">
        <v>77505774</v>
      </c>
      <c r="H178" s="22">
        <v>50520937</v>
      </c>
      <c r="I178" s="22">
        <v>2889743</v>
      </c>
      <c r="J178" s="22">
        <v>0</v>
      </c>
      <c r="K178" s="22">
        <v>0</v>
      </c>
      <c r="L178" s="22">
        <v>0</v>
      </c>
      <c r="M178" s="22">
        <v>173328358</v>
      </c>
      <c r="N178" s="22">
        <v>0</v>
      </c>
      <c r="O178" s="22">
        <v>22753130</v>
      </c>
      <c r="P178" s="22">
        <v>5311339</v>
      </c>
      <c r="Q178" s="22">
        <v>18312426</v>
      </c>
      <c r="R178" s="22">
        <v>3217280</v>
      </c>
      <c r="S178" s="22">
        <v>3349701</v>
      </c>
      <c r="T178" s="22">
        <v>226272234</v>
      </c>
      <c r="U178" s="22">
        <v>20320440</v>
      </c>
      <c r="V178" s="22">
        <v>0</v>
      </c>
      <c r="W178" s="22">
        <v>5985022</v>
      </c>
      <c r="X178" s="22">
        <v>8802337</v>
      </c>
      <c r="Y178" s="22">
        <v>228257</v>
      </c>
      <c r="Z178" s="22">
        <v>0</v>
      </c>
      <c r="AA178" s="22">
        <v>0</v>
      </c>
      <c r="AB178" s="22">
        <v>0</v>
      </c>
      <c r="AC178" s="22">
        <v>35336056</v>
      </c>
      <c r="AD178" s="22">
        <v>7878322</v>
      </c>
      <c r="AE178" s="22">
        <v>2821245</v>
      </c>
      <c r="AF178" s="22">
        <v>0</v>
      </c>
      <c r="AG178" s="22">
        <v>1429237</v>
      </c>
      <c r="AH178" s="22">
        <v>1296634</v>
      </c>
      <c r="AI178" s="22">
        <v>48761494</v>
      </c>
      <c r="AJ178" s="22">
        <v>177510740</v>
      </c>
      <c r="AK178" s="22">
        <v>9811811</v>
      </c>
      <c r="AL178" s="22">
        <v>167698929</v>
      </c>
    </row>
    <row r="179" spans="1:38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8849908</v>
      </c>
      <c r="F179" s="22">
        <v>0</v>
      </c>
      <c r="G179" s="22">
        <v>7007798</v>
      </c>
      <c r="H179" s="22">
        <v>10082897</v>
      </c>
      <c r="I179" s="22">
        <v>0</v>
      </c>
      <c r="J179" s="22">
        <v>0</v>
      </c>
      <c r="K179" s="22">
        <v>0</v>
      </c>
      <c r="L179" s="22">
        <v>391248</v>
      </c>
      <c r="M179" s="22">
        <v>26331851</v>
      </c>
      <c r="N179" s="22">
        <v>0</v>
      </c>
      <c r="O179" s="22">
        <v>14641653</v>
      </c>
      <c r="P179" s="22">
        <v>2656171</v>
      </c>
      <c r="Q179" s="22">
        <v>9297610</v>
      </c>
      <c r="R179" s="22">
        <v>1351830</v>
      </c>
      <c r="S179" s="22">
        <v>1716950</v>
      </c>
      <c r="T179" s="22">
        <v>55996065</v>
      </c>
      <c r="U179" s="22">
        <v>3067481</v>
      </c>
      <c r="V179" s="22">
        <v>0</v>
      </c>
      <c r="W179" s="22">
        <v>2178037</v>
      </c>
      <c r="X179" s="22">
        <v>3358445</v>
      </c>
      <c r="Y179" s="22">
        <v>0</v>
      </c>
      <c r="Z179" s="22">
        <v>0</v>
      </c>
      <c r="AA179" s="22">
        <v>0</v>
      </c>
      <c r="AB179" s="22">
        <v>236421</v>
      </c>
      <c r="AC179" s="22">
        <v>8840384</v>
      </c>
      <c r="AD179" s="22">
        <v>4198201</v>
      </c>
      <c r="AE179" s="22">
        <v>1314652</v>
      </c>
      <c r="AF179" s="22">
        <v>0</v>
      </c>
      <c r="AG179" s="22">
        <v>401741</v>
      </c>
      <c r="AH179" s="22">
        <v>572249</v>
      </c>
      <c r="AI179" s="22">
        <v>15327227</v>
      </c>
      <c r="AJ179" s="22">
        <v>40668838</v>
      </c>
      <c r="AK179" s="22">
        <v>4071098</v>
      </c>
      <c r="AL179" s="22">
        <v>36597740</v>
      </c>
    </row>
    <row r="180" spans="1:38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10621200</v>
      </c>
      <c r="F180" s="22">
        <v>0</v>
      </c>
      <c r="G180" s="22">
        <v>13163739</v>
      </c>
      <c r="H180" s="22">
        <v>1856758</v>
      </c>
      <c r="I180" s="22">
        <v>161330</v>
      </c>
      <c r="J180" s="22">
        <v>0</v>
      </c>
      <c r="K180" s="22">
        <v>0</v>
      </c>
      <c r="L180" s="22">
        <v>0</v>
      </c>
      <c r="M180" s="22">
        <v>25803027</v>
      </c>
      <c r="N180" s="22">
        <v>0</v>
      </c>
      <c r="O180" s="22">
        <v>10352224</v>
      </c>
      <c r="P180" s="22">
        <v>1758953</v>
      </c>
      <c r="Q180" s="22">
        <v>504804</v>
      </c>
      <c r="R180" s="22">
        <v>810165</v>
      </c>
      <c r="S180" s="22">
        <v>2018975</v>
      </c>
      <c r="T180" s="22">
        <v>41248148</v>
      </c>
      <c r="U180" s="22">
        <v>8151832</v>
      </c>
      <c r="V180" s="22">
        <v>0</v>
      </c>
      <c r="W180" s="22">
        <v>7015290</v>
      </c>
      <c r="X180" s="22">
        <v>792625</v>
      </c>
      <c r="Y180" s="22">
        <v>132305</v>
      </c>
      <c r="Z180" s="22">
        <v>0</v>
      </c>
      <c r="AA180" s="22">
        <v>0</v>
      </c>
      <c r="AB180" s="22">
        <v>0</v>
      </c>
      <c r="AC180" s="22">
        <v>16092052</v>
      </c>
      <c r="AD180" s="22">
        <v>5203690</v>
      </c>
      <c r="AE180" s="22">
        <v>754224</v>
      </c>
      <c r="AF180" s="22">
        <v>0</v>
      </c>
      <c r="AG180" s="22">
        <v>99354</v>
      </c>
      <c r="AH180" s="22">
        <v>996794</v>
      </c>
      <c r="AI180" s="22">
        <v>23146114</v>
      </c>
      <c r="AJ180" s="22">
        <v>18102034</v>
      </c>
      <c r="AK180" s="22">
        <v>1500000</v>
      </c>
      <c r="AL180" s="22">
        <v>16602034</v>
      </c>
    </row>
    <row r="181" spans="1:38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73854571</v>
      </c>
      <c r="F181" s="22">
        <v>0</v>
      </c>
      <c r="G181" s="22">
        <v>29876200</v>
      </c>
      <c r="H181" s="22">
        <v>27645279</v>
      </c>
      <c r="I181" s="22">
        <v>15599967</v>
      </c>
      <c r="J181" s="22">
        <v>0</v>
      </c>
      <c r="K181" s="22">
        <v>0</v>
      </c>
      <c r="L181" s="22">
        <v>0</v>
      </c>
      <c r="M181" s="22">
        <v>146976017</v>
      </c>
      <c r="N181" s="22">
        <v>17077891</v>
      </c>
      <c r="O181" s="22">
        <v>27657665</v>
      </c>
      <c r="P181" s="22">
        <v>2993910</v>
      </c>
      <c r="Q181" s="22">
        <v>14481057</v>
      </c>
      <c r="R181" s="22">
        <v>9931649</v>
      </c>
      <c r="S181" s="22">
        <v>3046118</v>
      </c>
      <c r="T181" s="22">
        <v>222164307</v>
      </c>
      <c r="U181" s="22">
        <v>29385853</v>
      </c>
      <c r="V181" s="22">
        <v>0</v>
      </c>
      <c r="W181" s="22">
        <v>6185220</v>
      </c>
      <c r="X181" s="22">
        <v>8766801</v>
      </c>
      <c r="Y181" s="22">
        <v>2322750</v>
      </c>
      <c r="Z181" s="22">
        <v>0</v>
      </c>
      <c r="AA181" s="22">
        <v>0</v>
      </c>
      <c r="AB181" s="22">
        <v>0</v>
      </c>
      <c r="AC181" s="22">
        <v>46660624</v>
      </c>
      <c r="AD181" s="22">
        <v>4385373</v>
      </c>
      <c r="AE181" s="22">
        <v>1606206</v>
      </c>
      <c r="AF181" s="22">
        <v>0</v>
      </c>
      <c r="AG181" s="22">
        <v>2287344</v>
      </c>
      <c r="AH181" s="22">
        <v>2437345</v>
      </c>
      <c r="AI181" s="22">
        <v>57376892</v>
      </c>
      <c r="AJ181" s="22">
        <v>164787415</v>
      </c>
      <c r="AK181" s="22">
        <v>17313274</v>
      </c>
      <c r="AL181" s="22">
        <v>147474141</v>
      </c>
    </row>
    <row r="182" spans="1:38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48217232</v>
      </c>
      <c r="F182" s="22">
        <v>0</v>
      </c>
      <c r="G182" s="22">
        <v>37344159</v>
      </c>
      <c r="H182" s="22">
        <v>51289984</v>
      </c>
      <c r="I182" s="22">
        <v>21920735</v>
      </c>
      <c r="J182" s="22">
        <v>0</v>
      </c>
      <c r="K182" s="22">
        <v>0</v>
      </c>
      <c r="L182" s="22">
        <v>0</v>
      </c>
      <c r="M182" s="22">
        <v>158772110</v>
      </c>
      <c r="N182" s="22">
        <v>599432</v>
      </c>
      <c r="O182" s="22">
        <v>16504721</v>
      </c>
      <c r="P182" s="22">
        <v>7376482</v>
      </c>
      <c r="Q182" s="22">
        <v>1375518</v>
      </c>
      <c r="R182" s="22">
        <v>3739719</v>
      </c>
      <c r="S182" s="22">
        <v>3092074</v>
      </c>
      <c r="T182" s="22">
        <v>191460056</v>
      </c>
      <c r="U182" s="22">
        <v>22940635</v>
      </c>
      <c r="V182" s="22">
        <v>0</v>
      </c>
      <c r="W182" s="22">
        <v>11998513</v>
      </c>
      <c r="X182" s="22">
        <v>19055651</v>
      </c>
      <c r="Y182" s="22">
        <v>2944866</v>
      </c>
      <c r="Z182" s="22">
        <v>0</v>
      </c>
      <c r="AA182" s="22">
        <v>0</v>
      </c>
      <c r="AB182" s="22">
        <v>0</v>
      </c>
      <c r="AC182" s="22">
        <v>56939665</v>
      </c>
      <c r="AD182" s="22">
        <v>6128312</v>
      </c>
      <c r="AE182" s="22">
        <v>3962961</v>
      </c>
      <c r="AF182" s="22">
        <v>0</v>
      </c>
      <c r="AG182" s="22">
        <v>1600581</v>
      </c>
      <c r="AH182" s="22">
        <v>1838088</v>
      </c>
      <c r="AI182" s="22">
        <v>70469607</v>
      </c>
      <c r="AJ182" s="22">
        <v>120990449</v>
      </c>
      <c r="AK182" s="22">
        <v>7077892</v>
      </c>
      <c r="AL182" s="22">
        <v>113912557</v>
      </c>
    </row>
    <row r="183" spans="1:38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13414068</v>
      </c>
      <c r="F183" s="22">
        <v>0</v>
      </c>
      <c r="G183" s="22">
        <v>21348586</v>
      </c>
      <c r="H183" s="22">
        <v>9489013</v>
      </c>
      <c r="I183" s="22">
        <v>1303300</v>
      </c>
      <c r="J183" s="22">
        <v>0</v>
      </c>
      <c r="K183" s="22">
        <v>0</v>
      </c>
      <c r="L183" s="22">
        <v>0</v>
      </c>
      <c r="M183" s="22">
        <v>45554967</v>
      </c>
      <c r="N183" s="22">
        <v>72973</v>
      </c>
      <c r="O183" s="22">
        <v>9838811</v>
      </c>
      <c r="P183" s="22">
        <v>3942846</v>
      </c>
      <c r="Q183" s="22">
        <v>2592897</v>
      </c>
      <c r="R183" s="22">
        <v>3061836</v>
      </c>
      <c r="S183" s="22">
        <v>1079177</v>
      </c>
      <c r="T183" s="22">
        <v>66143507</v>
      </c>
      <c r="U183" s="22">
        <v>6374885</v>
      </c>
      <c r="V183" s="22">
        <v>0</v>
      </c>
      <c r="W183" s="22">
        <v>8493216</v>
      </c>
      <c r="X183" s="22">
        <v>2437714</v>
      </c>
      <c r="Y183" s="22">
        <v>351180</v>
      </c>
      <c r="Z183" s="22">
        <v>0</v>
      </c>
      <c r="AA183" s="22">
        <v>0</v>
      </c>
      <c r="AB183" s="22">
        <v>0</v>
      </c>
      <c r="AC183" s="22">
        <v>17656995</v>
      </c>
      <c r="AD183" s="22">
        <v>3121710</v>
      </c>
      <c r="AE183" s="22">
        <v>1391963</v>
      </c>
      <c r="AF183" s="22">
        <v>0</v>
      </c>
      <c r="AG183" s="22">
        <v>971404</v>
      </c>
      <c r="AH183" s="22">
        <v>682176</v>
      </c>
      <c r="AI183" s="22">
        <v>23824248</v>
      </c>
      <c r="AJ183" s="22">
        <v>42319259</v>
      </c>
      <c r="AK183" s="22">
        <v>3124607</v>
      </c>
      <c r="AL183" s="22">
        <v>39194652</v>
      </c>
    </row>
    <row r="184" spans="1:38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16113152</v>
      </c>
      <c r="F184" s="22">
        <v>0</v>
      </c>
      <c r="G184" s="22">
        <v>2801717</v>
      </c>
      <c r="H184" s="22">
        <v>2765505</v>
      </c>
      <c r="I184" s="22">
        <v>0</v>
      </c>
      <c r="J184" s="22">
        <v>0</v>
      </c>
      <c r="K184" s="22">
        <v>0</v>
      </c>
      <c r="L184" s="22">
        <v>0</v>
      </c>
      <c r="M184" s="22">
        <v>21680374</v>
      </c>
      <c r="N184" s="22">
        <v>0</v>
      </c>
      <c r="O184" s="22">
        <v>2067319</v>
      </c>
      <c r="P184" s="22">
        <v>2143108</v>
      </c>
      <c r="Q184" s="22">
        <v>1055508</v>
      </c>
      <c r="R184" s="22">
        <v>1296915</v>
      </c>
      <c r="S184" s="22">
        <v>731095</v>
      </c>
      <c r="T184" s="22">
        <v>28974319</v>
      </c>
      <c r="U184" s="22">
        <v>7457762</v>
      </c>
      <c r="V184" s="22">
        <v>0</v>
      </c>
      <c r="W184" s="22">
        <v>934369</v>
      </c>
      <c r="X184" s="22">
        <v>819031</v>
      </c>
      <c r="Y184" s="22">
        <v>0</v>
      </c>
      <c r="Z184" s="22">
        <v>0</v>
      </c>
      <c r="AA184" s="22">
        <v>0</v>
      </c>
      <c r="AB184" s="22">
        <v>0</v>
      </c>
      <c r="AC184" s="22">
        <v>9211162</v>
      </c>
      <c r="AD184" s="22">
        <v>849047</v>
      </c>
      <c r="AE184" s="22">
        <v>969357</v>
      </c>
      <c r="AF184" s="22">
        <v>0</v>
      </c>
      <c r="AG184" s="22">
        <v>578889</v>
      </c>
      <c r="AH184" s="22">
        <v>458365</v>
      </c>
      <c r="AI184" s="22">
        <v>12066820</v>
      </c>
      <c r="AJ184" s="22">
        <v>16907499</v>
      </c>
      <c r="AK184" s="22">
        <v>3079196</v>
      </c>
      <c r="AL184" s="22">
        <v>13828303</v>
      </c>
    </row>
    <row r="185" spans="1:38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6048478</v>
      </c>
      <c r="F185" s="22">
        <v>0</v>
      </c>
      <c r="G185" s="22">
        <v>3900222</v>
      </c>
      <c r="H185" s="22">
        <v>1939776</v>
      </c>
      <c r="I185" s="22">
        <v>368963</v>
      </c>
      <c r="J185" s="22">
        <v>0</v>
      </c>
      <c r="K185" s="22">
        <v>0</v>
      </c>
      <c r="L185" s="22">
        <v>0</v>
      </c>
      <c r="M185" s="22">
        <v>12257439</v>
      </c>
      <c r="N185" s="22">
        <v>93408</v>
      </c>
      <c r="O185" s="22">
        <v>1219646</v>
      </c>
      <c r="P185" s="22">
        <v>977923</v>
      </c>
      <c r="Q185" s="22">
        <v>200420</v>
      </c>
      <c r="R185" s="22">
        <v>231293</v>
      </c>
      <c r="S185" s="22">
        <v>518666</v>
      </c>
      <c r="T185" s="22">
        <v>15498795</v>
      </c>
      <c r="U185" s="22">
        <v>3758663</v>
      </c>
      <c r="V185" s="22">
        <v>0</v>
      </c>
      <c r="W185" s="22">
        <v>1689410</v>
      </c>
      <c r="X185" s="22">
        <v>692631</v>
      </c>
      <c r="Y185" s="22">
        <v>92076</v>
      </c>
      <c r="Z185" s="22">
        <v>0</v>
      </c>
      <c r="AA185" s="22">
        <v>0</v>
      </c>
      <c r="AB185" s="22">
        <v>0</v>
      </c>
      <c r="AC185" s="22">
        <v>6232780</v>
      </c>
      <c r="AD185" s="22">
        <v>811051</v>
      </c>
      <c r="AE185" s="22">
        <v>443570</v>
      </c>
      <c r="AF185" s="22">
        <v>0</v>
      </c>
      <c r="AG185" s="22">
        <v>159879</v>
      </c>
      <c r="AH185" s="22">
        <v>241196</v>
      </c>
      <c r="AI185" s="22">
        <v>7888476</v>
      </c>
      <c r="AJ185" s="22">
        <v>7610319</v>
      </c>
      <c r="AK185" s="22">
        <v>728415</v>
      </c>
      <c r="AL185" s="22">
        <v>6881904</v>
      </c>
    </row>
    <row r="186" spans="1:38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4810312</v>
      </c>
      <c r="F186" s="22">
        <v>0</v>
      </c>
      <c r="G186" s="22">
        <v>6288528</v>
      </c>
      <c r="H186" s="22">
        <v>2362806</v>
      </c>
      <c r="I186" s="22">
        <v>1474048</v>
      </c>
      <c r="J186" s="22">
        <v>0</v>
      </c>
      <c r="K186" s="22">
        <v>0</v>
      </c>
      <c r="L186" s="22">
        <v>0</v>
      </c>
      <c r="M186" s="22">
        <v>14935694</v>
      </c>
      <c r="N186" s="22">
        <v>1537264</v>
      </c>
      <c r="O186" s="22">
        <v>2832022</v>
      </c>
      <c r="P186" s="22">
        <v>1595743</v>
      </c>
      <c r="Q186" s="22">
        <v>97580</v>
      </c>
      <c r="R186" s="22">
        <v>168404</v>
      </c>
      <c r="S186" s="22">
        <v>216684</v>
      </c>
      <c r="T186" s="22">
        <v>21383391</v>
      </c>
      <c r="U186" s="22">
        <v>3449035</v>
      </c>
      <c r="V186" s="22">
        <v>0</v>
      </c>
      <c r="W186" s="22">
        <v>1342614</v>
      </c>
      <c r="X186" s="22">
        <v>1220273</v>
      </c>
      <c r="Y186" s="22">
        <v>644273</v>
      </c>
      <c r="Z186" s="22">
        <v>0</v>
      </c>
      <c r="AA186" s="22">
        <v>0</v>
      </c>
      <c r="AB186" s="22">
        <v>0</v>
      </c>
      <c r="AC186" s="22">
        <v>6656195</v>
      </c>
      <c r="AD186" s="22">
        <v>2425582</v>
      </c>
      <c r="AE186" s="22">
        <v>635684</v>
      </c>
      <c r="AF186" s="22">
        <v>0</v>
      </c>
      <c r="AG186" s="22">
        <v>59208</v>
      </c>
      <c r="AH186" s="22">
        <v>87643</v>
      </c>
      <c r="AI186" s="22">
        <v>9864312</v>
      </c>
      <c r="AJ186" s="22">
        <v>11519079</v>
      </c>
      <c r="AK186" s="22">
        <v>2811872</v>
      </c>
      <c r="AL186" s="22">
        <v>8707207</v>
      </c>
    </row>
    <row r="187" spans="1:38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16315590</v>
      </c>
      <c r="F187" s="22">
        <v>0</v>
      </c>
      <c r="G187" s="22">
        <v>10540336</v>
      </c>
      <c r="H187" s="22">
        <v>7130518</v>
      </c>
      <c r="I187" s="22">
        <v>1392537</v>
      </c>
      <c r="J187" s="22">
        <v>0</v>
      </c>
      <c r="K187" s="22">
        <v>0</v>
      </c>
      <c r="L187" s="22">
        <v>0</v>
      </c>
      <c r="M187" s="22">
        <v>35378981</v>
      </c>
      <c r="N187" s="22">
        <v>23716469</v>
      </c>
      <c r="O187" s="22">
        <v>12237458</v>
      </c>
      <c r="P187" s="22">
        <v>3292172</v>
      </c>
      <c r="Q187" s="22">
        <v>1339394</v>
      </c>
      <c r="R187" s="22">
        <v>0</v>
      </c>
      <c r="S187" s="22">
        <v>1357123</v>
      </c>
      <c r="T187" s="22">
        <v>77321597</v>
      </c>
      <c r="U187" s="22">
        <v>12084587</v>
      </c>
      <c r="V187" s="22">
        <v>0</v>
      </c>
      <c r="W187" s="22">
        <v>2418245</v>
      </c>
      <c r="X187" s="22">
        <v>1065701</v>
      </c>
      <c r="Y187" s="22">
        <v>434206</v>
      </c>
      <c r="Z187" s="22">
        <v>0</v>
      </c>
      <c r="AA187" s="22">
        <v>0</v>
      </c>
      <c r="AB187" s="22">
        <v>0</v>
      </c>
      <c r="AC187" s="22">
        <v>16002739</v>
      </c>
      <c r="AD187" s="22">
        <v>3902107</v>
      </c>
      <c r="AE187" s="22">
        <v>1013522</v>
      </c>
      <c r="AF187" s="22">
        <v>0</v>
      </c>
      <c r="AG187" s="22">
        <v>0</v>
      </c>
      <c r="AH187" s="22">
        <v>550544</v>
      </c>
      <c r="AI187" s="22">
        <v>21468912</v>
      </c>
      <c r="AJ187" s="22">
        <v>55852685</v>
      </c>
      <c r="AK187" s="22">
        <v>2173747</v>
      </c>
      <c r="AL187" s="22">
        <v>53678938</v>
      </c>
    </row>
    <row r="188" spans="1:38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23329464</v>
      </c>
      <c r="F188" s="22">
        <v>0</v>
      </c>
      <c r="G188" s="22">
        <v>8763201</v>
      </c>
      <c r="H188" s="22">
        <v>8517517</v>
      </c>
      <c r="I188" s="22">
        <v>810513</v>
      </c>
      <c r="J188" s="22">
        <v>0</v>
      </c>
      <c r="K188" s="22">
        <v>0</v>
      </c>
      <c r="L188" s="22">
        <v>3425793</v>
      </c>
      <c r="M188" s="22">
        <v>44846488</v>
      </c>
      <c r="N188" s="22">
        <v>592856</v>
      </c>
      <c r="O188" s="22">
        <v>13880680</v>
      </c>
      <c r="P188" s="22">
        <v>4141368</v>
      </c>
      <c r="Q188" s="22">
        <v>1523768</v>
      </c>
      <c r="R188" s="22">
        <v>178400</v>
      </c>
      <c r="S188" s="22">
        <v>1022809</v>
      </c>
      <c r="T188" s="22">
        <v>66186369</v>
      </c>
      <c r="U188" s="22">
        <v>11548001</v>
      </c>
      <c r="V188" s="22">
        <v>0</v>
      </c>
      <c r="W188" s="22">
        <v>3060307</v>
      </c>
      <c r="X188" s="22">
        <v>2463975</v>
      </c>
      <c r="Y188" s="22">
        <v>211985</v>
      </c>
      <c r="Z188" s="22">
        <v>0</v>
      </c>
      <c r="AA188" s="22">
        <v>0</v>
      </c>
      <c r="AB188" s="22">
        <v>891174</v>
      </c>
      <c r="AC188" s="22">
        <v>18175442</v>
      </c>
      <c r="AD188" s="22">
        <v>4390993</v>
      </c>
      <c r="AE188" s="22">
        <v>2096488</v>
      </c>
      <c r="AF188" s="22">
        <v>0</v>
      </c>
      <c r="AG188" s="22">
        <v>133616</v>
      </c>
      <c r="AH188" s="22">
        <v>588515</v>
      </c>
      <c r="AI188" s="22">
        <v>25385054</v>
      </c>
      <c r="AJ188" s="22">
        <v>40801315</v>
      </c>
      <c r="AK188" s="22">
        <v>2186653</v>
      </c>
      <c r="AL188" s="22">
        <v>38614662</v>
      </c>
    </row>
    <row r="189" spans="1:38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7412069</v>
      </c>
      <c r="F189" s="22">
        <v>0</v>
      </c>
      <c r="G189" s="22">
        <v>2203113</v>
      </c>
      <c r="H189" s="22">
        <v>549470</v>
      </c>
      <c r="I189" s="22">
        <v>0</v>
      </c>
      <c r="J189" s="22">
        <v>0</v>
      </c>
      <c r="K189" s="22">
        <v>0</v>
      </c>
      <c r="L189" s="22">
        <v>0</v>
      </c>
      <c r="M189" s="22">
        <v>10164652</v>
      </c>
      <c r="N189" s="22">
        <v>318684</v>
      </c>
      <c r="O189" s="22">
        <v>3728180</v>
      </c>
      <c r="P189" s="22">
        <v>1012766</v>
      </c>
      <c r="Q189" s="22">
        <v>52399</v>
      </c>
      <c r="R189" s="22">
        <v>0</v>
      </c>
      <c r="S189" s="22">
        <v>770755</v>
      </c>
      <c r="T189" s="22">
        <v>16047436</v>
      </c>
      <c r="U189" s="22">
        <v>5230090</v>
      </c>
      <c r="V189" s="22">
        <v>0</v>
      </c>
      <c r="W189" s="22">
        <v>597320</v>
      </c>
      <c r="X189" s="22">
        <v>227640</v>
      </c>
      <c r="Y189" s="22">
        <v>0</v>
      </c>
      <c r="Z189" s="22">
        <v>0</v>
      </c>
      <c r="AA189" s="22">
        <v>0</v>
      </c>
      <c r="AB189" s="22">
        <v>0</v>
      </c>
      <c r="AC189" s="22">
        <v>6055050</v>
      </c>
      <c r="AD189" s="22">
        <v>1981650</v>
      </c>
      <c r="AE189" s="22">
        <v>551681</v>
      </c>
      <c r="AF189" s="22">
        <v>0</v>
      </c>
      <c r="AG189" s="22">
        <v>0</v>
      </c>
      <c r="AH189" s="22">
        <v>476118</v>
      </c>
      <c r="AI189" s="22">
        <v>9064499</v>
      </c>
      <c r="AJ189" s="22">
        <v>6982937</v>
      </c>
      <c r="AK189" s="22">
        <v>707596</v>
      </c>
      <c r="AL189" s="22">
        <v>6275341</v>
      </c>
    </row>
    <row r="190" spans="1:38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79568901</v>
      </c>
      <c r="F190" s="22">
        <v>0</v>
      </c>
      <c r="G190" s="22">
        <v>11855349</v>
      </c>
      <c r="H190" s="22">
        <v>10618793</v>
      </c>
      <c r="I190" s="22">
        <v>10280542</v>
      </c>
      <c r="J190" s="22">
        <v>0</v>
      </c>
      <c r="K190" s="22">
        <v>0</v>
      </c>
      <c r="L190" s="22">
        <v>0</v>
      </c>
      <c r="M190" s="22">
        <v>112323585</v>
      </c>
      <c r="N190" s="22">
        <v>0</v>
      </c>
      <c r="O190" s="22">
        <v>18644478</v>
      </c>
      <c r="P190" s="22">
        <v>7364908</v>
      </c>
      <c r="Q190" s="22">
        <v>2990385</v>
      </c>
      <c r="R190" s="22">
        <v>0</v>
      </c>
      <c r="S190" s="22">
        <v>5066903</v>
      </c>
      <c r="T190" s="22">
        <v>146390259</v>
      </c>
      <c r="U190" s="22">
        <v>56857958</v>
      </c>
      <c r="V190" s="22">
        <v>0</v>
      </c>
      <c r="W190" s="22">
        <v>6040824</v>
      </c>
      <c r="X190" s="22">
        <v>5113648</v>
      </c>
      <c r="Y190" s="22">
        <v>5017028</v>
      </c>
      <c r="Z190" s="22">
        <v>0</v>
      </c>
      <c r="AA190" s="22">
        <v>0</v>
      </c>
      <c r="AB190" s="22">
        <v>0</v>
      </c>
      <c r="AC190" s="22">
        <v>73029458</v>
      </c>
      <c r="AD190" s="22">
        <v>7846873</v>
      </c>
      <c r="AE190" s="22">
        <v>5175345</v>
      </c>
      <c r="AF190" s="22">
        <v>0</v>
      </c>
      <c r="AG190" s="22">
        <v>0</v>
      </c>
      <c r="AH190" s="22">
        <v>2765714</v>
      </c>
      <c r="AI190" s="22">
        <v>88817390</v>
      </c>
      <c r="AJ190" s="22">
        <v>57572869</v>
      </c>
      <c r="AK190" s="22">
        <v>7546210</v>
      </c>
      <c r="AL190" s="22">
        <v>50026659</v>
      </c>
    </row>
    <row r="191" spans="1:38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36779801</v>
      </c>
      <c r="F191" s="22">
        <v>0</v>
      </c>
      <c r="G191" s="22">
        <v>21086908</v>
      </c>
      <c r="H191" s="22">
        <v>6682287</v>
      </c>
      <c r="I191" s="22">
        <v>3731552</v>
      </c>
      <c r="J191" s="22">
        <v>0</v>
      </c>
      <c r="K191" s="22">
        <v>0</v>
      </c>
      <c r="L191" s="22">
        <v>0</v>
      </c>
      <c r="M191" s="22">
        <v>68280548</v>
      </c>
      <c r="N191" s="22">
        <v>94187</v>
      </c>
      <c r="O191" s="22">
        <v>11978634</v>
      </c>
      <c r="P191" s="22">
        <v>4867415</v>
      </c>
      <c r="Q191" s="22">
        <v>2280116</v>
      </c>
      <c r="R191" s="22">
        <v>4484712</v>
      </c>
      <c r="S191" s="22">
        <v>2321456</v>
      </c>
      <c r="T191" s="22">
        <v>94307068</v>
      </c>
      <c r="U191" s="22">
        <v>19410476</v>
      </c>
      <c r="V191" s="22">
        <v>0</v>
      </c>
      <c r="W191" s="22">
        <v>7531706</v>
      </c>
      <c r="X191" s="22">
        <v>2154162</v>
      </c>
      <c r="Y191" s="22">
        <v>744050</v>
      </c>
      <c r="Z191" s="22">
        <v>0</v>
      </c>
      <c r="AA191" s="22">
        <v>0</v>
      </c>
      <c r="AB191" s="22">
        <v>0</v>
      </c>
      <c r="AC191" s="22">
        <v>29840394</v>
      </c>
      <c r="AD191" s="22">
        <v>2397722</v>
      </c>
      <c r="AE191" s="22">
        <v>2449898</v>
      </c>
      <c r="AF191" s="22">
        <v>0</v>
      </c>
      <c r="AG191" s="22">
        <v>1364150</v>
      </c>
      <c r="AH191" s="22">
        <v>1269369</v>
      </c>
      <c r="AI191" s="22">
        <v>37321533</v>
      </c>
      <c r="AJ191" s="22">
        <v>56985535</v>
      </c>
      <c r="AK191" s="22">
        <v>6796120</v>
      </c>
      <c r="AL191" s="22">
        <v>50189415</v>
      </c>
    </row>
    <row r="192" spans="1:38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11832595</v>
      </c>
      <c r="F192" s="22">
        <v>0</v>
      </c>
      <c r="G192" s="22">
        <v>0</v>
      </c>
      <c r="H192" s="22">
        <v>3886600</v>
      </c>
      <c r="I192" s="22">
        <v>2466397</v>
      </c>
      <c r="J192" s="22">
        <v>0</v>
      </c>
      <c r="K192" s="22">
        <v>0</v>
      </c>
      <c r="L192" s="22">
        <v>0</v>
      </c>
      <c r="M192" s="22">
        <v>18185592</v>
      </c>
      <c r="N192" s="22">
        <v>0</v>
      </c>
      <c r="O192" s="22">
        <v>12857343</v>
      </c>
      <c r="P192" s="22">
        <v>1393577</v>
      </c>
      <c r="Q192" s="22">
        <v>735495</v>
      </c>
      <c r="R192" s="22">
        <v>673522</v>
      </c>
      <c r="S192" s="22">
        <v>187339</v>
      </c>
      <c r="T192" s="22">
        <v>34032868</v>
      </c>
      <c r="U192" s="22">
        <v>8842946</v>
      </c>
      <c r="V192" s="22">
        <v>0</v>
      </c>
      <c r="W192" s="22">
        <v>2211052</v>
      </c>
      <c r="X192" s="22">
        <v>1773996</v>
      </c>
      <c r="Y192" s="22">
        <v>0</v>
      </c>
      <c r="Z192" s="22">
        <v>0</v>
      </c>
      <c r="AA192" s="22">
        <v>0</v>
      </c>
      <c r="AB192" s="22">
        <v>0</v>
      </c>
      <c r="AC192" s="22">
        <v>12827994</v>
      </c>
      <c r="AD192" s="22">
        <v>2274679</v>
      </c>
      <c r="AE192" s="22">
        <v>385923</v>
      </c>
      <c r="AF192" s="22">
        <v>0</v>
      </c>
      <c r="AG192" s="22">
        <v>505272</v>
      </c>
      <c r="AH192" s="22">
        <v>107831</v>
      </c>
      <c r="AI192" s="22">
        <v>16101699</v>
      </c>
      <c r="AJ192" s="22">
        <v>17931169</v>
      </c>
      <c r="AK192" s="22">
        <v>911318</v>
      </c>
      <c r="AL192" s="22">
        <v>17019851</v>
      </c>
    </row>
    <row r="193" spans="1:38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37032110</v>
      </c>
      <c r="F193" s="22">
        <v>0</v>
      </c>
      <c r="G193" s="22">
        <v>9363835</v>
      </c>
      <c r="H193" s="22">
        <v>16362335</v>
      </c>
      <c r="I193" s="22">
        <v>2606045</v>
      </c>
      <c r="J193" s="22">
        <v>0</v>
      </c>
      <c r="K193" s="22">
        <v>0</v>
      </c>
      <c r="L193" s="22">
        <v>0</v>
      </c>
      <c r="M193" s="22">
        <v>65364325</v>
      </c>
      <c r="N193" s="22">
        <v>0</v>
      </c>
      <c r="O193" s="22">
        <v>12260174</v>
      </c>
      <c r="P193" s="22">
        <v>2039553</v>
      </c>
      <c r="Q193" s="22">
        <v>1356476</v>
      </c>
      <c r="R193" s="22">
        <v>0</v>
      </c>
      <c r="S193" s="22">
        <v>532594</v>
      </c>
      <c r="T193" s="22">
        <v>81553122</v>
      </c>
      <c r="U193" s="22">
        <v>34178191</v>
      </c>
      <c r="V193" s="22">
        <v>0</v>
      </c>
      <c r="W193" s="22">
        <v>7121635</v>
      </c>
      <c r="X193" s="22">
        <v>6922212</v>
      </c>
      <c r="Y193" s="22">
        <v>1619033</v>
      </c>
      <c r="Z193" s="22">
        <v>0</v>
      </c>
      <c r="AA193" s="22">
        <v>0</v>
      </c>
      <c r="AB193" s="22">
        <v>0</v>
      </c>
      <c r="AC193" s="22">
        <v>49841071</v>
      </c>
      <c r="AD193" s="22">
        <v>9838605</v>
      </c>
      <c r="AE193" s="22">
        <v>1007419</v>
      </c>
      <c r="AF193" s="22">
        <v>0</v>
      </c>
      <c r="AG193" s="22">
        <v>0</v>
      </c>
      <c r="AH193" s="22">
        <v>228110</v>
      </c>
      <c r="AI193" s="22">
        <v>60915205</v>
      </c>
      <c r="AJ193" s="22">
        <v>20637917</v>
      </c>
      <c r="AK193" s="22">
        <v>2620572</v>
      </c>
      <c r="AL193" s="22">
        <v>18017345</v>
      </c>
    </row>
    <row r="194" spans="1:38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27067704</v>
      </c>
      <c r="F194" s="22">
        <v>0</v>
      </c>
      <c r="G194" s="22">
        <v>18906910</v>
      </c>
      <c r="H194" s="22">
        <v>12809312</v>
      </c>
      <c r="I194" s="22">
        <v>6976008</v>
      </c>
      <c r="J194" s="22">
        <v>0</v>
      </c>
      <c r="K194" s="22">
        <v>0</v>
      </c>
      <c r="L194" s="22">
        <v>2657867</v>
      </c>
      <c r="M194" s="22">
        <v>68417801</v>
      </c>
      <c r="N194" s="22">
        <v>0</v>
      </c>
      <c r="O194" s="22">
        <v>18516514</v>
      </c>
      <c r="P194" s="22">
        <v>3330303</v>
      </c>
      <c r="Q194" s="22">
        <v>2236829</v>
      </c>
      <c r="R194" s="22">
        <v>-48864</v>
      </c>
      <c r="S194" s="22">
        <v>1794993</v>
      </c>
      <c r="T194" s="22">
        <v>94247576</v>
      </c>
      <c r="U194" s="22">
        <v>10083387</v>
      </c>
      <c r="V194" s="22">
        <v>0</v>
      </c>
      <c r="W194" s="22">
        <v>4820891</v>
      </c>
      <c r="X194" s="22">
        <v>5128885</v>
      </c>
      <c r="Y194" s="22">
        <v>1097990</v>
      </c>
      <c r="Z194" s="22">
        <v>0</v>
      </c>
      <c r="AA194" s="22">
        <v>0</v>
      </c>
      <c r="AB194" s="22">
        <v>718981</v>
      </c>
      <c r="AC194" s="22">
        <v>21850134</v>
      </c>
      <c r="AD194" s="22">
        <v>7195564</v>
      </c>
      <c r="AE194" s="22">
        <v>1798738</v>
      </c>
      <c r="AF194" s="22">
        <v>0</v>
      </c>
      <c r="AG194" s="22">
        <v>0</v>
      </c>
      <c r="AH194" s="22">
        <v>992715</v>
      </c>
      <c r="AI194" s="22">
        <v>31837151</v>
      </c>
      <c r="AJ194" s="22">
        <v>62410425</v>
      </c>
      <c r="AK194" s="22">
        <v>0</v>
      </c>
      <c r="AL194" s="22">
        <v>62410425</v>
      </c>
    </row>
    <row r="195" spans="1:38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4977261</v>
      </c>
      <c r="F195" s="22">
        <v>0</v>
      </c>
      <c r="G195" s="22">
        <v>3814753</v>
      </c>
      <c r="H195" s="22">
        <v>3003675</v>
      </c>
      <c r="I195" s="22">
        <v>475324</v>
      </c>
      <c r="J195" s="22">
        <v>0</v>
      </c>
      <c r="K195" s="22">
        <v>0</v>
      </c>
      <c r="L195" s="22">
        <v>0</v>
      </c>
      <c r="M195" s="22">
        <v>12271013</v>
      </c>
      <c r="N195" s="22">
        <v>796050</v>
      </c>
      <c r="O195" s="22">
        <v>931783</v>
      </c>
      <c r="P195" s="22">
        <v>1650464</v>
      </c>
      <c r="Q195" s="22">
        <v>2432538</v>
      </c>
      <c r="R195" s="22">
        <v>419659</v>
      </c>
      <c r="S195" s="22">
        <v>490723</v>
      </c>
      <c r="T195" s="22">
        <v>18992230</v>
      </c>
      <c r="U195" s="22">
        <v>2091706</v>
      </c>
      <c r="V195" s="22">
        <v>0</v>
      </c>
      <c r="W195" s="22">
        <v>1036012</v>
      </c>
      <c r="X195" s="22">
        <v>1357435</v>
      </c>
      <c r="Y195" s="22">
        <v>110911</v>
      </c>
      <c r="Z195" s="22">
        <v>0</v>
      </c>
      <c r="AA195" s="22">
        <v>0</v>
      </c>
      <c r="AB195" s="22">
        <v>0</v>
      </c>
      <c r="AC195" s="22">
        <v>4596064</v>
      </c>
      <c r="AD195" s="22">
        <v>363448</v>
      </c>
      <c r="AE195" s="22">
        <v>974993</v>
      </c>
      <c r="AF195" s="22">
        <v>0</v>
      </c>
      <c r="AG195" s="22">
        <v>242157</v>
      </c>
      <c r="AH195" s="22">
        <v>159111</v>
      </c>
      <c r="AI195" s="22">
        <v>6335773</v>
      </c>
      <c r="AJ195" s="22">
        <v>12656457</v>
      </c>
      <c r="AK195" s="22">
        <v>0</v>
      </c>
      <c r="AL195" s="22">
        <v>12656457</v>
      </c>
    </row>
    <row r="196" spans="1:38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25619191</v>
      </c>
      <c r="F196" s="22">
        <v>0</v>
      </c>
      <c r="G196" s="22">
        <v>2723829</v>
      </c>
      <c r="H196" s="22">
        <v>9568163</v>
      </c>
      <c r="I196" s="22">
        <v>0</v>
      </c>
      <c r="J196" s="22">
        <v>0</v>
      </c>
      <c r="K196" s="22">
        <v>0</v>
      </c>
      <c r="L196" s="22">
        <v>0</v>
      </c>
      <c r="M196" s="22">
        <v>37911183</v>
      </c>
      <c r="N196" s="22">
        <v>331418</v>
      </c>
      <c r="O196" s="22">
        <v>30248727</v>
      </c>
      <c r="P196" s="22">
        <v>4629087</v>
      </c>
      <c r="Q196" s="22">
        <v>1253057</v>
      </c>
      <c r="R196" s="22">
        <v>1066394</v>
      </c>
      <c r="S196" s="22">
        <v>1164151</v>
      </c>
      <c r="T196" s="22">
        <v>76604017</v>
      </c>
      <c r="U196" s="22">
        <v>13896993</v>
      </c>
      <c r="V196" s="22">
        <v>0</v>
      </c>
      <c r="W196" s="22">
        <v>1370129</v>
      </c>
      <c r="X196" s="22">
        <v>3070781</v>
      </c>
      <c r="Y196" s="22">
        <v>0</v>
      </c>
      <c r="Z196" s="22">
        <v>0</v>
      </c>
      <c r="AA196" s="22">
        <v>0</v>
      </c>
      <c r="AB196" s="22">
        <v>0</v>
      </c>
      <c r="AC196" s="22">
        <v>18337903</v>
      </c>
      <c r="AD196" s="22">
        <v>8835051</v>
      </c>
      <c r="AE196" s="22">
        <v>2044787</v>
      </c>
      <c r="AF196" s="22">
        <v>0</v>
      </c>
      <c r="AG196" s="22">
        <v>704289</v>
      </c>
      <c r="AH196" s="22">
        <v>309693</v>
      </c>
      <c r="AI196" s="22">
        <v>30231723</v>
      </c>
      <c r="AJ196" s="22">
        <v>46372294</v>
      </c>
      <c r="AK196" s="22">
        <v>7830856</v>
      </c>
      <c r="AL196" s="22">
        <v>38541438</v>
      </c>
    </row>
    <row r="197" spans="1:38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88837777</v>
      </c>
      <c r="F197" s="22">
        <v>0</v>
      </c>
      <c r="G197" s="22">
        <v>29972066</v>
      </c>
      <c r="H197" s="22">
        <v>22158909</v>
      </c>
      <c r="I197" s="22">
        <v>6972891</v>
      </c>
      <c r="J197" s="22">
        <v>0</v>
      </c>
      <c r="K197" s="22">
        <v>0</v>
      </c>
      <c r="L197" s="22">
        <v>0</v>
      </c>
      <c r="M197" s="22">
        <v>147941643</v>
      </c>
      <c r="N197" s="22">
        <v>3353051</v>
      </c>
      <c r="O197" s="22">
        <v>57486272</v>
      </c>
      <c r="P197" s="22">
        <v>6406274</v>
      </c>
      <c r="Q197" s="22">
        <v>26870340</v>
      </c>
      <c r="R197" s="22">
        <v>0</v>
      </c>
      <c r="S197" s="22">
        <v>7539377</v>
      </c>
      <c r="T197" s="22">
        <v>249596957</v>
      </c>
      <c r="U197" s="22">
        <v>57548607</v>
      </c>
      <c r="V197" s="22">
        <v>0</v>
      </c>
      <c r="W197" s="22">
        <v>10873088</v>
      </c>
      <c r="X197" s="22">
        <v>6488981</v>
      </c>
      <c r="Y197" s="22">
        <v>1804832</v>
      </c>
      <c r="Z197" s="22">
        <v>0</v>
      </c>
      <c r="AA197" s="22">
        <v>0</v>
      </c>
      <c r="AB197" s="22">
        <v>0</v>
      </c>
      <c r="AC197" s="22">
        <v>76715508</v>
      </c>
      <c r="AD197" s="22">
        <v>12112142</v>
      </c>
      <c r="AE197" s="22">
        <v>3422207</v>
      </c>
      <c r="AF197" s="22">
        <v>0</v>
      </c>
      <c r="AG197" s="22">
        <v>0</v>
      </c>
      <c r="AH197" s="22">
        <v>4041215</v>
      </c>
      <c r="AI197" s="22">
        <v>96291072</v>
      </c>
      <c r="AJ197" s="22">
        <v>153305885</v>
      </c>
      <c r="AK197" s="22">
        <v>11635282</v>
      </c>
      <c r="AL197" s="22">
        <v>141670603</v>
      </c>
    </row>
    <row r="198" spans="1:38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3763023</v>
      </c>
      <c r="F198" s="22">
        <v>0</v>
      </c>
      <c r="G198" s="22">
        <v>601091</v>
      </c>
      <c r="H198" s="22">
        <v>491773</v>
      </c>
      <c r="I198" s="22">
        <v>0</v>
      </c>
      <c r="J198" s="22">
        <v>0</v>
      </c>
      <c r="K198" s="22">
        <v>0</v>
      </c>
      <c r="L198" s="22">
        <v>0</v>
      </c>
      <c r="M198" s="22">
        <v>4855887</v>
      </c>
      <c r="N198" s="22">
        <v>28709</v>
      </c>
      <c r="O198" s="22">
        <v>3158314</v>
      </c>
      <c r="P198" s="22">
        <v>395655</v>
      </c>
      <c r="Q198" s="22">
        <v>1053450</v>
      </c>
      <c r="R198" s="22">
        <v>331037</v>
      </c>
      <c r="S198" s="22">
        <v>131876</v>
      </c>
      <c r="T198" s="22">
        <v>9954928</v>
      </c>
      <c r="U198" s="22">
        <v>2909440</v>
      </c>
      <c r="V198" s="22">
        <v>0</v>
      </c>
      <c r="W198" s="22">
        <v>117209</v>
      </c>
      <c r="X198" s="22">
        <v>178625</v>
      </c>
      <c r="Y198" s="22">
        <v>0</v>
      </c>
      <c r="Z198" s="22">
        <v>0</v>
      </c>
      <c r="AA198" s="22">
        <v>0</v>
      </c>
      <c r="AB198" s="22">
        <v>0</v>
      </c>
      <c r="AC198" s="22">
        <v>3205274</v>
      </c>
      <c r="AD198" s="22">
        <v>1105505</v>
      </c>
      <c r="AE198" s="22">
        <v>209596</v>
      </c>
      <c r="AF198" s="22">
        <v>0</v>
      </c>
      <c r="AG198" s="22">
        <v>108539</v>
      </c>
      <c r="AH198" s="22">
        <v>89888</v>
      </c>
      <c r="AI198" s="22">
        <v>4718802</v>
      </c>
      <c r="AJ198" s="22">
        <v>5236126</v>
      </c>
      <c r="AK198" s="22">
        <v>162000</v>
      </c>
      <c r="AL198" s="22">
        <v>5074126</v>
      </c>
    </row>
    <row r="199" spans="1:38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3408822</v>
      </c>
      <c r="F199" s="22">
        <v>0</v>
      </c>
      <c r="G199" s="22">
        <v>159041</v>
      </c>
      <c r="H199" s="22">
        <v>0</v>
      </c>
      <c r="I199" s="22">
        <v>490799</v>
      </c>
      <c r="J199" s="22">
        <v>0</v>
      </c>
      <c r="K199" s="22">
        <v>0</v>
      </c>
      <c r="L199" s="22">
        <v>0</v>
      </c>
      <c r="M199" s="22">
        <v>4058662</v>
      </c>
      <c r="N199" s="22">
        <v>0</v>
      </c>
      <c r="O199" s="22">
        <v>2592531</v>
      </c>
      <c r="P199" s="22">
        <v>781567</v>
      </c>
      <c r="Q199" s="22">
        <v>1349990</v>
      </c>
      <c r="R199" s="22">
        <v>575674</v>
      </c>
      <c r="S199" s="22">
        <v>335345</v>
      </c>
      <c r="T199" s="22">
        <v>9693769</v>
      </c>
      <c r="U199" s="22">
        <v>2173670</v>
      </c>
      <c r="V199" s="22">
        <v>0</v>
      </c>
      <c r="W199" s="22">
        <v>0</v>
      </c>
      <c r="X199" s="22">
        <v>0</v>
      </c>
      <c r="Y199" s="22">
        <v>163530</v>
      </c>
      <c r="Z199" s="22">
        <v>0</v>
      </c>
      <c r="AA199" s="22">
        <v>0</v>
      </c>
      <c r="AB199" s="22">
        <v>0</v>
      </c>
      <c r="AC199" s="22">
        <v>2337200</v>
      </c>
      <c r="AD199" s="22">
        <v>600230</v>
      </c>
      <c r="AE199" s="22">
        <v>479403</v>
      </c>
      <c r="AF199" s="22">
        <v>0</v>
      </c>
      <c r="AG199" s="22">
        <v>333719</v>
      </c>
      <c r="AH199" s="22">
        <v>268719</v>
      </c>
      <c r="AI199" s="22">
        <v>4019271</v>
      </c>
      <c r="AJ199" s="22">
        <v>5674498</v>
      </c>
      <c r="AK199" s="22">
        <v>0</v>
      </c>
      <c r="AL199" s="22">
        <v>5674498</v>
      </c>
    </row>
    <row r="200" spans="1:38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11081958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11081958</v>
      </c>
      <c r="N200" s="22">
        <v>0</v>
      </c>
      <c r="O200" s="22">
        <v>1356617</v>
      </c>
      <c r="P200" s="22">
        <v>714719</v>
      </c>
      <c r="Q200" s="22">
        <v>414676</v>
      </c>
      <c r="R200" s="22">
        <v>355763</v>
      </c>
      <c r="S200" s="22">
        <v>786267</v>
      </c>
      <c r="T200" s="22">
        <v>14710000</v>
      </c>
      <c r="U200" s="22">
        <v>0</v>
      </c>
      <c r="V200" s="22">
        <v>0</v>
      </c>
      <c r="W200" s="22">
        <v>3328298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3328298</v>
      </c>
      <c r="AD200" s="22">
        <v>420598</v>
      </c>
      <c r="AE200" s="22">
        <v>351840</v>
      </c>
      <c r="AF200" s="22">
        <v>0</v>
      </c>
      <c r="AG200" s="22">
        <v>189316</v>
      </c>
      <c r="AH200" s="22">
        <v>403828</v>
      </c>
      <c r="AI200" s="22">
        <v>4693880</v>
      </c>
      <c r="AJ200" s="22">
        <v>10016120</v>
      </c>
      <c r="AK200" s="22">
        <v>2162317</v>
      </c>
      <c r="AL200" s="22">
        <v>7853803</v>
      </c>
    </row>
    <row r="201" spans="1:38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908104</v>
      </c>
      <c r="F201" s="22">
        <v>0</v>
      </c>
      <c r="G201" s="22">
        <v>2478116</v>
      </c>
      <c r="H201" s="22">
        <v>461187</v>
      </c>
      <c r="I201" s="22">
        <v>0</v>
      </c>
      <c r="J201" s="22">
        <v>0</v>
      </c>
      <c r="K201" s="22">
        <v>0</v>
      </c>
      <c r="L201" s="22">
        <v>0</v>
      </c>
      <c r="M201" s="22">
        <v>3847407</v>
      </c>
      <c r="N201" s="22">
        <v>79002</v>
      </c>
      <c r="O201" s="22">
        <v>1478399</v>
      </c>
      <c r="P201" s="22">
        <v>212513</v>
      </c>
      <c r="Q201" s="22">
        <v>63041</v>
      </c>
      <c r="R201" s="22">
        <v>126197</v>
      </c>
      <c r="S201" s="22">
        <v>204309</v>
      </c>
      <c r="T201" s="22">
        <v>6010868</v>
      </c>
      <c r="U201" s="22">
        <v>527494</v>
      </c>
      <c r="V201" s="22">
        <v>0</v>
      </c>
      <c r="W201" s="22">
        <v>721613</v>
      </c>
      <c r="X201" s="22">
        <v>82865</v>
      </c>
      <c r="Y201" s="22">
        <v>0</v>
      </c>
      <c r="Z201" s="22">
        <v>0</v>
      </c>
      <c r="AA201" s="22">
        <v>0</v>
      </c>
      <c r="AB201" s="22">
        <v>0</v>
      </c>
      <c r="AC201" s="22">
        <v>1331972</v>
      </c>
      <c r="AD201" s="22">
        <v>198930</v>
      </c>
      <c r="AE201" s="22">
        <v>107382</v>
      </c>
      <c r="AF201" s="22">
        <v>0</v>
      </c>
      <c r="AG201" s="22">
        <v>49583</v>
      </c>
      <c r="AH201" s="22">
        <v>122074</v>
      </c>
      <c r="AI201" s="22">
        <v>1809941</v>
      </c>
      <c r="AJ201" s="22">
        <v>4200927</v>
      </c>
      <c r="AK201" s="22">
        <v>43404</v>
      </c>
      <c r="AL201" s="22">
        <v>4157523</v>
      </c>
    </row>
    <row r="202" spans="1:38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880358</v>
      </c>
      <c r="F202" s="22">
        <v>0</v>
      </c>
      <c r="G202" s="22">
        <v>879908</v>
      </c>
      <c r="H202" s="22">
        <v>934768</v>
      </c>
      <c r="I202" s="22">
        <v>0</v>
      </c>
      <c r="J202" s="22">
        <v>0</v>
      </c>
      <c r="K202" s="22">
        <v>0</v>
      </c>
      <c r="L202" s="22">
        <v>0</v>
      </c>
      <c r="M202" s="22">
        <v>2695034</v>
      </c>
      <c r="N202" s="22">
        <v>0</v>
      </c>
      <c r="O202" s="22">
        <v>287995</v>
      </c>
      <c r="P202" s="22">
        <v>141485</v>
      </c>
      <c r="Q202" s="22">
        <v>12240</v>
      </c>
      <c r="R202" s="22">
        <v>0</v>
      </c>
      <c r="S202" s="22">
        <v>27000</v>
      </c>
      <c r="T202" s="22">
        <v>3163754</v>
      </c>
      <c r="U202" s="22">
        <v>508310</v>
      </c>
      <c r="V202" s="22">
        <v>0</v>
      </c>
      <c r="W202" s="22">
        <v>323349</v>
      </c>
      <c r="X202" s="22">
        <v>175609</v>
      </c>
      <c r="Y202" s="22">
        <v>0</v>
      </c>
      <c r="Z202" s="22">
        <v>0</v>
      </c>
      <c r="AA202" s="22">
        <v>0</v>
      </c>
      <c r="AB202" s="22">
        <v>0</v>
      </c>
      <c r="AC202" s="22">
        <v>1007268</v>
      </c>
      <c r="AD202" s="22">
        <v>86268</v>
      </c>
      <c r="AE202" s="22">
        <v>79675</v>
      </c>
      <c r="AF202" s="22">
        <v>0</v>
      </c>
      <c r="AG202" s="22">
        <v>0</v>
      </c>
      <c r="AH202" s="22">
        <v>26250</v>
      </c>
      <c r="AI202" s="22">
        <v>1199461</v>
      </c>
      <c r="AJ202" s="22">
        <v>1964293</v>
      </c>
      <c r="AK202" s="22">
        <v>0</v>
      </c>
      <c r="AL202" s="22">
        <v>1964293</v>
      </c>
    </row>
    <row r="203" spans="1:38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1341553</v>
      </c>
      <c r="F203" s="22">
        <v>0</v>
      </c>
      <c r="G203" s="22">
        <v>1861961</v>
      </c>
      <c r="H203" s="22">
        <v>2765909</v>
      </c>
      <c r="I203" s="22">
        <v>0</v>
      </c>
      <c r="J203" s="22">
        <v>0</v>
      </c>
      <c r="K203" s="22">
        <v>0</v>
      </c>
      <c r="L203" s="22">
        <v>0</v>
      </c>
      <c r="M203" s="22">
        <v>5969423</v>
      </c>
      <c r="N203" s="22">
        <v>0</v>
      </c>
      <c r="O203" s="22">
        <v>1712104</v>
      </c>
      <c r="P203" s="22">
        <v>353050</v>
      </c>
      <c r="Q203" s="22">
        <v>115417</v>
      </c>
      <c r="R203" s="22">
        <v>35659</v>
      </c>
      <c r="S203" s="22">
        <v>293017</v>
      </c>
      <c r="T203" s="22">
        <v>8478670</v>
      </c>
      <c r="U203" s="22">
        <v>791660</v>
      </c>
      <c r="V203" s="22">
        <v>0</v>
      </c>
      <c r="W203" s="22">
        <v>922636</v>
      </c>
      <c r="X203" s="22">
        <v>446481</v>
      </c>
      <c r="Y203" s="22">
        <v>0</v>
      </c>
      <c r="Z203" s="22">
        <v>0</v>
      </c>
      <c r="AA203" s="22">
        <v>0</v>
      </c>
      <c r="AB203" s="22">
        <v>0</v>
      </c>
      <c r="AC203" s="22">
        <v>2160777</v>
      </c>
      <c r="AD203" s="22">
        <v>725825</v>
      </c>
      <c r="AE203" s="22">
        <v>174682</v>
      </c>
      <c r="AF203" s="22">
        <v>0</v>
      </c>
      <c r="AG203" s="22">
        <v>14594</v>
      </c>
      <c r="AH203" s="22">
        <v>101867</v>
      </c>
      <c r="AI203" s="22">
        <v>3177745</v>
      </c>
      <c r="AJ203" s="22">
        <v>5300925</v>
      </c>
      <c r="AK203" s="22">
        <v>25308</v>
      </c>
      <c r="AL203" s="22">
        <v>5275617</v>
      </c>
    </row>
    <row r="204" spans="1:38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981380</v>
      </c>
      <c r="F204" s="22">
        <v>0</v>
      </c>
      <c r="G204" s="22">
        <v>861479</v>
      </c>
      <c r="H204" s="22">
        <v>1022809</v>
      </c>
      <c r="I204" s="22">
        <v>1608</v>
      </c>
      <c r="J204" s="22">
        <v>0</v>
      </c>
      <c r="K204" s="22">
        <v>0</v>
      </c>
      <c r="L204" s="22">
        <v>0</v>
      </c>
      <c r="M204" s="22">
        <v>2867276</v>
      </c>
      <c r="N204" s="22">
        <v>0</v>
      </c>
      <c r="O204" s="22">
        <v>54097</v>
      </c>
      <c r="P204" s="22">
        <v>251658</v>
      </c>
      <c r="Q204" s="22">
        <v>86878</v>
      </c>
      <c r="R204" s="22">
        <v>0</v>
      </c>
      <c r="S204" s="22">
        <v>16400</v>
      </c>
      <c r="T204" s="22">
        <v>3276309</v>
      </c>
      <c r="U204" s="22">
        <v>228198</v>
      </c>
      <c r="V204" s="22">
        <v>0</v>
      </c>
      <c r="W204" s="22">
        <v>114443</v>
      </c>
      <c r="X204" s="22">
        <v>120054</v>
      </c>
      <c r="Y204" s="22">
        <v>0</v>
      </c>
      <c r="Z204" s="22">
        <v>0</v>
      </c>
      <c r="AA204" s="22">
        <v>0</v>
      </c>
      <c r="AB204" s="22">
        <v>0</v>
      </c>
      <c r="AC204" s="22">
        <v>462695</v>
      </c>
      <c r="AD204" s="22">
        <v>8656</v>
      </c>
      <c r="AE204" s="22">
        <v>156432</v>
      </c>
      <c r="AF204" s="22">
        <v>0</v>
      </c>
      <c r="AG204" s="22">
        <v>0</v>
      </c>
      <c r="AH204" s="22">
        <v>13120</v>
      </c>
      <c r="AI204" s="22">
        <v>640903</v>
      </c>
      <c r="AJ204" s="22">
        <v>2635406</v>
      </c>
      <c r="AK204" s="22">
        <v>0</v>
      </c>
      <c r="AL204" s="22">
        <v>2635406</v>
      </c>
    </row>
    <row r="205" spans="1:38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2239489</v>
      </c>
      <c r="F205" s="22">
        <v>0</v>
      </c>
      <c r="G205" s="22">
        <v>5744341</v>
      </c>
      <c r="H205" s="22">
        <v>1839955</v>
      </c>
      <c r="I205" s="22">
        <v>0</v>
      </c>
      <c r="J205" s="22">
        <v>0</v>
      </c>
      <c r="K205" s="22">
        <v>0</v>
      </c>
      <c r="L205" s="22">
        <v>0</v>
      </c>
      <c r="M205" s="22">
        <v>9823785</v>
      </c>
      <c r="N205" s="22">
        <v>0</v>
      </c>
      <c r="O205" s="22">
        <v>404764</v>
      </c>
      <c r="P205" s="22">
        <v>292682</v>
      </c>
      <c r="Q205" s="22">
        <v>108904</v>
      </c>
      <c r="R205" s="22">
        <v>197559</v>
      </c>
      <c r="S205" s="22">
        <v>0</v>
      </c>
      <c r="T205" s="22">
        <v>10827694</v>
      </c>
      <c r="U205" s="22">
        <v>1068528</v>
      </c>
      <c r="V205" s="22">
        <v>0</v>
      </c>
      <c r="W205" s="22">
        <v>1005227</v>
      </c>
      <c r="X205" s="22">
        <v>524184</v>
      </c>
      <c r="Y205" s="22">
        <v>0</v>
      </c>
      <c r="Z205" s="22">
        <v>0</v>
      </c>
      <c r="AA205" s="22">
        <v>0</v>
      </c>
      <c r="AB205" s="22">
        <v>0</v>
      </c>
      <c r="AC205" s="22">
        <v>2597939</v>
      </c>
      <c r="AD205" s="22">
        <v>90783</v>
      </c>
      <c r="AE205" s="22">
        <v>183504</v>
      </c>
      <c r="AF205" s="22">
        <v>0</v>
      </c>
      <c r="AG205" s="22">
        <v>156970</v>
      </c>
      <c r="AH205" s="22">
        <v>0</v>
      </c>
      <c r="AI205" s="22">
        <v>3029196</v>
      </c>
      <c r="AJ205" s="22">
        <v>7798498</v>
      </c>
      <c r="AK205" s="22">
        <v>442809</v>
      </c>
      <c r="AL205" s="22">
        <v>7355689</v>
      </c>
    </row>
    <row r="206" spans="1:38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1250767</v>
      </c>
      <c r="F206" s="22">
        <v>0</v>
      </c>
      <c r="G206" s="22">
        <v>1858561</v>
      </c>
      <c r="H206" s="22">
        <v>217941</v>
      </c>
      <c r="I206" s="22">
        <v>257416</v>
      </c>
      <c r="J206" s="22">
        <v>0</v>
      </c>
      <c r="K206" s="22">
        <v>0</v>
      </c>
      <c r="L206" s="22">
        <v>0</v>
      </c>
      <c r="M206" s="22">
        <v>3584685</v>
      </c>
      <c r="N206" s="22">
        <v>0</v>
      </c>
      <c r="O206" s="22">
        <v>652759</v>
      </c>
      <c r="P206" s="22">
        <v>294745</v>
      </c>
      <c r="Q206" s="22">
        <v>95474</v>
      </c>
      <c r="R206" s="22">
        <v>56024</v>
      </c>
      <c r="S206" s="22">
        <v>125493</v>
      </c>
      <c r="T206" s="22">
        <v>4809180</v>
      </c>
      <c r="U206" s="22">
        <v>0</v>
      </c>
      <c r="V206" s="22">
        <v>938094</v>
      </c>
      <c r="W206" s="22">
        <v>330447</v>
      </c>
      <c r="X206" s="22">
        <v>159525</v>
      </c>
      <c r="Y206" s="22">
        <v>0</v>
      </c>
      <c r="Z206" s="22">
        <v>0</v>
      </c>
      <c r="AA206" s="22">
        <v>0</v>
      </c>
      <c r="AB206" s="22">
        <v>0</v>
      </c>
      <c r="AC206" s="22">
        <v>1428066</v>
      </c>
      <c r="AD206" s="22">
        <v>272315</v>
      </c>
      <c r="AE206" s="22">
        <v>153877</v>
      </c>
      <c r="AF206" s="22">
        <v>0</v>
      </c>
      <c r="AG206" s="22">
        <v>13244</v>
      </c>
      <c r="AH206" s="22">
        <v>37312</v>
      </c>
      <c r="AI206" s="22">
        <v>1904814</v>
      </c>
      <c r="AJ206" s="22">
        <v>2904366</v>
      </c>
      <c r="AK206" s="22">
        <v>141357</v>
      </c>
      <c r="AL206" s="22">
        <v>2763009</v>
      </c>
    </row>
    <row r="207" spans="1:38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1944719</v>
      </c>
      <c r="F207" s="22">
        <v>0</v>
      </c>
      <c r="G207" s="22">
        <v>1497930</v>
      </c>
      <c r="H207" s="22">
        <v>1872058</v>
      </c>
      <c r="I207" s="22">
        <v>0</v>
      </c>
      <c r="J207" s="22">
        <v>0</v>
      </c>
      <c r="K207" s="22">
        <v>0</v>
      </c>
      <c r="L207" s="22">
        <v>0</v>
      </c>
      <c r="M207" s="22">
        <v>5314707</v>
      </c>
      <c r="N207" s="22">
        <v>42638</v>
      </c>
      <c r="O207" s="22">
        <v>1489359</v>
      </c>
      <c r="P207" s="22">
        <v>231372</v>
      </c>
      <c r="Q207" s="22">
        <v>43024</v>
      </c>
      <c r="R207" s="22">
        <v>5</v>
      </c>
      <c r="S207" s="22">
        <v>70099</v>
      </c>
      <c r="T207" s="22">
        <v>7191204</v>
      </c>
      <c r="U207" s="22">
        <v>897792</v>
      </c>
      <c r="V207" s="22">
        <v>0</v>
      </c>
      <c r="W207" s="22">
        <v>753719</v>
      </c>
      <c r="X207" s="22">
        <v>965183</v>
      </c>
      <c r="Y207" s="22">
        <v>0</v>
      </c>
      <c r="Z207" s="22">
        <v>0</v>
      </c>
      <c r="AA207" s="22">
        <v>0</v>
      </c>
      <c r="AB207" s="22">
        <v>0</v>
      </c>
      <c r="AC207" s="22">
        <v>2616694</v>
      </c>
      <c r="AD207" s="22">
        <v>473283</v>
      </c>
      <c r="AE207" s="22">
        <v>204538</v>
      </c>
      <c r="AF207" s="22">
        <v>0</v>
      </c>
      <c r="AG207" s="22">
        <v>5</v>
      </c>
      <c r="AH207" s="22">
        <v>28377</v>
      </c>
      <c r="AI207" s="22">
        <v>3322897</v>
      </c>
      <c r="AJ207" s="22">
        <v>3868307</v>
      </c>
      <c r="AK207" s="22">
        <v>0</v>
      </c>
      <c r="AL207" s="22">
        <v>3868307</v>
      </c>
    </row>
    <row r="208" spans="1:38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6519695</v>
      </c>
      <c r="F208" s="22">
        <v>0</v>
      </c>
      <c r="G208" s="22">
        <v>2198705</v>
      </c>
      <c r="H208" s="22">
        <v>3611009</v>
      </c>
      <c r="I208" s="22">
        <v>0</v>
      </c>
      <c r="J208" s="22">
        <v>0</v>
      </c>
      <c r="K208" s="22">
        <v>0</v>
      </c>
      <c r="L208" s="22">
        <v>0</v>
      </c>
      <c r="M208" s="22">
        <v>12329409</v>
      </c>
      <c r="N208" s="22">
        <v>157778</v>
      </c>
      <c r="O208" s="22">
        <v>3301997</v>
      </c>
      <c r="P208" s="22">
        <v>544892</v>
      </c>
      <c r="Q208" s="22">
        <v>249000</v>
      </c>
      <c r="R208" s="22">
        <v>114127</v>
      </c>
      <c r="S208" s="22">
        <v>397114</v>
      </c>
      <c r="T208" s="22">
        <v>17094317</v>
      </c>
      <c r="U208" s="22">
        <v>3246023</v>
      </c>
      <c r="V208" s="22">
        <v>0</v>
      </c>
      <c r="W208" s="22">
        <v>1170434</v>
      </c>
      <c r="X208" s="22">
        <v>1196045</v>
      </c>
      <c r="Y208" s="22">
        <v>0</v>
      </c>
      <c r="Z208" s="22">
        <v>0</v>
      </c>
      <c r="AA208" s="22">
        <v>0</v>
      </c>
      <c r="AB208" s="22">
        <v>0</v>
      </c>
      <c r="AC208" s="22">
        <v>5612502</v>
      </c>
      <c r="AD208" s="22">
        <v>1815050</v>
      </c>
      <c r="AE208" s="22">
        <v>296392</v>
      </c>
      <c r="AF208" s="22">
        <v>0</v>
      </c>
      <c r="AG208" s="22">
        <v>67586</v>
      </c>
      <c r="AH208" s="22">
        <v>178058</v>
      </c>
      <c r="AI208" s="22">
        <v>7969588</v>
      </c>
      <c r="AJ208" s="22">
        <v>9124729</v>
      </c>
      <c r="AK208" s="22">
        <v>198596</v>
      </c>
      <c r="AL208" s="22">
        <v>8926133</v>
      </c>
    </row>
    <row r="209" spans="1:38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3894647</v>
      </c>
      <c r="F209" s="22">
        <v>0</v>
      </c>
      <c r="G209" s="22">
        <v>639830</v>
      </c>
      <c r="H209" s="22">
        <v>253430</v>
      </c>
      <c r="I209" s="22">
        <v>0</v>
      </c>
      <c r="J209" s="22">
        <v>0</v>
      </c>
      <c r="K209" s="22">
        <v>125332</v>
      </c>
      <c r="L209" s="22">
        <v>0</v>
      </c>
      <c r="M209" s="22">
        <v>4913239</v>
      </c>
      <c r="N209" s="22">
        <v>0</v>
      </c>
      <c r="O209" s="22">
        <v>568801</v>
      </c>
      <c r="P209" s="22">
        <v>281367</v>
      </c>
      <c r="Q209" s="22">
        <v>191835</v>
      </c>
      <c r="R209" s="22">
        <v>159735</v>
      </c>
      <c r="S209" s="22">
        <v>194965</v>
      </c>
      <c r="T209" s="22">
        <v>6309942</v>
      </c>
      <c r="U209" s="22">
        <v>2562156</v>
      </c>
      <c r="V209" s="22">
        <v>0</v>
      </c>
      <c r="W209" s="22">
        <v>103232</v>
      </c>
      <c r="X209" s="22">
        <v>97880</v>
      </c>
      <c r="Y209" s="22">
        <v>0</v>
      </c>
      <c r="Z209" s="22">
        <v>0</v>
      </c>
      <c r="AA209" s="22">
        <v>0</v>
      </c>
      <c r="AB209" s="22">
        <v>0</v>
      </c>
      <c r="AC209" s="22">
        <v>2763268</v>
      </c>
      <c r="AD209" s="22">
        <v>327589</v>
      </c>
      <c r="AE209" s="22">
        <v>102859</v>
      </c>
      <c r="AF209" s="22">
        <v>0</v>
      </c>
      <c r="AG209" s="22">
        <v>110788</v>
      </c>
      <c r="AH209" s="22">
        <v>146914</v>
      </c>
      <c r="AI209" s="22">
        <v>3451418</v>
      </c>
      <c r="AJ209" s="22">
        <v>2858524</v>
      </c>
      <c r="AK209" s="22">
        <v>129931</v>
      </c>
      <c r="AL209" s="22">
        <v>2728593</v>
      </c>
    </row>
    <row r="210" spans="1:38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2311489</v>
      </c>
      <c r="F210" s="22">
        <v>0</v>
      </c>
      <c r="G210" s="22">
        <v>1299943</v>
      </c>
      <c r="H210" s="22">
        <v>1042195</v>
      </c>
      <c r="I210" s="22">
        <v>0</v>
      </c>
      <c r="J210" s="22">
        <v>0</v>
      </c>
      <c r="K210" s="22">
        <v>0</v>
      </c>
      <c r="L210" s="22">
        <v>0</v>
      </c>
      <c r="M210" s="22">
        <v>4653627</v>
      </c>
      <c r="N210" s="22">
        <v>0</v>
      </c>
      <c r="O210" s="22">
        <v>242458</v>
      </c>
      <c r="P210" s="22">
        <v>198022</v>
      </c>
      <c r="Q210" s="22">
        <v>71038</v>
      </c>
      <c r="R210" s="22">
        <v>10390</v>
      </c>
      <c r="S210" s="22">
        <v>76771</v>
      </c>
      <c r="T210" s="22">
        <v>5252306</v>
      </c>
      <c r="U210" s="22">
        <v>1155705</v>
      </c>
      <c r="V210" s="22">
        <v>0</v>
      </c>
      <c r="W210" s="22">
        <v>645357</v>
      </c>
      <c r="X210" s="22">
        <v>435265</v>
      </c>
      <c r="Y210" s="22">
        <v>0</v>
      </c>
      <c r="Z210" s="22">
        <v>0</v>
      </c>
      <c r="AA210" s="22">
        <v>0</v>
      </c>
      <c r="AB210" s="22">
        <v>0</v>
      </c>
      <c r="AC210" s="22">
        <v>2236327</v>
      </c>
      <c r="AD210" s="22">
        <v>190534</v>
      </c>
      <c r="AE210" s="22">
        <v>147469</v>
      </c>
      <c r="AF210" s="22">
        <v>0</v>
      </c>
      <c r="AG210" s="22">
        <v>6236</v>
      </c>
      <c r="AH210" s="22">
        <v>66875</v>
      </c>
      <c r="AI210" s="22">
        <v>2647441</v>
      </c>
      <c r="AJ210" s="22">
        <v>2604865</v>
      </c>
      <c r="AK210" s="22">
        <v>0</v>
      </c>
      <c r="AL210" s="22">
        <v>2604865</v>
      </c>
    </row>
    <row r="211" spans="1:38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489627</v>
      </c>
      <c r="F211" s="22">
        <v>0</v>
      </c>
      <c r="G211" s="22">
        <v>5203576</v>
      </c>
      <c r="H211" s="22">
        <v>2583742</v>
      </c>
      <c r="I211" s="22">
        <v>139751</v>
      </c>
      <c r="J211" s="22">
        <v>0</v>
      </c>
      <c r="K211" s="22">
        <v>0</v>
      </c>
      <c r="L211" s="22">
        <v>0</v>
      </c>
      <c r="M211" s="22">
        <v>8416696</v>
      </c>
      <c r="N211" s="22">
        <v>0</v>
      </c>
      <c r="O211" s="22">
        <v>579940</v>
      </c>
      <c r="P211" s="22">
        <v>300985</v>
      </c>
      <c r="Q211" s="22">
        <v>549208</v>
      </c>
      <c r="R211" s="22">
        <v>181971</v>
      </c>
      <c r="S211" s="22">
        <v>19327</v>
      </c>
      <c r="T211" s="22">
        <v>10048127</v>
      </c>
      <c r="U211" s="22">
        <v>392104</v>
      </c>
      <c r="V211" s="22">
        <v>0</v>
      </c>
      <c r="W211" s="22">
        <v>2097677</v>
      </c>
      <c r="X211" s="22">
        <v>1844186</v>
      </c>
      <c r="Y211" s="22">
        <v>5018</v>
      </c>
      <c r="Z211" s="22">
        <v>0</v>
      </c>
      <c r="AA211" s="22">
        <v>0</v>
      </c>
      <c r="AB211" s="22">
        <v>0</v>
      </c>
      <c r="AC211" s="22">
        <v>4338985</v>
      </c>
      <c r="AD211" s="22">
        <v>316304</v>
      </c>
      <c r="AE211" s="22">
        <v>175918</v>
      </c>
      <c r="AF211" s="22">
        <v>0</v>
      </c>
      <c r="AG211" s="22">
        <v>72261</v>
      </c>
      <c r="AH211" s="22">
        <v>15462</v>
      </c>
      <c r="AI211" s="22">
        <v>4918930</v>
      </c>
      <c r="AJ211" s="22">
        <v>5129197</v>
      </c>
      <c r="AK211" s="22">
        <v>13677</v>
      </c>
      <c r="AL211" s="22">
        <v>5115520</v>
      </c>
    </row>
    <row r="212" spans="1:38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9903492</v>
      </c>
      <c r="F212" s="22">
        <v>0</v>
      </c>
      <c r="G212" s="22">
        <v>1962809</v>
      </c>
      <c r="H212" s="22">
        <v>1130555</v>
      </c>
      <c r="I212" s="22">
        <v>0</v>
      </c>
      <c r="J212" s="22">
        <v>0</v>
      </c>
      <c r="K212" s="22">
        <v>0</v>
      </c>
      <c r="L212" s="22">
        <v>1360503</v>
      </c>
      <c r="M212" s="22">
        <v>14357359</v>
      </c>
      <c r="N212" s="22">
        <v>2685299</v>
      </c>
      <c r="O212" s="22">
        <v>11436545</v>
      </c>
      <c r="P212" s="22">
        <v>1304731</v>
      </c>
      <c r="Q212" s="22">
        <v>1464395</v>
      </c>
      <c r="R212" s="22">
        <v>979423</v>
      </c>
      <c r="S212" s="22">
        <v>547259</v>
      </c>
      <c r="T212" s="22">
        <v>32775011</v>
      </c>
      <c r="U212" s="22">
        <v>8888131</v>
      </c>
      <c r="V212" s="22">
        <v>0</v>
      </c>
      <c r="W212" s="22">
        <v>773195</v>
      </c>
      <c r="X212" s="22">
        <v>441765</v>
      </c>
      <c r="Y212" s="22">
        <v>0</v>
      </c>
      <c r="Z212" s="22">
        <v>0</v>
      </c>
      <c r="AA212" s="22">
        <v>0</v>
      </c>
      <c r="AB212" s="22">
        <v>803226</v>
      </c>
      <c r="AC212" s="22">
        <v>10906317</v>
      </c>
      <c r="AD212" s="22">
        <v>8596287</v>
      </c>
      <c r="AE212" s="22">
        <v>1230477</v>
      </c>
      <c r="AF212" s="22">
        <v>0</v>
      </c>
      <c r="AG212" s="22">
        <v>474686</v>
      </c>
      <c r="AH212" s="22">
        <v>342789</v>
      </c>
      <c r="AI212" s="22">
        <v>21550556</v>
      </c>
      <c r="AJ212" s="22">
        <v>11224455</v>
      </c>
      <c r="AK212" s="22">
        <v>3860318</v>
      </c>
      <c r="AL212" s="22">
        <v>7364137</v>
      </c>
    </row>
    <row r="213" spans="1:38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3525089</v>
      </c>
      <c r="F213" s="22">
        <v>0</v>
      </c>
      <c r="G213" s="22">
        <v>1366584</v>
      </c>
      <c r="H213" s="22">
        <v>1605409</v>
      </c>
      <c r="I213" s="22">
        <v>0</v>
      </c>
      <c r="J213" s="22">
        <v>0</v>
      </c>
      <c r="K213" s="22">
        <v>0</v>
      </c>
      <c r="L213" s="22">
        <v>0</v>
      </c>
      <c r="M213" s="22">
        <v>6497082</v>
      </c>
      <c r="N213" s="22">
        <v>0</v>
      </c>
      <c r="O213" s="22">
        <v>2659655</v>
      </c>
      <c r="P213" s="22">
        <v>717410</v>
      </c>
      <c r="Q213" s="22">
        <v>61531</v>
      </c>
      <c r="R213" s="22">
        <v>0</v>
      </c>
      <c r="S213" s="22">
        <v>53500</v>
      </c>
      <c r="T213" s="22">
        <v>9989178</v>
      </c>
      <c r="U213" s="22">
        <v>1908294</v>
      </c>
      <c r="V213" s="22">
        <v>0</v>
      </c>
      <c r="W213" s="22">
        <v>548999</v>
      </c>
      <c r="X213" s="22">
        <v>664354</v>
      </c>
      <c r="Y213" s="22">
        <v>0</v>
      </c>
      <c r="Z213" s="22">
        <v>0</v>
      </c>
      <c r="AA213" s="22">
        <v>0</v>
      </c>
      <c r="AB213" s="22">
        <v>0</v>
      </c>
      <c r="AC213" s="22">
        <v>3121647</v>
      </c>
      <c r="AD213" s="22">
        <v>1461073</v>
      </c>
      <c r="AE213" s="22">
        <v>406008</v>
      </c>
      <c r="AF213" s="22">
        <v>0</v>
      </c>
      <c r="AG213" s="22">
        <v>0</v>
      </c>
      <c r="AH213" s="22">
        <v>22500</v>
      </c>
      <c r="AI213" s="22">
        <v>5011228</v>
      </c>
      <c r="AJ213" s="22">
        <v>4977950</v>
      </c>
      <c r="AK213" s="22">
        <v>14767</v>
      </c>
      <c r="AL213" s="22">
        <v>4963183</v>
      </c>
    </row>
    <row r="214" spans="1:38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2257166</v>
      </c>
      <c r="F214" s="22">
        <v>0</v>
      </c>
      <c r="G214" s="22">
        <v>495341</v>
      </c>
      <c r="H214" s="22">
        <v>739652</v>
      </c>
      <c r="I214" s="22">
        <v>0</v>
      </c>
      <c r="J214" s="22">
        <v>0</v>
      </c>
      <c r="K214" s="22">
        <v>0</v>
      </c>
      <c r="L214" s="22">
        <v>0</v>
      </c>
      <c r="M214" s="22">
        <v>3492159</v>
      </c>
      <c r="N214" s="22">
        <v>0</v>
      </c>
      <c r="O214" s="22">
        <v>841103</v>
      </c>
      <c r="P214" s="22">
        <v>67595</v>
      </c>
      <c r="Q214" s="22">
        <v>13644</v>
      </c>
      <c r="R214" s="22">
        <v>10961</v>
      </c>
      <c r="S214" s="22">
        <v>0</v>
      </c>
      <c r="T214" s="22">
        <v>4425462</v>
      </c>
      <c r="U214" s="22">
        <v>1667915</v>
      </c>
      <c r="V214" s="22">
        <v>0</v>
      </c>
      <c r="W214" s="22">
        <v>178325</v>
      </c>
      <c r="X214" s="22">
        <v>151643</v>
      </c>
      <c r="Y214" s="22">
        <v>0</v>
      </c>
      <c r="Z214" s="22">
        <v>0</v>
      </c>
      <c r="AA214" s="22">
        <v>0</v>
      </c>
      <c r="AB214" s="22">
        <v>0</v>
      </c>
      <c r="AC214" s="22">
        <v>1997883</v>
      </c>
      <c r="AD214" s="22">
        <v>484235</v>
      </c>
      <c r="AE214" s="22">
        <v>43080</v>
      </c>
      <c r="AF214" s="22">
        <v>0</v>
      </c>
      <c r="AG214" s="22">
        <v>8038</v>
      </c>
      <c r="AH214" s="22">
        <v>0</v>
      </c>
      <c r="AI214" s="22">
        <v>2533236</v>
      </c>
      <c r="AJ214" s="22">
        <v>1892226</v>
      </c>
      <c r="AK214" s="22">
        <v>0</v>
      </c>
      <c r="AL214" s="22">
        <v>1892226</v>
      </c>
    </row>
    <row r="215" spans="1:38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2064742</v>
      </c>
      <c r="F215" s="22">
        <v>0</v>
      </c>
      <c r="G215" s="22">
        <v>897701</v>
      </c>
      <c r="H215" s="22">
        <v>1779521</v>
      </c>
      <c r="I215" s="22">
        <v>0</v>
      </c>
      <c r="J215" s="22">
        <v>0</v>
      </c>
      <c r="K215" s="22">
        <v>0</v>
      </c>
      <c r="L215" s="22">
        <v>0</v>
      </c>
      <c r="M215" s="22">
        <v>4741964</v>
      </c>
      <c r="N215" s="22">
        <v>0</v>
      </c>
      <c r="O215" s="22">
        <v>902067</v>
      </c>
      <c r="P215" s="22">
        <v>463903</v>
      </c>
      <c r="Q215" s="22">
        <v>593070</v>
      </c>
      <c r="R215" s="22">
        <v>331827</v>
      </c>
      <c r="S215" s="22">
        <v>272017</v>
      </c>
      <c r="T215" s="22">
        <v>7304848</v>
      </c>
      <c r="U215" s="22">
        <v>954894</v>
      </c>
      <c r="V215" s="22">
        <v>0</v>
      </c>
      <c r="W215" s="22">
        <v>265815</v>
      </c>
      <c r="X215" s="22">
        <v>675556</v>
      </c>
      <c r="Y215" s="22">
        <v>0</v>
      </c>
      <c r="Z215" s="22">
        <v>0</v>
      </c>
      <c r="AA215" s="22">
        <v>0</v>
      </c>
      <c r="AB215" s="22">
        <v>0</v>
      </c>
      <c r="AC215" s="22">
        <v>1896265</v>
      </c>
      <c r="AD215" s="22">
        <v>590716</v>
      </c>
      <c r="AE215" s="22">
        <v>261846</v>
      </c>
      <c r="AF215" s="22">
        <v>0</v>
      </c>
      <c r="AG215" s="22">
        <v>128698</v>
      </c>
      <c r="AH215" s="22">
        <v>192423</v>
      </c>
      <c r="AI215" s="22">
        <v>3069948</v>
      </c>
      <c r="AJ215" s="22">
        <v>4234900</v>
      </c>
      <c r="AK215" s="22">
        <v>530792</v>
      </c>
      <c r="AL215" s="22">
        <v>3704108</v>
      </c>
    </row>
    <row r="216" spans="1:38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1526823</v>
      </c>
      <c r="F216" s="22">
        <v>0</v>
      </c>
      <c r="G216" s="22">
        <v>1218293</v>
      </c>
      <c r="H216" s="22">
        <v>2173581</v>
      </c>
      <c r="I216" s="22">
        <v>0</v>
      </c>
      <c r="J216" s="22">
        <v>0</v>
      </c>
      <c r="K216" s="22">
        <v>0</v>
      </c>
      <c r="L216" s="22">
        <v>0</v>
      </c>
      <c r="M216" s="22">
        <v>4918697</v>
      </c>
      <c r="N216" s="22">
        <v>0</v>
      </c>
      <c r="O216" s="22">
        <v>153569</v>
      </c>
      <c r="P216" s="22">
        <v>265014</v>
      </c>
      <c r="Q216" s="22">
        <v>146339</v>
      </c>
      <c r="R216" s="22">
        <v>50866</v>
      </c>
      <c r="S216" s="22">
        <v>37345</v>
      </c>
      <c r="T216" s="22">
        <v>5571830</v>
      </c>
      <c r="U216" s="22">
        <v>1024678</v>
      </c>
      <c r="V216" s="22">
        <v>0</v>
      </c>
      <c r="W216" s="22">
        <v>428770</v>
      </c>
      <c r="X216" s="22">
        <v>1593895</v>
      </c>
      <c r="Y216" s="22">
        <v>0</v>
      </c>
      <c r="Z216" s="22">
        <v>0</v>
      </c>
      <c r="AA216" s="22">
        <v>0</v>
      </c>
      <c r="AB216" s="22">
        <v>0</v>
      </c>
      <c r="AC216" s="22">
        <v>3047343</v>
      </c>
      <c r="AD216" s="22">
        <v>52543</v>
      </c>
      <c r="AE216" s="22">
        <v>98321</v>
      </c>
      <c r="AF216" s="22">
        <v>0</v>
      </c>
      <c r="AG216" s="22">
        <v>4337</v>
      </c>
      <c r="AH216" s="22">
        <v>31207</v>
      </c>
      <c r="AI216" s="22">
        <v>3233751</v>
      </c>
      <c r="AJ216" s="22">
        <v>2338079</v>
      </c>
      <c r="AK216" s="22">
        <v>9350</v>
      </c>
      <c r="AL216" s="22">
        <v>2328729</v>
      </c>
    </row>
    <row r="217" spans="1:38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5881357</v>
      </c>
      <c r="F217" s="22">
        <v>0</v>
      </c>
      <c r="G217" s="22">
        <v>1673273</v>
      </c>
      <c r="H217" s="22">
        <v>2127020</v>
      </c>
      <c r="I217" s="22">
        <v>665554</v>
      </c>
      <c r="J217" s="22">
        <v>0</v>
      </c>
      <c r="K217" s="22">
        <v>0</v>
      </c>
      <c r="L217" s="22">
        <v>0</v>
      </c>
      <c r="M217" s="22">
        <v>10347204</v>
      </c>
      <c r="N217" s="22">
        <v>0</v>
      </c>
      <c r="O217" s="22">
        <v>3154571</v>
      </c>
      <c r="P217" s="22">
        <v>274686</v>
      </c>
      <c r="Q217" s="22">
        <v>177902</v>
      </c>
      <c r="R217" s="22">
        <v>444906</v>
      </c>
      <c r="S217" s="22">
        <v>126984</v>
      </c>
      <c r="T217" s="22">
        <v>14526253</v>
      </c>
      <c r="U217" s="22">
        <v>3343477</v>
      </c>
      <c r="V217" s="22">
        <v>0</v>
      </c>
      <c r="W217" s="22">
        <v>616009</v>
      </c>
      <c r="X217" s="22">
        <v>985092</v>
      </c>
      <c r="Y217" s="22">
        <v>76346</v>
      </c>
      <c r="Z217" s="22">
        <v>0</v>
      </c>
      <c r="AA217" s="22">
        <v>0</v>
      </c>
      <c r="AB217" s="22">
        <v>0</v>
      </c>
      <c r="AC217" s="22">
        <v>5020924</v>
      </c>
      <c r="AD217" s="22">
        <v>1043946</v>
      </c>
      <c r="AE217" s="22">
        <v>123660</v>
      </c>
      <c r="AF217" s="22">
        <v>0</v>
      </c>
      <c r="AG217" s="22">
        <v>233779</v>
      </c>
      <c r="AH217" s="22">
        <v>95703</v>
      </c>
      <c r="AI217" s="22">
        <v>6518012</v>
      </c>
      <c r="AJ217" s="22">
        <v>8008241</v>
      </c>
      <c r="AK217" s="22">
        <v>0</v>
      </c>
      <c r="AL217" s="22">
        <v>8008241</v>
      </c>
    </row>
    <row r="218" spans="1:38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3544324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3544324</v>
      </c>
      <c r="N218" s="22">
        <v>0</v>
      </c>
      <c r="O218" s="22">
        <v>3507236</v>
      </c>
      <c r="P218" s="22">
        <v>284782</v>
      </c>
      <c r="Q218" s="22">
        <v>705239</v>
      </c>
      <c r="R218" s="22">
        <v>225849</v>
      </c>
      <c r="S218" s="22">
        <v>43495</v>
      </c>
      <c r="T218" s="22">
        <v>8310925</v>
      </c>
      <c r="U218" s="22">
        <v>1714651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1714651</v>
      </c>
      <c r="AD218" s="22">
        <v>1449511</v>
      </c>
      <c r="AE218" s="22">
        <v>178215</v>
      </c>
      <c r="AF218" s="22">
        <v>0</v>
      </c>
      <c r="AG218" s="22">
        <v>32226</v>
      </c>
      <c r="AH218" s="22">
        <v>28590</v>
      </c>
      <c r="AI218" s="22">
        <v>3403193</v>
      </c>
      <c r="AJ218" s="22">
        <v>4907732</v>
      </c>
      <c r="AK218" s="22">
        <v>0</v>
      </c>
      <c r="AL218" s="22">
        <v>4907732</v>
      </c>
    </row>
    <row r="219" spans="1:38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2362979</v>
      </c>
      <c r="F219" s="22">
        <v>0</v>
      </c>
      <c r="G219" s="22">
        <v>757310</v>
      </c>
      <c r="H219" s="22">
        <v>1215334</v>
      </c>
      <c r="I219" s="22">
        <v>58693</v>
      </c>
      <c r="J219" s="22">
        <v>0</v>
      </c>
      <c r="K219" s="22">
        <v>0</v>
      </c>
      <c r="L219" s="22">
        <v>167268</v>
      </c>
      <c r="M219" s="22">
        <v>4561584</v>
      </c>
      <c r="N219" s="22">
        <v>130652</v>
      </c>
      <c r="O219" s="22">
        <v>839311</v>
      </c>
      <c r="P219" s="22">
        <v>503463</v>
      </c>
      <c r="Q219" s="22">
        <v>94668</v>
      </c>
      <c r="R219" s="22">
        <v>44800</v>
      </c>
      <c r="S219" s="22">
        <v>194355</v>
      </c>
      <c r="T219" s="22">
        <v>6368833</v>
      </c>
      <c r="U219" s="22">
        <v>1350792</v>
      </c>
      <c r="V219" s="22">
        <v>0</v>
      </c>
      <c r="W219" s="22">
        <v>344719</v>
      </c>
      <c r="X219" s="22">
        <v>404726</v>
      </c>
      <c r="Y219" s="22">
        <v>20013</v>
      </c>
      <c r="Z219" s="22">
        <v>0</v>
      </c>
      <c r="AA219" s="22">
        <v>0</v>
      </c>
      <c r="AB219" s="22">
        <v>120484</v>
      </c>
      <c r="AC219" s="22">
        <v>2240734</v>
      </c>
      <c r="AD219" s="22">
        <v>118963</v>
      </c>
      <c r="AE219" s="22">
        <v>252763</v>
      </c>
      <c r="AF219" s="22">
        <v>0</v>
      </c>
      <c r="AG219" s="22">
        <v>10894</v>
      </c>
      <c r="AH219" s="22">
        <v>81596</v>
      </c>
      <c r="AI219" s="22">
        <v>2704950</v>
      </c>
      <c r="AJ219" s="22">
        <v>3663883</v>
      </c>
      <c r="AK219" s="22">
        <v>102684</v>
      </c>
      <c r="AL219" s="22">
        <v>3561199</v>
      </c>
    </row>
    <row r="220" spans="1:38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3179780</v>
      </c>
      <c r="F220" s="22">
        <v>0</v>
      </c>
      <c r="G220" s="22">
        <v>886035</v>
      </c>
      <c r="H220" s="22">
        <v>410398</v>
      </c>
      <c r="I220" s="22">
        <v>0</v>
      </c>
      <c r="J220" s="22">
        <v>0</v>
      </c>
      <c r="K220" s="22">
        <v>0</v>
      </c>
      <c r="L220" s="22">
        <v>0</v>
      </c>
      <c r="M220" s="22">
        <v>4476213</v>
      </c>
      <c r="N220" s="22">
        <v>0</v>
      </c>
      <c r="O220" s="22">
        <v>501296</v>
      </c>
      <c r="P220" s="22">
        <v>701530</v>
      </c>
      <c r="Q220" s="22">
        <v>195573</v>
      </c>
      <c r="R220" s="22">
        <v>92749</v>
      </c>
      <c r="S220" s="22">
        <v>280810</v>
      </c>
      <c r="T220" s="22">
        <v>6248171</v>
      </c>
      <c r="U220" s="22">
        <v>1171164</v>
      </c>
      <c r="V220" s="22">
        <v>0</v>
      </c>
      <c r="W220" s="22">
        <v>431333</v>
      </c>
      <c r="X220" s="22">
        <v>330700</v>
      </c>
      <c r="Y220" s="22">
        <v>0</v>
      </c>
      <c r="Z220" s="22">
        <v>0</v>
      </c>
      <c r="AA220" s="22">
        <v>0</v>
      </c>
      <c r="AB220" s="22">
        <v>0</v>
      </c>
      <c r="AC220" s="22">
        <v>1933197</v>
      </c>
      <c r="AD220" s="22">
        <v>111514</v>
      </c>
      <c r="AE220" s="22">
        <v>277043</v>
      </c>
      <c r="AF220" s="22">
        <v>0</v>
      </c>
      <c r="AG220" s="22">
        <v>49464</v>
      </c>
      <c r="AH220" s="22">
        <v>126037</v>
      </c>
      <c r="AI220" s="22">
        <v>2497255</v>
      </c>
      <c r="AJ220" s="22">
        <v>3750916</v>
      </c>
      <c r="AK220" s="22">
        <v>609993</v>
      </c>
      <c r="AL220" s="22">
        <v>3140923</v>
      </c>
    </row>
    <row r="221" spans="1:38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4150881</v>
      </c>
      <c r="F221" s="22">
        <v>0</v>
      </c>
      <c r="G221" s="22">
        <v>1738817</v>
      </c>
      <c r="H221" s="22">
        <v>1418270</v>
      </c>
      <c r="I221" s="22">
        <v>0</v>
      </c>
      <c r="J221" s="22">
        <v>0</v>
      </c>
      <c r="K221" s="22">
        <v>0</v>
      </c>
      <c r="L221" s="22">
        <v>0</v>
      </c>
      <c r="M221" s="22">
        <v>7307968</v>
      </c>
      <c r="N221" s="22">
        <v>0</v>
      </c>
      <c r="O221" s="22">
        <v>493880</v>
      </c>
      <c r="P221" s="22">
        <v>713118</v>
      </c>
      <c r="Q221" s="22">
        <v>50819</v>
      </c>
      <c r="R221" s="22">
        <v>379471</v>
      </c>
      <c r="S221" s="22">
        <v>82103</v>
      </c>
      <c r="T221" s="22">
        <v>9027359</v>
      </c>
      <c r="U221" s="22">
        <v>2003361</v>
      </c>
      <c r="V221" s="22">
        <v>0</v>
      </c>
      <c r="W221" s="22">
        <v>692907</v>
      </c>
      <c r="X221" s="22">
        <v>625754</v>
      </c>
      <c r="Y221" s="22">
        <v>0</v>
      </c>
      <c r="Z221" s="22">
        <v>0</v>
      </c>
      <c r="AA221" s="22">
        <v>0</v>
      </c>
      <c r="AB221" s="22">
        <v>0</v>
      </c>
      <c r="AC221" s="22">
        <v>3322022</v>
      </c>
      <c r="AD221" s="22">
        <v>153978</v>
      </c>
      <c r="AE221" s="22">
        <v>281954</v>
      </c>
      <c r="AF221" s="22">
        <v>0</v>
      </c>
      <c r="AG221" s="22">
        <v>210642</v>
      </c>
      <c r="AH221" s="22">
        <v>62427</v>
      </c>
      <c r="AI221" s="22">
        <v>4031023</v>
      </c>
      <c r="AJ221" s="22">
        <v>4996336</v>
      </c>
      <c r="AK221" s="22">
        <v>105330</v>
      </c>
      <c r="AL221" s="22">
        <v>4891006</v>
      </c>
    </row>
    <row r="222" spans="1:38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2652080</v>
      </c>
      <c r="F222" s="22">
        <v>0</v>
      </c>
      <c r="G222" s="22">
        <v>1473668</v>
      </c>
      <c r="H222" s="22">
        <v>801907</v>
      </c>
      <c r="I222" s="22">
        <v>0</v>
      </c>
      <c r="J222" s="22">
        <v>0</v>
      </c>
      <c r="K222" s="22">
        <v>0</v>
      </c>
      <c r="L222" s="22">
        <v>0</v>
      </c>
      <c r="M222" s="22">
        <v>4927655</v>
      </c>
      <c r="N222" s="22">
        <v>0</v>
      </c>
      <c r="O222" s="22">
        <v>113348</v>
      </c>
      <c r="P222" s="22">
        <v>206869</v>
      </c>
      <c r="Q222" s="22">
        <v>177507</v>
      </c>
      <c r="R222" s="22">
        <v>25502</v>
      </c>
      <c r="S222" s="22">
        <v>79918</v>
      </c>
      <c r="T222" s="22">
        <v>5530799</v>
      </c>
      <c r="U222" s="22">
        <v>1475873</v>
      </c>
      <c r="V222" s="22">
        <v>0</v>
      </c>
      <c r="W222" s="22">
        <v>704964</v>
      </c>
      <c r="X222" s="22">
        <v>399568</v>
      </c>
      <c r="Y222" s="22">
        <v>0</v>
      </c>
      <c r="Z222" s="22">
        <v>0</v>
      </c>
      <c r="AA222" s="22">
        <v>0</v>
      </c>
      <c r="AB222" s="22">
        <v>0</v>
      </c>
      <c r="AC222" s="22">
        <v>2580405</v>
      </c>
      <c r="AD222" s="22">
        <v>80973</v>
      </c>
      <c r="AE222" s="22">
        <v>81718</v>
      </c>
      <c r="AF222" s="22">
        <v>0</v>
      </c>
      <c r="AG222" s="22">
        <v>7606</v>
      </c>
      <c r="AH222" s="22">
        <v>34692</v>
      </c>
      <c r="AI222" s="22">
        <v>2785394</v>
      </c>
      <c r="AJ222" s="22">
        <v>2745405</v>
      </c>
      <c r="AK222" s="22">
        <v>0</v>
      </c>
      <c r="AL222" s="22">
        <v>2745405</v>
      </c>
    </row>
    <row r="223" spans="1:38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4804182</v>
      </c>
      <c r="F223" s="22">
        <v>0</v>
      </c>
      <c r="G223" s="22">
        <v>2938470</v>
      </c>
      <c r="H223" s="22">
        <v>1206240</v>
      </c>
      <c r="I223" s="22">
        <v>158553</v>
      </c>
      <c r="J223" s="22">
        <v>0</v>
      </c>
      <c r="K223" s="22">
        <v>0</v>
      </c>
      <c r="L223" s="22">
        <v>0</v>
      </c>
      <c r="M223" s="22">
        <v>9107445</v>
      </c>
      <c r="N223" s="22">
        <v>0</v>
      </c>
      <c r="O223" s="22">
        <v>7254794</v>
      </c>
      <c r="P223" s="22">
        <v>1180627</v>
      </c>
      <c r="Q223" s="22">
        <v>321299</v>
      </c>
      <c r="R223" s="22">
        <v>149389</v>
      </c>
      <c r="S223" s="22">
        <v>273572</v>
      </c>
      <c r="T223" s="22">
        <v>18287126</v>
      </c>
      <c r="U223" s="22">
        <v>3067529</v>
      </c>
      <c r="V223" s="22">
        <v>0</v>
      </c>
      <c r="W223" s="22">
        <v>915742</v>
      </c>
      <c r="X223" s="22">
        <v>261182</v>
      </c>
      <c r="Y223" s="22">
        <v>10967</v>
      </c>
      <c r="Z223" s="22">
        <v>0</v>
      </c>
      <c r="AA223" s="22">
        <v>0</v>
      </c>
      <c r="AB223" s="22">
        <v>0</v>
      </c>
      <c r="AC223" s="22">
        <v>4255420</v>
      </c>
      <c r="AD223" s="22">
        <v>1551752</v>
      </c>
      <c r="AE223" s="22">
        <v>858703</v>
      </c>
      <c r="AF223" s="22">
        <v>0</v>
      </c>
      <c r="AG223" s="22">
        <v>143446</v>
      </c>
      <c r="AH223" s="22">
        <v>175373</v>
      </c>
      <c r="AI223" s="22">
        <v>6984694</v>
      </c>
      <c r="AJ223" s="22">
        <v>11302432</v>
      </c>
      <c r="AK223" s="22">
        <v>2044327</v>
      </c>
      <c r="AL223" s="22">
        <v>9258105</v>
      </c>
    </row>
    <row r="224" spans="1:38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2090933</v>
      </c>
      <c r="F224" s="22">
        <v>0</v>
      </c>
      <c r="G224" s="22">
        <v>6501475</v>
      </c>
      <c r="H224" s="22">
        <v>706141</v>
      </c>
      <c r="I224" s="22">
        <v>0</v>
      </c>
      <c r="J224" s="22">
        <v>0</v>
      </c>
      <c r="K224" s="22">
        <v>0</v>
      </c>
      <c r="L224" s="22">
        <v>0</v>
      </c>
      <c r="M224" s="22">
        <v>9298549</v>
      </c>
      <c r="N224" s="22">
        <v>378946</v>
      </c>
      <c r="O224" s="22">
        <v>1028840</v>
      </c>
      <c r="P224" s="22">
        <v>631153</v>
      </c>
      <c r="Q224" s="22">
        <v>45390</v>
      </c>
      <c r="R224" s="22">
        <v>88006</v>
      </c>
      <c r="S224" s="22">
        <v>339428</v>
      </c>
      <c r="T224" s="22">
        <v>11810312</v>
      </c>
      <c r="U224" s="22">
        <v>1393658</v>
      </c>
      <c r="V224" s="22">
        <v>0</v>
      </c>
      <c r="W224" s="22">
        <v>1389265</v>
      </c>
      <c r="X224" s="22">
        <v>590955</v>
      </c>
      <c r="Y224" s="22">
        <v>0</v>
      </c>
      <c r="Z224" s="22">
        <v>0</v>
      </c>
      <c r="AA224" s="22">
        <v>0</v>
      </c>
      <c r="AB224" s="22">
        <v>0</v>
      </c>
      <c r="AC224" s="22">
        <v>3373878</v>
      </c>
      <c r="AD224" s="22">
        <v>428263</v>
      </c>
      <c r="AE224" s="22">
        <v>519254</v>
      </c>
      <c r="AF224" s="22">
        <v>0</v>
      </c>
      <c r="AG224" s="22">
        <v>30169</v>
      </c>
      <c r="AH224" s="22">
        <v>231074</v>
      </c>
      <c r="AI224" s="22">
        <v>4582638</v>
      </c>
      <c r="AJ224" s="22">
        <v>7227674</v>
      </c>
      <c r="AK224" s="22">
        <v>0</v>
      </c>
      <c r="AL224" s="22">
        <v>7227674</v>
      </c>
    </row>
    <row r="225" spans="1:38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972306</v>
      </c>
      <c r="F225" s="22">
        <v>0</v>
      </c>
      <c r="G225" s="22">
        <v>1060841</v>
      </c>
      <c r="H225" s="22">
        <v>865426</v>
      </c>
      <c r="I225" s="22">
        <v>0</v>
      </c>
      <c r="J225" s="22">
        <v>0</v>
      </c>
      <c r="K225" s="22">
        <v>0</v>
      </c>
      <c r="L225" s="22">
        <v>0</v>
      </c>
      <c r="M225" s="22">
        <v>2898573</v>
      </c>
      <c r="N225" s="22">
        <v>0</v>
      </c>
      <c r="O225" s="22">
        <v>1573794</v>
      </c>
      <c r="P225" s="22">
        <v>310557</v>
      </c>
      <c r="Q225" s="22">
        <v>74327</v>
      </c>
      <c r="R225" s="22">
        <v>27898</v>
      </c>
      <c r="S225" s="22">
        <v>93231</v>
      </c>
      <c r="T225" s="22">
        <v>4978380</v>
      </c>
      <c r="U225" s="22">
        <v>312811</v>
      </c>
      <c r="V225" s="22">
        <v>0</v>
      </c>
      <c r="W225" s="22">
        <v>701440</v>
      </c>
      <c r="X225" s="22">
        <v>254705</v>
      </c>
      <c r="Y225" s="22">
        <v>0</v>
      </c>
      <c r="Z225" s="22">
        <v>0</v>
      </c>
      <c r="AA225" s="22">
        <v>0</v>
      </c>
      <c r="AB225" s="22">
        <v>0</v>
      </c>
      <c r="AC225" s="22">
        <v>1268956</v>
      </c>
      <c r="AD225" s="22">
        <v>824965</v>
      </c>
      <c r="AE225" s="22">
        <v>206143</v>
      </c>
      <c r="AF225" s="22">
        <v>0</v>
      </c>
      <c r="AG225" s="22">
        <v>24715</v>
      </c>
      <c r="AH225" s="22">
        <v>80797</v>
      </c>
      <c r="AI225" s="22">
        <v>2405576</v>
      </c>
      <c r="AJ225" s="22">
        <v>2572804</v>
      </c>
      <c r="AK225" s="22">
        <v>0</v>
      </c>
      <c r="AL225" s="22">
        <v>2572804</v>
      </c>
    </row>
    <row r="226" spans="1:38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1298884</v>
      </c>
      <c r="F226" s="22">
        <v>0</v>
      </c>
      <c r="G226" s="22">
        <v>3195121</v>
      </c>
      <c r="H226" s="22">
        <v>1325161</v>
      </c>
      <c r="I226" s="22">
        <v>0</v>
      </c>
      <c r="J226" s="22">
        <v>0</v>
      </c>
      <c r="K226" s="22">
        <v>0</v>
      </c>
      <c r="L226" s="22">
        <v>0</v>
      </c>
      <c r="M226" s="22">
        <v>5819166</v>
      </c>
      <c r="N226" s="22">
        <v>0</v>
      </c>
      <c r="O226" s="22">
        <v>82536</v>
      </c>
      <c r="P226" s="22">
        <v>198198</v>
      </c>
      <c r="Q226" s="22">
        <v>111940</v>
      </c>
      <c r="R226" s="22">
        <v>80161</v>
      </c>
      <c r="S226" s="22">
        <v>25000</v>
      </c>
      <c r="T226" s="22">
        <v>6317001</v>
      </c>
      <c r="U226" s="22">
        <v>589236</v>
      </c>
      <c r="V226" s="22">
        <v>0</v>
      </c>
      <c r="W226" s="22">
        <v>687706</v>
      </c>
      <c r="X226" s="22">
        <v>628830</v>
      </c>
      <c r="Y226" s="22">
        <v>0</v>
      </c>
      <c r="Z226" s="22">
        <v>0</v>
      </c>
      <c r="AA226" s="22">
        <v>0</v>
      </c>
      <c r="AB226" s="22">
        <v>0</v>
      </c>
      <c r="AC226" s="22">
        <v>1905772</v>
      </c>
      <c r="AD226" s="22">
        <v>56223</v>
      </c>
      <c r="AE226" s="22">
        <v>69402</v>
      </c>
      <c r="AF226" s="22">
        <v>0</v>
      </c>
      <c r="AG226" s="22">
        <v>41166</v>
      </c>
      <c r="AH226" s="22">
        <v>3750</v>
      </c>
      <c r="AI226" s="22">
        <v>2076313</v>
      </c>
      <c r="AJ226" s="22">
        <v>4240688</v>
      </c>
      <c r="AK226" s="22">
        <v>34376</v>
      </c>
      <c r="AL226" s="22">
        <v>4206312</v>
      </c>
    </row>
    <row r="227" spans="1:38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1266806</v>
      </c>
      <c r="F227" s="22">
        <v>0</v>
      </c>
      <c r="G227" s="22">
        <v>0</v>
      </c>
      <c r="H227" s="22">
        <v>2167400</v>
      </c>
      <c r="I227" s="22">
        <v>0</v>
      </c>
      <c r="J227" s="22">
        <v>0</v>
      </c>
      <c r="K227" s="22">
        <v>0</v>
      </c>
      <c r="L227" s="22">
        <v>0</v>
      </c>
      <c r="M227" s="22">
        <v>3434206</v>
      </c>
      <c r="N227" s="22">
        <v>0</v>
      </c>
      <c r="O227" s="22">
        <v>504789</v>
      </c>
      <c r="P227" s="22">
        <v>202676</v>
      </c>
      <c r="Q227" s="22">
        <v>22276</v>
      </c>
      <c r="R227" s="22">
        <v>26492</v>
      </c>
      <c r="S227" s="22">
        <v>0</v>
      </c>
      <c r="T227" s="22">
        <v>4190439</v>
      </c>
      <c r="U227" s="22">
        <v>316720</v>
      </c>
      <c r="V227" s="22">
        <v>0</v>
      </c>
      <c r="W227" s="22">
        <v>498178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814898</v>
      </c>
      <c r="AD227" s="22">
        <v>74996</v>
      </c>
      <c r="AE227" s="22">
        <v>81406</v>
      </c>
      <c r="AF227" s="22">
        <v>0</v>
      </c>
      <c r="AG227" s="22">
        <v>8892</v>
      </c>
      <c r="AH227" s="22">
        <v>0</v>
      </c>
      <c r="AI227" s="22">
        <v>980192</v>
      </c>
      <c r="AJ227" s="22">
        <v>3210247</v>
      </c>
      <c r="AK227" s="22">
        <v>0</v>
      </c>
      <c r="AL227" s="22">
        <v>3210247</v>
      </c>
    </row>
    <row r="228" spans="1:38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353305</v>
      </c>
      <c r="F228" s="22">
        <v>0</v>
      </c>
      <c r="G228" s="22">
        <v>449134</v>
      </c>
      <c r="H228" s="22">
        <v>33022</v>
      </c>
      <c r="I228" s="22">
        <v>0</v>
      </c>
      <c r="J228" s="22">
        <v>0</v>
      </c>
      <c r="K228" s="22">
        <v>0</v>
      </c>
      <c r="L228" s="22">
        <v>0</v>
      </c>
      <c r="M228" s="22">
        <v>835461</v>
      </c>
      <c r="N228" s="22">
        <v>0</v>
      </c>
      <c r="O228" s="22">
        <v>4376517</v>
      </c>
      <c r="P228" s="22">
        <v>198654</v>
      </c>
      <c r="Q228" s="22">
        <v>90588</v>
      </c>
      <c r="R228" s="22">
        <v>66615</v>
      </c>
      <c r="S228" s="22">
        <v>25000</v>
      </c>
      <c r="T228" s="22">
        <v>5592835</v>
      </c>
      <c r="U228" s="22">
        <v>302786</v>
      </c>
      <c r="V228" s="22">
        <v>0</v>
      </c>
      <c r="W228" s="22">
        <v>284375</v>
      </c>
      <c r="X228" s="22">
        <v>24216</v>
      </c>
      <c r="Y228" s="22">
        <v>0</v>
      </c>
      <c r="Z228" s="22">
        <v>0</v>
      </c>
      <c r="AA228" s="22">
        <v>0</v>
      </c>
      <c r="AB228" s="22">
        <v>0</v>
      </c>
      <c r="AC228" s="22">
        <v>611377</v>
      </c>
      <c r="AD228" s="22">
        <v>1279251</v>
      </c>
      <c r="AE228" s="22">
        <v>109521</v>
      </c>
      <c r="AF228" s="22">
        <v>0</v>
      </c>
      <c r="AG228" s="22">
        <v>9564</v>
      </c>
      <c r="AH228" s="22">
        <v>25000</v>
      </c>
      <c r="AI228" s="22">
        <v>2034713</v>
      </c>
      <c r="AJ228" s="22">
        <v>3558122</v>
      </c>
      <c r="AK228" s="22">
        <v>0</v>
      </c>
      <c r="AL228" s="22">
        <v>3558122</v>
      </c>
    </row>
    <row r="229" spans="1:38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3685227</v>
      </c>
      <c r="F229" s="22">
        <v>0</v>
      </c>
      <c r="G229" s="22">
        <v>2118179</v>
      </c>
      <c r="H229" s="22">
        <v>1840715</v>
      </c>
      <c r="I229" s="22">
        <v>187064</v>
      </c>
      <c r="J229" s="22">
        <v>0</v>
      </c>
      <c r="K229" s="22">
        <v>0</v>
      </c>
      <c r="L229" s="22">
        <v>0</v>
      </c>
      <c r="M229" s="22">
        <v>7831185</v>
      </c>
      <c r="N229" s="22">
        <v>110340</v>
      </c>
      <c r="O229" s="22">
        <v>1083142</v>
      </c>
      <c r="P229" s="22">
        <v>943799</v>
      </c>
      <c r="Q229" s="22">
        <v>251527</v>
      </c>
      <c r="R229" s="22">
        <v>1191557</v>
      </c>
      <c r="S229" s="22">
        <v>147061</v>
      </c>
      <c r="T229" s="22">
        <v>11558611</v>
      </c>
      <c r="U229" s="22">
        <v>1693957</v>
      </c>
      <c r="V229" s="22">
        <v>0</v>
      </c>
      <c r="W229" s="22">
        <v>845494</v>
      </c>
      <c r="X229" s="22">
        <v>822583</v>
      </c>
      <c r="Y229" s="22">
        <v>20978</v>
      </c>
      <c r="Z229" s="22">
        <v>0</v>
      </c>
      <c r="AA229" s="22">
        <v>0</v>
      </c>
      <c r="AB229" s="22">
        <v>0</v>
      </c>
      <c r="AC229" s="22">
        <v>3383012</v>
      </c>
      <c r="AD229" s="22">
        <v>403306</v>
      </c>
      <c r="AE229" s="22">
        <v>349406</v>
      </c>
      <c r="AF229" s="22">
        <v>0</v>
      </c>
      <c r="AG229" s="22">
        <v>343389</v>
      </c>
      <c r="AH229" s="22">
        <v>87681</v>
      </c>
      <c r="AI229" s="22">
        <v>4566794</v>
      </c>
      <c r="AJ229" s="22">
        <v>6991817</v>
      </c>
      <c r="AK229" s="22">
        <v>0</v>
      </c>
      <c r="AL229" s="22">
        <v>6991817</v>
      </c>
    </row>
    <row r="230" spans="1:38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1413570</v>
      </c>
      <c r="F230" s="22">
        <v>0</v>
      </c>
      <c r="G230" s="22">
        <v>806683</v>
      </c>
      <c r="H230" s="22">
        <v>1275299</v>
      </c>
      <c r="I230" s="22">
        <v>0</v>
      </c>
      <c r="J230" s="22">
        <v>0</v>
      </c>
      <c r="K230" s="22">
        <v>0</v>
      </c>
      <c r="L230" s="22">
        <v>0</v>
      </c>
      <c r="M230" s="22">
        <v>3495552</v>
      </c>
      <c r="N230" s="22">
        <v>0</v>
      </c>
      <c r="O230" s="22">
        <v>245086</v>
      </c>
      <c r="P230" s="22">
        <v>248265</v>
      </c>
      <c r="Q230" s="22">
        <v>10480</v>
      </c>
      <c r="R230" s="22">
        <v>53683</v>
      </c>
      <c r="S230" s="22">
        <v>485089</v>
      </c>
      <c r="T230" s="22">
        <v>4538155</v>
      </c>
      <c r="U230" s="22">
        <v>772501</v>
      </c>
      <c r="V230" s="22">
        <v>0</v>
      </c>
      <c r="W230" s="22">
        <v>271647</v>
      </c>
      <c r="X230" s="22">
        <v>96698</v>
      </c>
      <c r="Y230" s="22">
        <v>0</v>
      </c>
      <c r="Z230" s="22">
        <v>0</v>
      </c>
      <c r="AA230" s="22">
        <v>0</v>
      </c>
      <c r="AB230" s="22">
        <v>0</v>
      </c>
      <c r="AC230" s="22">
        <v>1140846</v>
      </c>
      <c r="AD230" s="22">
        <v>113171</v>
      </c>
      <c r="AE230" s="22">
        <v>103304</v>
      </c>
      <c r="AF230" s="22">
        <v>0</v>
      </c>
      <c r="AG230" s="22">
        <v>41563</v>
      </c>
      <c r="AH230" s="22">
        <v>154741</v>
      </c>
      <c r="AI230" s="22">
        <v>1553625</v>
      </c>
      <c r="AJ230" s="22">
        <v>2984530</v>
      </c>
      <c r="AK230" s="22">
        <v>256762</v>
      </c>
      <c r="AL230" s="22">
        <v>2727768</v>
      </c>
    </row>
    <row r="231" spans="1:38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1399035</v>
      </c>
      <c r="F231" s="22">
        <v>0</v>
      </c>
      <c r="G231" s="22">
        <v>869354</v>
      </c>
      <c r="H231" s="22">
        <v>881657</v>
      </c>
      <c r="I231" s="22">
        <v>0</v>
      </c>
      <c r="J231" s="22">
        <v>0</v>
      </c>
      <c r="K231" s="22">
        <v>0</v>
      </c>
      <c r="L231" s="22">
        <v>0</v>
      </c>
      <c r="M231" s="22">
        <v>3150046</v>
      </c>
      <c r="N231" s="22">
        <v>0</v>
      </c>
      <c r="O231" s="22">
        <v>275111</v>
      </c>
      <c r="P231" s="22">
        <v>138819</v>
      </c>
      <c r="Q231" s="22">
        <v>15928</v>
      </c>
      <c r="R231" s="22">
        <v>0</v>
      </c>
      <c r="S231" s="22">
        <v>34768</v>
      </c>
      <c r="T231" s="22">
        <v>3614672</v>
      </c>
      <c r="U231" s="22">
        <v>1145391</v>
      </c>
      <c r="V231" s="22">
        <v>0</v>
      </c>
      <c r="W231" s="22">
        <v>185189</v>
      </c>
      <c r="X231" s="22">
        <v>217303</v>
      </c>
      <c r="Y231" s="22">
        <v>0</v>
      </c>
      <c r="Z231" s="22">
        <v>0</v>
      </c>
      <c r="AA231" s="22">
        <v>0</v>
      </c>
      <c r="AB231" s="22">
        <v>0</v>
      </c>
      <c r="AC231" s="22">
        <v>1547883</v>
      </c>
      <c r="AD231" s="22">
        <v>174113</v>
      </c>
      <c r="AE231" s="22">
        <v>58923</v>
      </c>
      <c r="AF231" s="22">
        <v>0</v>
      </c>
      <c r="AG231" s="22">
        <v>0</v>
      </c>
      <c r="AH231" s="22">
        <v>17385</v>
      </c>
      <c r="AI231" s="22">
        <v>1798304</v>
      </c>
      <c r="AJ231" s="22">
        <v>1816368</v>
      </c>
      <c r="AK231" s="22">
        <v>0</v>
      </c>
      <c r="AL231" s="22">
        <v>1816368</v>
      </c>
    </row>
    <row r="232" spans="1:38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5011481</v>
      </c>
      <c r="F232" s="22">
        <v>0</v>
      </c>
      <c r="G232" s="22">
        <v>832957</v>
      </c>
      <c r="H232" s="22">
        <v>1397112</v>
      </c>
      <c r="I232" s="22">
        <v>577875</v>
      </c>
      <c r="J232" s="22">
        <v>0</v>
      </c>
      <c r="K232" s="22">
        <v>0</v>
      </c>
      <c r="L232" s="22">
        <v>0</v>
      </c>
      <c r="M232" s="22">
        <v>7819425</v>
      </c>
      <c r="N232" s="22">
        <v>0</v>
      </c>
      <c r="O232" s="22">
        <v>465660</v>
      </c>
      <c r="P232" s="22">
        <v>296192</v>
      </c>
      <c r="Q232" s="22">
        <v>162565</v>
      </c>
      <c r="R232" s="22">
        <v>7825</v>
      </c>
      <c r="S232" s="22">
        <v>56655</v>
      </c>
      <c r="T232" s="22">
        <v>8808322</v>
      </c>
      <c r="U232" s="22">
        <v>3035073</v>
      </c>
      <c r="V232" s="22">
        <v>0</v>
      </c>
      <c r="W232" s="22">
        <v>389246</v>
      </c>
      <c r="X232" s="22">
        <v>814378</v>
      </c>
      <c r="Y232" s="22">
        <v>46230</v>
      </c>
      <c r="Z232" s="22">
        <v>0</v>
      </c>
      <c r="AA232" s="22">
        <v>0</v>
      </c>
      <c r="AB232" s="22">
        <v>0</v>
      </c>
      <c r="AC232" s="22">
        <v>4284927</v>
      </c>
      <c r="AD232" s="22">
        <v>195764</v>
      </c>
      <c r="AE232" s="22">
        <v>90813</v>
      </c>
      <c r="AF232" s="22">
        <v>0</v>
      </c>
      <c r="AG232" s="22">
        <v>1173</v>
      </c>
      <c r="AH232" s="22">
        <v>26730</v>
      </c>
      <c r="AI232" s="22">
        <v>4599407</v>
      </c>
      <c r="AJ232" s="22">
        <v>4208915</v>
      </c>
      <c r="AK232" s="22">
        <v>0</v>
      </c>
      <c r="AL232" s="22">
        <v>4208915</v>
      </c>
    </row>
    <row r="233" spans="1:38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5022199</v>
      </c>
      <c r="F233" s="22">
        <v>0</v>
      </c>
      <c r="G233" s="22">
        <v>2674550</v>
      </c>
      <c r="H233" s="22">
        <v>5860713</v>
      </c>
      <c r="I233" s="22">
        <v>543066</v>
      </c>
      <c r="J233" s="22">
        <v>0</v>
      </c>
      <c r="K233" s="22">
        <v>0</v>
      </c>
      <c r="L233" s="22">
        <v>0</v>
      </c>
      <c r="M233" s="22">
        <v>14100528</v>
      </c>
      <c r="N233" s="22">
        <v>0</v>
      </c>
      <c r="O233" s="22">
        <v>4397681</v>
      </c>
      <c r="P233" s="22">
        <v>720825</v>
      </c>
      <c r="Q233" s="22">
        <v>1086014</v>
      </c>
      <c r="R233" s="22">
        <v>1495222</v>
      </c>
      <c r="S233" s="22">
        <v>1366308</v>
      </c>
      <c r="T233" s="22">
        <v>23166578</v>
      </c>
      <c r="U233" s="22">
        <v>2856759</v>
      </c>
      <c r="V233" s="22">
        <v>0</v>
      </c>
      <c r="W233" s="22">
        <v>830332</v>
      </c>
      <c r="X233" s="22">
        <v>1998069</v>
      </c>
      <c r="Y233" s="22">
        <v>77070</v>
      </c>
      <c r="Z233" s="22">
        <v>0</v>
      </c>
      <c r="AA233" s="22">
        <v>0</v>
      </c>
      <c r="AB233" s="22">
        <v>0</v>
      </c>
      <c r="AC233" s="22">
        <v>5762230</v>
      </c>
      <c r="AD233" s="22">
        <v>205831</v>
      </c>
      <c r="AE233" s="22">
        <v>279630</v>
      </c>
      <c r="AF233" s="22">
        <v>0</v>
      </c>
      <c r="AG233" s="22">
        <v>171907</v>
      </c>
      <c r="AH233" s="22">
        <v>359733</v>
      </c>
      <c r="AI233" s="22">
        <v>6779331</v>
      </c>
      <c r="AJ233" s="22">
        <v>16387247</v>
      </c>
      <c r="AK233" s="22">
        <v>0</v>
      </c>
      <c r="AL233" s="22">
        <v>16387247</v>
      </c>
    </row>
    <row r="234" spans="1:38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1308058</v>
      </c>
      <c r="F234" s="22">
        <v>0</v>
      </c>
      <c r="G234" s="22">
        <v>747106</v>
      </c>
      <c r="H234" s="22">
        <v>589726</v>
      </c>
      <c r="I234" s="22">
        <v>0</v>
      </c>
      <c r="J234" s="22">
        <v>0</v>
      </c>
      <c r="K234" s="22">
        <v>0</v>
      </c>
      <c r="L234" s="22">
        <v>0</v>
      </c>
      <c r="M234" s="22">
        <v>2644890</v>
      </c>
      <c r="N234" s="22">
        <v>108034</v>
      </c>
      <c r="O234" s="22">
        <v>3307907</v>
      </c>
      <c r="P234" s="22">
        <v>105022</v>
      </c>
      <c r="Q234" s="22">
        <v>208010</v>
      </c>
      <c r="R234" s="22">
        <v>0</v>
      </c>
      <c r="S234" s="22">
        <v>227691</v>
      </c>
      <c r="T234" s="22">
        <v>6601554</v>
      </c>
      <c r="U234" s="22">
        <v>927413</v>
      </c>
      <c r="V234" s="22">
        <v>0</v>
      </c>
      <c r="W234" s="22">
        <v>305735</v>
      </c>
      <c r="X234" s="22">
        <v>272675</v>
      </c>
      <c r="Y234" s="22">
        <v>0</v>
      </c>
      <c r="Z234" s="22">
        <v>0</v>
      </c>
      <c r="AA234" s="22">
        <v>0</v>
      </c>
      <c r="AB234" s="22">
        <v>0</v>
      </c>
      <c r="AC234" s="22">
        <v>1505823</v>
      </c>
      <c r="AD234" s="22">
        <v>1478323</v>
      </c>
      <c r="AE234" s="22">
        <v>60248</v>
      </c>
      <c r="AF234" s="22">
        <v>0</v>
      </c>
      <c r="AG234" s="22">
        <v>0</v>
      </c>
      <c r="AH234" s="22">
        <v>132561</v>
      </c>
      <c r="AI234" s="22">
        <v>3176955</v>
      </c>
      <c r="AJ234" s="22">
        <v>3424599</v>
      </c>
      <c r="AK234" s="22">
        <v>0</v>
      </c>
      <c r="AL234" s="22">
        <v>3424599</v>
      </c>
    </row>
    <row r="235" spans="1:38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571109</v>
      </c>
      <c r="F235" s="22">
        <v>0</v>
      </c>
      <c r="G235" s="22">
        <v>559871</v>
      </c>
      <c r="H235" s="22">
        <v>1620057</v>
      </c>
      <c r="I235" s="22">
        <v>0</v>
      </c>
      <c r="J235" s="22">
        <v>0</v>
      </c>
      <c r="K235" s="22">
        <v>0</v>
      </c>
      <c r="L235" s="22">
        <v>0</v>
      </c>
      <c r="M235" s="22">
        <v>2751037</v>
      </c>
      <c r="N235" s="22">
        <v>21909</v>
      </c>
      <c r="O235" s="22">
        <v>138321</v>
      </c>
      <c r="P235" s="22">
        <v>166359</v>
      </c>
      <c r="Q235" s="22">
        <v>55321</v>
      </c>
      <c r="R235" s="22">
        <v>34966</v>
      </c>
      <c r="S235" s="22">
        <v>0</v>
      </c>
      <c r="T235" s="22">
        <v>3167913</v>
      </c>
      <c r="U235" s="22">
        <v>377606</v>
      </c>
      <c r="V235" s="22">
        <v>0</v>
      </c>
      <c r="W235" s="22">
        <v>135449</v>
      </c>
      <c r="X235" s="22">
        <v>253286</v>
      </c>
      <c r="Y235" s="22">
        <v>0</v>
      </c>
      <c r="Z235" s="22">
        <v>0</v>
      </c>
      <c r="AA235" s="22">
        <v>0</v>
      </c>
      <c r="AB235" s="22">
        <v>0</v>
      </c>
      <c r="AC235" s="22">
        <v>766341</v>
      </c>
      <c r="AD235" s="22">
        <v>101263</v>
      </c>
      <c r="AE235" s="22">
        <v>108615</v>
      </c>
      <c r="AF235" s="22">
        <v>0</v>
      </c>
      <c r="AG235" s="22">
        <v>23845</v>
      </c>
      <c r="AH235" s="22">
        <v>0</v>
      </c>
      <c r="AI235" s="22">
        <v>1000064</v>
      </c>
      <c r="AJ235" s="22">
        <v>2167849</v>
      </c>
      <c r="AK235" s="22">
        <v>0</v>
      </c>
      <c r="AL235" s="22">
        <v>2167849</v>
      </c>
    </row>
    <row r="236" spans="1:38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1583228</v>
      </c>
      <c r="F236" s="22">
        <v>0</v>
      </c>
      <c r="G236" s="22">
        <v>1658679</v>
      </c>
      <c r="H236" s="22">
        <v>481407</v>
      </c>
      <c r="I236" s="22">
        <v>193052</v>
      </c>
      <c r="J236" s="22">
        <v>0</v>
      </c>
      <c r="K236" s="22">
        <v>0</v>
      </c>
      <c r="L236" s="22">
        <v>0</v>
      </c>
      <c r="M236" s="22">
        <v>3916366</v>
      </c>
      <c r="N236" s="22">
        <v>220113</v>
      </c>
      <c r="O236" s="22">
        <v>1193021</v>
      </c>
      <c r="P236" s="22">
        <v>607377</v>
      </c>
      <c r="Q236" s="22">
        <v>137390</v>
      </c>
      <c r="R236" s="22">
        <v>128985</v>
      </c>
      <c r="S236" s="22">
        <v>294917</v>
      </c>
      <c r="T236" s="22">
        <v>6498169</v>
      </c>
      <c r="U236" s="22">
        <v>883227</v>
      </c>
      <c r="V236" s="22">
        <v>0</v>
      </c>
      <c r="W236" s="22">
        <v>723747</v>
      </c>
      <c r="X236" s="22">
        <v>133870</v>
      </c>
      <c r="Y236" s="22">
        <v>80371</v>
      </c>
      <c r="Z236" s="22">
        <v>0</v>
      </c>
      <c r="AA236" s="22">
        <v>0</v>
      </c>
      <c r="AB236" s="22">
        <v>0</v>
      </c>
      <c r="AC236" s="22">
        <v>1821215</v>
      </c>
      <c r="AD236" s="22">
        <v>255101</v>
      </c>
      <c r="AE236" s="22">
        <v>260449</v>
      </c>
      <c r="AF236" s="22">
        <v>0</v>
      </c>
      <c r="AG236" s="22">
        <v>67473</v>
      </c>
      <c r="AH236" s="22">
        <v>134755</v>
      </c>
      <c r="AI236" s="22">
        <v>2538993</v>
      </c>
      <c r="AJ236" s="22">
        <v>3959176</v>
      </c>
      <c r="AK236" s="22">
        <v>42837</v>
      </c>
      <c r="AL236" s="22">
        <v>3916339</v>
      </c>
    </row>
    <row r="237" spans="1:38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2062663</v>
      </c>
      <c r="F237" s="22">
        <v>0</v>
      </c>
      <c r="G237" s="22">
        <v>501816</v>
      </c>
      <c r="H237" s="22">
        <v>1065224</v>
      </c>
      <c r="I237" s="22">
        <v>0</v>
      </c>
      <c r="J237" s="22">
        <v>0</v>
      </c>
      <c r="K237" s="22">
        <v>0</v>
      </c>
      <c r="L237" s="22">
        <v>0</v>
      </c>
      <c r="M237" s="22">
        <v>3629703</v>
      </c>
      <c r="N237" s="22">
        <v>0</v>
      </c>
      <c r="O237" s="22">
        <v>503196</v>
      </c>
      <c r="P237" s="22">
        <v>182339</v>
      </c>
      <c r="Q237" s="22">
        <v>135184</v>
      </c>
      <c r="R237" s="22">
        <v>132944</v>
      </c>
      <c r="S237" s="22">
        <v>156043</v>
      </c>
      <c r="T237" s="22">
        <v>4739409</v>
      </c>
      <c r="U237" s="22">
        <v>1111288</v>
      </c>
      <c r="V237" s="22">
        <v>0</v>
      </c>
      <c r="W237" s="22">
        <v>203429</v>
      </c>
      <c r="X237" s="22">
        <v>447476</v>
      </c>
      <c r="Y237" s="22">
        <v>0</v>
      </c>
      <c r="Z237" s="22">
        <v>0</v>
      </c>
      <c r="AA237" s="22">
        <v>0</v>
      </c>
      <c r="AB237" s="22">
        <v>0</v>
      </c>
      <c r="AC237" s="22">
        <v>1762193</v>
      </c>
      <c r="AD237" s="22">
        <v>76818</v>
      </c>
      <c r="AE237" s="22">
        <v>52139</v>
      </c>
      <c r="AF237" s="22">
        <v>0</v>
      </c>
      <c r="AG237" s="22">
        <v>101686</v>
      </c>
      <c r="AH237" s="22">
        <v>54448</v>
      </c>
      <c r="AI237" s="22">
        <v>2047284</v>
      </c>
      <c r="AJ237" s="22">
        <v>2692125</v>
      </c>
      <c r="AK237" s="22">
        <v>0</v>
      </c>
      <c r="AL237" s="22">
        <v>2692125</v>
      </c>
    </row>
    <row r="238" spans="1:38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2983353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2983353</v>
      </c>
      <c r="N238" s="22">
        <v>0</v>
      </c>
      <c r="O238" s="22">
        <v>657322</v>
      </c>
      <c r="P238" s="22">
        <v>410901</v>
      </c>
      <c r="Q238" s="22">
        <v>43407</v>
      </c>
      <c r="R238" s="22">
        <v>193666</v>
      </c>
      <c r="S238" s="22">
        <v>179723</v>
      </c>
      <c r="T238" s="22">
        <v>4468372</v>
      </c>
      <c r="U238" s="22">
        <v>0</v>
      </c>
      <c r="V238" s="22">
        <v>0</v>
      </c>
      <c r="W238" s="22">
        <v>1228501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1228501</v>
      </c>
      <c r="AD238" s="22">
        <v>155318</v>
      </c>
      <c r="AE238" s="22">
        <v>191918</v>
      </c>
      <c r="AF238" s="22">
        <v>0</v>
      </c>
      <c r="AG238" s="22">
        <v>27228</v>
      </c>
      <c r="AH238" s="22">
        <v>85290</v>
      </c>
      <c r="AI238" s="22">
        <v>1688255</v>
      </c>
      <c r="AJ238" s="22">
        <v>2780117</v>
      </c>
      <c r="AK238" s="22">
        <v>0</v>
      </c>
      <c r="AL238" s="22">
        <v>2780117</v>
      </c>
    </row>
    <row r="239" spans="1:38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4693101</v>
      </c>
      <c r="F239" s="22">
        <v>0</v>
      </c>
      <c r="G239" s="22">
        <v>1742890</v>
      </c>
      <c r="H239" s="22">
        <v>885240</v>
      </c>
      <c r="I239" s="22">
        <v>0</v>
      </c>
      <c r="J239" s="22">
        <v>0</v>
      </c>
      <c r="K239" s="22">
        <v>0</v>
      </c>
      <c r="L239" s="22">
        <v>0</v>
      </c>
      <c r="M239" s="22">
        <v>7321231</v>
      </c>
      <c r="N239" s="22">
        <v>344504</v>
      </c>
      <c r="O239" s="22">
        <v>2551467</v>
      </c>
      <c r="P239" s="22">
        <v>1056202</v>
      </c>
      <c r="Q239" s="22">
        <v>103078</v>
      </c>
      <c r="R239" s="22">
        <v>0</v>
      </c>
      <c r="S239" s="22">
        <v>181548</v>
      </c>
      <c r="T239" s="22">
        <v>11558030</v>
      </c>
      <c r="U239" s="22">
        <v>1232051</v>
      </c>
      <c r="V239" s="22">
        <v>0</v>
      </c>
      <c r="W239" s="22">
        <v>414802</v>
      </c>
      <c r="X239" s="22">
        <v>211489</v>
      </c>
      <c r="Y239" s="22">
        <v>0</v>
      </c>
      <c r="Z239" s="22">
        <v>0</v>
      </c>
      <c r="AA239" s="22">
        <v>0</v>
      </c>
      <c r="AB239" s="22">
        <v>0</v>
      </c>
      <c r="AC239" s="22">
        <v>1858342</v>
      </c>
      <c r="AD239" s="22">
        <v>474560</v>
      </c>
      <c r="AE239" s="22">
        <v>332816</v>
      </c>
      <c r="AF239" s="22">
        <v>0</v>
      </c>
      <c r="AG239" s="22">
        <v>0</v>
      </c>
      <c r="AH239" s="22">
        <v>71552</v>
      </c>
      <c r="AI239" s="22">
        <v>2737270</v>
      </c>
      <c r="AJ239" s="22">
        <v>8820760</v>
      </c>
      <c r="AK239" s="22">
        <v>193176</v>
      </c>
      <c r="AL239" s="22">
        <v>8627584</v>
      </c>
    </row>
    <row r="240" spans="1:38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5685858</v>
      </c>
      <c r="F240" s="22">
        <v>0</v>
      </c>
      <c r="G240" s="22">
        <v>4872601</v>
      </c>
      <c r="H240" s="22">
        <v>2446579</v>
      </c>
      <c r="I240" s="22">
        <v>0</v>
      </c>
      <c r="J240" s="22">
        <v>0</v>
      </c>
      <c r="K240" s="22">
        <v>0</v>
      </c>
      <c r="L240" s="22">
        <v>561913</v>
      </c>
      <c r="M240" s="22">
        <v>13566951</v>
      </c>
      <c r="N240" s="22">
        <v>0</v>
      </c>
      <c r="O240" s="22">
        <v>6797132</v>
      </c>
      <c r="P240" s="22">
        <v>1392616</v>
      </c>
      <c r="Q240" s="22">
        <v>524880</v>
      </c>
      <c r="R240" s="22">
        <v>0</v>
      </c>
      <c r="S240" s="22">
        <v>415874</v>
      </c>
      <c r="T240" s="22">
        <v>22697453</v>
      </c>
      <c r="U240" s="22">
        <v>3260762</v>
      </c>
      <c r="V240" s="22">
        <v>0</v>
      </c>
      <c r="W240" s="22">
        <v>624570</v>
      </c>
      <c r="X240" s="22">
        <v>696327</v>
      </c>
      <c r="Y240" s="22">
        <v>0</v>
      </c>
      <c r="Z240" s="22">
        <v>0</v>
      </c>
      <c r="AA240" s="22">
        <v>0</v>
      </c>
      <c r="AB240" s="22">
        <v>202288</v>
      </c>
      <c r="AC240" s="22">
        <v>4783947</v>
      </c>
      <c r="AD240" s="22">
        <v>1948921</v>
      </c>
      <c r="AE240" s="22">
        <v>926100</v>
      </c>
      <c r="AF240" s="22">
        <v>0</v>
      </c>
      <c r="AG240" s="22">
        <v>0</v>
      </c>
      <c r="AH240" s="22">
        <v>373508</v>
      </c>
      <c r="AI240" s="22">
        <v>8032476</v>
      </c>
      <c r="AJ240" s="22">
        <v>14664977</v>
      </c>
      <c r="AK240" s="22">
        <v>1626130</v>
      </c>
      <c r="AL240" s="22">
        <v>13038847</v>
      </c>
    </row>
    <row r="241" spans="1:38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1388022</v>
      </c>
      <c r="F241" s="22">
        <v>0</v>
      </c>
      <c r="G241" s="22">
        <v>961006</v>
      </c>
      <c r="H241" s="22">
        <v>3143541</v>
      </c>
      <c r="I241" s="22">
        <v>0</v>
      </c>
      <c r="J241" s="22">
        <v>0</v>
      </c>
      <c r="K241" s="22">
        <v>0</v>
      </c>
      <c r="L241" s="22">
        <v>0</v>
      </c>
      <c r="M241" s="22">
        <v>5492569</v>
      </c>
      <c r="N241" s="22">
        <v>39359</v>
      </c>
      <c r="O241" s="22">
        <v>325310</v>
      </c>
      <c r="P241" s="22">
        <v>218963</v>
      </c>
      <c r="Q241" s="22">
        <v>51439</v>
      </c>
      <c r="R241" s="22">
        <v>202451</v>
      </c>
      <c r="S241" s="22">
        <v>18687</v>
      </c>
      <c r="T241" s="22">
        <v>6348778</v>
      </c>
      <c r="U241" s="22">
        <v>1129993</v>
      </c>
      <c r="V241" s="22">
        <v>0</v>
      </c>
      <c r="W241" s="22">
        <v>193246</v>
      </c>
      <c r="X241" s="22">
        <v>2048071</v>
      </c>
      <c r="Y241" s="22">
        <v>0</v>
      </c>
      <c r="Z241" s="22">
        <v>0</v>
      </c>
      <c r="AA241" s="22">
        <v>0</v>
      </c>
      <c r="AB241" s="22">
        <v>0</v>
      </c>
      <c r="AC241" s="22">
        <v>3371310</v>
      </c>
      <c r="AD241" s="22">
        <v>183807</v>
      </c>
      <c r="AE241" s="22">
        <v>169366</v>
      </c>
      <c r="AF241" s="22">
        <v>0</v>
      </c>
      <c r="AG241" s="22">
        <v>132746</v>
      </c>
      <c r="AH241" s="22">
        <v>16168</v>
      </c>
      <c r="AI241" s="22">
        <v>3873397</v>
      </c>
      <c r="AJ241" s="22">
        <v>2475381</v>
      </c>
      <c r="AK241" s="22">
        <v>0</v>
      </c>
      <c r="AL241" s="22">
        <v>2475381</v>
      </c>
    </row>
    <row r="242" spans="1:38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3183285</v>
      </c>
      <c r="F242" s="22">
        <v>0</v>
      </c>
      <c r="G242" s="22">
        <v>921868</v>
      </c>
      <c r="H242" s="22">
        <v>1087792</v>
      </c>
      <c r="I242" s="22">
        <v>501541</v>
      </c>
      <c r="J242" s="22">
        <v>0</v>
      </c>
      <c r="K242" s="22">
        <v>0</v>
      </c>
      <c r="L242" s="22">
        <v>0</v>
      </c>
      <c r="M242" s="22">
        <v>5694486</v>
      </c>
      <c r="N242" s="22">
        <v>0</v>
      </c>
      <c r="O242" s="22">
        <v>1789861</v>
      </c>
      <c r="P242" s="22">
        <v>142313</v>
      </c>
      <c r="Q242" s="22">
        <v>50759</v>
      </c>
      <c r="R242" s="22">
        <v>44185</v>
      </c>
      <c r="S242" s="22">
        <v>15000</v>
      </c>
      <c r="T242" s="22">
        <v>7736604</v>
      </c>
      <c r="U242" s="22">
        <v>1503418</v>
      </c>
      <c r="V242" s="22">
        <v>0</v>
      </c>
      <c r="W242" s="22">
        <v>704104</v>
      </c>
      <c r="X242" s="22">
        <v>470758</v>
      </c>
      <c r="Y242" s="22">
        <v>62514</v>
      </c>
      <c r="Z242" s="22">
        <v>0</v>
      </c>
      <c r="AA242" s="22">
        <v>0</v>
      </c>
      <c r="AB242" s="22">
        <v>0</v>
      </c>
      <c r="AC242" s="22">
        <v>2740794</v>
      </c>
      <c r="AD242" s="22">
        <v>415630</v>
      </c>
      <c r="AE242" s="22">
        <v>62319</v>
      </c>
      <c r="AF242" s="22">
        <v>0</v>
      </c>
      <c r="AG242" s="22">
        <v>18461</v>
      </c>
      <c r="AH242" s="22">
        <v>13150</v>
      </c>
      <c r="AI242" s="22">
        <v>3250354</v>
      </c>
      <c r="AJ242" s="22">
        <v>4486250</v>
      </c>
      <c r="AK242" s="22">
        <v>182701</v>
      </c>
      <c r="AL242" s="22">
        <v>4303549</v>
      </c>
    </row>
    <row r="243" spans="1:38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2042806</v>
      </c>
      <c r="F243" s="22">
        <v>0</v>
      </c>
      <c r="G243" s="22">
        <v>3141563</v>
      </c>
      <c r="H243" s="22">
        <v>1461203</v>
      </c>
      <c r="I243" s="22">
        <v>0</v>
      </c>
      <c r="J243" s="22">
        <v>0</v>
      </c>
      <c r="K243" s="22">
        <v>0</v>
      </c>
      <c r="L243" s="22">
        <v>0</v>
      </c>
      <c r="M243" s="22">
        <v>6645572</v>
      </c>
      <c r="N243" s="22">
        <v>0</v>
      </c>
      <c r="O243" s="22">
        <v>990966</v>
      </c>
      <c r="P243" s="22">
        <v>250074</v>
      </c>
      <c r="Q243" s="22">
        <v>258122</v>
      </c>
      <c r="R243" s="22">
        <v>167640</v>
      </c>
      <c r="S243" s="22">
        <v>307566</v>
      </c>
      <c r="T243" s="22">
        <v>8619940</v>
      </c>
      <c r="U243" s="22">
        <v>663137</v>
      </c>
      <c r="V243" s="22">
        <v>0</v>
      </c>
      <c r="W243" s="22">
        <v>1242701</v>
      </c>
      <c r="X243" s="22">
        <v>540430</v>
      </c>
      <c r="Y243" s="22">
        <v>0</v>
      </c>
      <c r="Z243" s="22">
        <v>0</v>
      </c>
      <c r="AA243" s="22">
        <v>0</v>
      </c>
      <c r="AB243" s="22">
        <v>0</v>
      </c>
      <c r="AC243" s="22">
        <v>2446268</v>
      </c>
      <c r="AD243" s="22">
        <v>683135</v>
      </c>
      <c r="AE243" s="22">
        <v>67605</v>
      </c>
      <c r="AF243" s="22">
        <v>0</v>
      </c>
      <c r="AG243" s="22">
        <v>59166</v>
      </c>
      <c r="AH243" s="22">
        <v>231486</v>
      </c>
      <c r="AI243" s="22">
        <v>3487660</v>
      </c>
      <c r="AJ243" s="22">
        <v>5132280</v>
      </c>
      <c r="AK243" s="22">
        <v>0</v>
      </c>
      <c r="AL243" s="22">
        <v>5132280</v>
      </c>
    </row>
    <row r="244" spans="1:38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996944</v>
      </c>
      <c r="F244" s="22">
        <v>0</v>
      </c>
      <c r="G244" s="22">
        <v>2323643</v>
      </c>
      <c r="H244" s="22">
        <v>2349601</v>
      </c>
      <c r="I244" s="22">
        <v>0</v>
      </c>
      <c r="J244" s="22">
        <v>0</v>
      </c>
      <c r="K244" s="22">
        <v>0</v>
      </c>
      <c r="L244" s="22">
        <v>0</v>
      </c>
      <c r="M244" s="22">
        <v>5670188</v>
      </c>
      <c r="N244" s="22">
        <v>0</v>
      </c>
      <c r="O244" s="22">
        <v>749129</v>
      </c>
      <c r="P244" s="22">
        <v>325426</v>
      </c>
      <c r="Q244" s="22">
        <v>97757</v>
      </c>
      <c r="R244" s="22">
        <v>209350</v>
      </c>
      <c r="S244" s="22">
        <v>0</v>
      </c>
      <c r="T244" s="22">
        <v>7051850</v>
      </c>
      <c r="U244" s="22">
        <v>792956</v>
      </c>
      <c r="V244" s="22">
        <v>0</v>
      </c>
      <c r="W244" s="22">
        <v>903456</v>
      </c>
      <c r="X244" s="22">
        <v>1826056</v>
      </c>
      <c r="Y244" s="22">
        <v>0</v>
      </c>
      <c r="Z244" s="22">
        <v>0</v>
      </c>
      <c r="AA244" s="22">
        <v>0</v>
      </c>
      <c r="AB244" s="22">
        <v>0</v>
      </c>
      <c r="AC244" s="22">
        <v>3522468</v>
      </c>
      <c r="AD244" s="22">
        <v>438115</v>
      </c>
      <c r="AE244" s="22">
        <v>190499</v>
      </c>
      <c r="AF244" s="22">
        <v>0</v>
      </c>
      <c r="AG244" s="22">
        <v>8374</v>
      </c>
      <c r="AH244" s="22">
        <v>0</v>
      </c>
      <c r="AI244" s="22">
        <v>4159456</v>
      </c>
      <c r="AJ244" s="22">
        <v>2892394</v>
      </c>
      <c r="AK244" s="22">
        <v>0</v>
      </c>
      <c r="AL244" s="22">
        <v>2892394</v>
      </c>
    </row>
    <row r="245" spans="1:38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232663</v>
      </c>
      <c r="F245" s="22">
        <v>0</v>
      </c>
      <c r="G245" s="22">
        <v>249907</v>
      </c>
      <c r="H245" s="22">
        <v>1306976</v>
      </c>
      <c r="I245" s="22">
        <v>0</v>
      </c>
      <c r="J245" s="22">
        <v>0</v>
      </c>
      <c r="K245" s="22">
        <v>0</v>
      </c>
      <c r="L245" s="22">
        <v>0</v>
      </c>
      <c r="M245" s="22">
        <v>1789546</v>
      </c>
      <c r="N245" s="22">
        <v>0</v>
      </c>
      <c r="O245" s="22">
        <v>183332</v>
      </c>
      <c r="P245" s="22">
        <v>33562</v>
      </c>
      <c r="Q245" s="22">
        <v>15273</v>
      </c>
      <c r="R245" s="22">
        <v>0</v>
      </c>
      <c r="S245" s="22">
        <v>31516</v>
      </c>
      <c r="T245" s="22">
        <v>2053229</v>
      </c>
      <c r="U245" s="22">
        <v>187795</v>
      </c>
      <c r="V245" s="22">
        <v>0</v>
      </c>
      <c r="W245" s="22">
        <v>51432</v>
      </c>
      <c r="X245" s="22">
        <v>131286</v>
      </c>
      <c r="Y245" s="22">
        <v>0</v>
      </c>
      <c r="Z245" s="22">
        <v>0</v>
      </c>
      <c r="AA245" s="22">
        <v>0</v>
      </c>
      <c r="AB245" s="22">
        <v>0</v>
      </c>
      <c r="AC245" s="22">
        <v>370513</v>
      </c>
      <c r="AD245" s="22">
        <v>129372</v>
      </c>
      <c r="AE245" s="22">
        <v>30347</v>
      </c>
      <c r="AF245" s="22">
        <v>0</v>
      </c>
      <c r="AG245" s="22">
        <v>0</v>
      </c>
      <c r="AH245" s="22">
        <v>23152</v>
      </c>
      <c r="AI245" s="22">
        <v>553384</v>
      </c>
      <c r="AJ245" s="22">
        <v>1499845</v>
      </c>
      <c r="AK245" s="22">
        <v>0</v>
      </c>
      <c r="AL245" s="22">
        <v>1499845</v>
      </c>
    </row>
    <row r="246" spans="1:38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962692</v>
      </c>
      <c r="F246" s="22">
        <v>0</v>
      </c>
      <c r="G246" s="22">
        <v>687027</v>
      </c>
      <c r="H246" s="22">
        <v>466652</v>
      </c>
      <c r="I246" s="22">
        <v>5828</v>
      </c>
      <c r="J246" s="22">
        <v>0</v>
      </c>
      <c r="K246" s="22">
        <v>0</v>
      </c>
      <c r="L246" s="22">
        <v>117534</v>
      </c>
      <c r="M246" s="22">
        <v>2239733</v>
      </c>
      <c r="N246" s="22">
        <v>0</v>
      </c>
      <c r="O246" s="22">
        <v>1873660</v>
      </c>
      <c r="P246" s="22">
        <v>94472</v>
      </c>
      <c r="Q246" s="22">
        <v>70106</v>
      </c>
      <c r="R246" s="22">
        <v>7400</v>
      </c>
      <c r="S246" s="22">
        <v>18850</v>
      </c>
      <c r="T246" s="22">
        <v>4304221</v>
      </c>
      <c r="U246" s="22">
        <v>336923</v>
      </c>
      <c r="V246" s="22">
        <v>0</v>
      </c>
      <c r="W246" s="22">
        <v>113676</v>
      </c>
      <c r="X246" s="22">
        <v>291007</v>
      </c>
      <c r="Y246" s="22">
        <v>5828</v>
      </c>
      <c r="Z246" s="22">
        <v>0</v>
      </c>
      <c r="AA246" s="22">
        <v>0</v>
      </c>
      <c r="AB246" s="22">
        <v>103969</v>
      </c>
      <c r="AC246" s="22">
        <v>851403</v>
      </c>
      <c r="AD246" s="22">
        <v>1050386</v>
      </c>
      <c r="AE246" s="22">
        <v>62776</v>
      </c>
      <c r="AF246" s="22">
        <v>0</v>
      </c>
      <c r="AG246" s="22">
        <v>0</v>
      </c>
      <c r="AH246" s="22">
        <v>15631</v>
      </c>
      <c r="AI246" s="22">
        <v>1980196</v>
      </c>
      <c r="AJ246" s="22">
        <v>2324025</v>
      </c>
      <c r="AK246" s="22">
        <v>0</v>
      </c>
      <c r="AL246" s="22">
        <v>2324025</v>
      </c>
    </row>
    <row r="247" spans="1:38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1828936</v>
      </c>
      <c r="F247" s="22">
        <v>0</v>
      </c>
      <c r="G247" s="22">
        <v>1168931</v>
      </c>
      <c r="H247" s="22">
        <v>595928</v>
      </c>
      <c r="I247" s="22">
        <v>0</v>
      </c>
      <c r="J247" s="22">
        <v>0</v>
      </c>
      <c r="K247" s="22">
        <v>0</v>
      </c>
      <c r="L247" s="22">
        <v>84232</v>
      </c>
      <c r="M247" s="22">
        <v>3678027</v>
      </c>
      <c r="N247" s="22">
        <v>0</v>
      </c>
      <c r="O247" s="22">
        <v>732267</v>
      </c>
      <c r="P247" s="22">
        <v>348047</v>
      </c>
      <c r="Q247" s="22">
        <v>50211</v>
      </c>
      <c r="R247" s="22">
        <v>26478</v>
      </c>
      <c r="S247" s="22">
        <v>72406</v>
      </c>
      <c r="T247" s="22">
        <v>4907436</v>
      </c>
      <c r="U247" s="22">
        <v>1256537</v>
      </c>
      <c r="V247" s="22">
        <v>0</v>
      </c>
      <c r="W247" s="22">
        <v>457154</v>
      </c>
      <c r="X247" s="22">
        <v>288772</v>
      </c>
      <c r="Y247" s="22">
        <v>0</v>
      </c>
      <c r="Z247" s="22">
        <v>0</v>
      </c>
      <c r="AA247" s="22">
        <v>0</v>
      </c>
      <c r="AB247" s="22">
        <v>59356</v>
      </c>
      <c r="AC247" s="22">
        <v>2061819</v>
      </c>
      <c r="AD247" s="22">
        <v>399855</v>
      </c>
      <c r="AE247" s="22">
        <v>246157</v>
      </c>
      <c r="AF247" s="22">
        <v>0</v>
      </c>
      <c r="AG247" s="22">
        <v>20828</v>
      </c>
      <c r="AH247" s="22">
        <v>31283</v>
      </c>
      <c r="AI247" s="22">
        <v>2759942</v>
      </c>
      <c r="AJ247" s="22">
        <v>2147494</v>
      </c>
      <c r="AK247" s="22">
        <v>0</v>
      </c>
      <c r="AL247" s="22">
        <v>2147494</v>
      </c>
    </row>
    <row r="248" spans="1:38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2166385</v>
      </c>
      <c r="F248" s="22">
        <v>0</v>
      </c>
      <c r="G248" s="22">
        <v>1434195</v>
      </c>
      <c r="H248" s="22">
        <v>732763</v>
      </c>
      <c r="I248" s="22">
        <v>0</v>
      </c>
      <c r="J248" s="22">
        <v>0</v>
      </c>
      <c r="K248" s="22">
        <v>0</v>
      </c>
      <c r="L248" s="22">
        <v>0</v>
      </c>
      <c r="M248" s="22">
        <v>4333343</v>
      </c>
      <c r="N248" s="22">
        <v>0</v>
      </c>
      <c r="O248" s="22">
        <v>407421</v>
      </c>
      <c r="P248" s="22">
        <v>806789</v>
      </c>
      <c r="Q248" s="22">
        <v>329467</v>
      </c>
      <c r="R248" s="22">
        <v>171424</v>
      </c>
      <c r="S248" s="22">
        <v>64499</v>
      </c>
      <c r="T248" s="22">
        <v>6112943</v>
      </c>
      <c r="U248" s="22">
        <v>1334487</v>
      </c>
      <c r="V248" s="22">
        <v>0</v>
      </c>
      <c r="W248" s="22">
        <v>769104</v>
      </c>
      <c r="X248" s="22">
        <v>291667</v>
      </c>
      <c r="Y248" s="22">
        <v>0</v>
      </c>
      <c r="Z248" s="22">
        <v>0</v>
      </c>
      <c r="AA248" s="22">
        <v>0</v>
      </c>
      <c r="AB248" s="22">
        <v>0</v>
      </c>
      <c r="AC248" s="22">
        <v>2395258</v>
      </c>
      <c r="AD248" s="22">
        <v>272428</v>
      </c>
      <c r="AE248" s="22">
        <v>425605</v>
      </c>
      <c r="AF248" s="22">
        <v>0</v>
      </c>
      <c r="AG248" s="22">
        <v>163990</v>
      </c>
      <c r="AH248" s="22">
        <v>40965</v>
      </c>
      <c r="AI248" s="22">
        <v>3298246</v>
      </c>
      <c r="AJ248" s="22">
        <v>2814697</v>
      </c>
      <c r="AK248" s="22">
        <v>840000</v>
      </c>
      <c r="AL248" s="22">
        <v>1974697</v>
      </c>
    </row>
    <row r="249" spans="1:38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533004</v>
      </c>
      <c r="F249" s="22">
        <v>0</v>
      </c>
      <c r="G249" s="22">
        <v>799372</v>
      </c>
      <c r="H249" s="22">
        <v>929512</v>
      </c>
      <c r="I249" s="22">
        <v>0</v>
      </c>
      <c r="J249" s="22">
        <v>0</v>
      </c>
      <c r="K249" s="22">
        <v>0</v>
      </c>
      <c r="L249" s="22">
        <v>0</v>
      </c>
      <c r="M249" s="22">
        <v>2261888</v>
      </c>
      <c r="N249" s="22">
        <v>0</v>
      </c>
      <c r="O249" s="22">
        <v>112730</v>
      </c>
      <c r="P249" s="22">
        <v>503793</v>
      </c>
      <c r="Q249" s="22">
        <v>9504</v>
      </c>
      <c r="R249" s="22">
        <v>105007</v>
      </c>
      <c r="S249" s="22">
        <v>43921</v>
      </c>
      <c r="T249" s="22">
        <v>3036843</v>
      </c>
      <c r="U249" s="22">
        <v>373501</v>
      </c>
      <c r="V249" s="22">
        <v>0</v>
      </c>
      <c r="W249" s="22">
        <v>381806</v>
      </c>
      <c r="X249" s="22">
        <v>218812</v>
      </c>
      <c r="Y249" s="22">
        <v>0</v>
      </c>
      <c r="Z249" s="22">
        <v>0</v>
      </c>
      <c r="AA249" s="22">
        <v>0</v>
      </c>
      <c r="AB249" s="22">
        <v>0</v>
      </c>
      <c r="AC249" s="22">
        <v>974119</v>
      </c>
      <c r="AD249" s="22">
        <v>76043</v>
      </c>
      <c r="AE249" s="22">
        <v>151687</v>
      </c>
      <c r="AF249" s="22">
        <v>0</v>
      </c>
      <c r="AG249" s="22">
        <v>25797</v>
      </c>
      <c r="AH249" s="22">
        <v>36759</v>
      </c>
      <c r="AI249" s="22">
        <v>1264405</v>
      </c>
      <c r="AJ249" s="22">
        <v>1772438</v>
      </c>
      <c r="AK249" s="22">
        <v>0</v>
      </c>
      <c r="AL249" s="22">
        <v>1772438</v>
      </c>
    </row>
    <row r="250" spans="1:38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307219</v>
      </c>
      <c r="F250" s="22">
        <v>0</v>
      </c>
      <c r="G250" s="22">
        <v>2286130</v>
      </c>
      <c r="H250" s="22">
        <v>1061559</v>
      </c>
      <c r="I250" s="22">
        <v>147134</v>
      </c>
      <c r="J250" s="22">
        <v>0</v>
      </c>
      <c r="K250" s="22">
        <v>0</v>
      </c>
      <c r="L250" s="22">
        <v>0</v>
      </c>
      <c r="M250" s="22">
        <v>3802042</v>
      </c>
      <c r="N250" s="22">
        <v>0</v>
      </c>
      <c r="O250" s="22">
        <v>426719</v>
      </c>
      <c r="P250" s="22">
        <v>165494</v>
      </c>
      <c r="Q250" s="22">
        <v>40590</v>
      </c>
      <c r="R250" s="22">
        <v>61905</v>
      </c>
      <c r="S250" s="22">
        <v>8260</v>
      </c>
      <c r="T250" s="22">
        <v>4505010</v>
      </c>
      <c r="U250" s="22">
        <v>223310</v>
      </c>
      <c r="V250" s="22">
        <v>0</v>
      </c>
      <c r="W250" s="22">
        <v>301030</v>
      </c>
      <c r="X250" s="22">
        <v>368597</v>
      </c>
      <c r="Y250" s="22">
        <v>8066</v>
      </c>
      <c r="Z250" s="22">
        <v>0</v>
      </c>
      <c r="AA250" s="22">
        <v>0</v>
      </c>
      <c r="AB250" s="22">
        <v>0</v>
      </c>
      <c r="AC250" s="22">
        <v>901003</v>
      </c>
      <c r="AD250" s="22">
        <v>92822</v>
      </c>
      <c r="AE250" s="22">
        <v>62639</v>
      </c>
      <c r="AF250" s="22">
        <v>0</v>
      </c>
      <c r="AG250" s="22">
        <v>3095</v>
      </c>
      <c r="AH250" s="22">
        <v>6195</v>
      </c>
      <c r="AI250" s="22">
        <v>1065754</v>
      </c>
      <c r="AJ250" s="22">
        <v>3439256</v>
      </c>
      <c r="AK250" s="22">
        <v>0</v>
      </c>
      <c r="AL250" s="22">
        <v>3439256</v>
      </c>
    </row>
    <row r="251" spans="1:38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2692045</v>
      </c>
      <c r="F251" s="22">
        <v>0</v>
      </c>
      <c r="G251" s="22">
        <v>8346002</v>
      </c>
      <c r="H251" s="22">
        <v>660971</v>
      </c>
      <c r="I251" s="22">
        <v>0</v>
      </c>
      <c r="J251" s="22">
        <v>0</v>
      </c>
      <c r="K251" s="22">
        <v>0</v>
      </c>
      <c r="L251" s="22">
        <v>0</v>
      </c>
      <c r="M251" s="22">
        <v>11699018</v>
      </c>
      <c r="N251" s="22">
        <v>0</v>
      </c>
      <c r="O251" s="22">
        <v>1567347</v>
      </c>
      <c r="P251" s="22">
        <v>872832</v>
      </c>
      <c r="Q251" s="22">
        <v>14104</v>
      </c>
      <c r="R251" s="22">
        <v>401475</v>
      </c>
      <c r="S251" s="22">
        <v>43516</v>
      </c>
      <c r="T251" s="22">
        <v>14598292</v>
      </c>
      <c r="U251" s="22">
        <v>2605688</v>
      </c>
      <c r="V251" s="22">
        <v>0</v>
      </c>
      <c r="W251" s="22">
        <v>1674549</v>
      </c>
      <c r="X251" s="22">
        <v>317123</v>
      </c>
      <c r="Y251" s="22">
        <v>0</v>
      </c>
      <c r="Z251" s="22">
        <v>0</v>
      </c>
      <c r="AA251" s="22">
        <v>0</v>
      </c>
      <c r="AB251" s="22">
        <v>0</v>
      </c>
      <c r="AC251" s="22">
        <v>4597360</v>
      </c>
      <c r="AD251" s="22">
        <v>979394</v>
      </c>
      <c r="AE251" s="22">
        <v>534401</v>
      </c>
      <c r="AF251" s="22">
        <v>0</v>
      </c>
      <c r="AG251" s="22">
        <v>282984</v>
      </c>
      <c r="AH251" s="22">
        <v>43516</v>
      </c>
      <c r="AI251" s="22">
        <v>6437655</v>
      </c>
      <c r="AJ251" s="22">
        <v>8160637</v>
      </c>
      <c r="AK251" s="22">
        <v>93271</v>
      </c>
      <c r="AL251" s="22">
        <v>8067366</v>
      </c>
    </row>
    <row r="252" spans="1:38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4816397</v>
      </c>
      <c r="F252" s="22">
        <v>0</v>
      </c>
      <c r="G252" s="22">
        <v>0</v>
      </c>
      <c r="H252" s="22">
        <v>1746770</v>
      </c>
      <c r="I252" s="22">
        <v>0</v>
      </c>
      <c r="J252" s="22">
        <v>0</v>
      </c>
      <c r="K252" s="22">
        <v>0</v>
      </c>
      <c r="L252" s="22">
        <v>0</v>
      </c>
      <c r="M252" s="22">
        <v>6563167</v>
      </c>
      <c r="N252" s="22">
        <v>0</v>
      </c>
      <c r="O252" s="22">
        <v>890895</v>
      </c>
      <c r="P252" s="22">
        <v>430287</v>
      </c>
      <c r="Q252" s="22">
        <v>412464</v>
      </c>
      <c r="R252" s="22">
        <v>138550</v>
      </c>
      <c r="S252" s="22">
        <v>43217</v>
      </c>
      <c r="T252" s="22">
        <v>8478580</v>
      </c>
      <c r="U252" s="22">
        <v>3658281</v>
      </c>
      <c r="V252" s="22">
        <v>0</v>
      </c>
      <c r="W252" s="22">
        <v>0</v>
      </c>
      <c r="X252" s="22">
        <v>492711</v>
      </c>
      <c r="Y252" s="22">
        <v>0</v>
      </c>
      <c r="Z252" s="22">
        <v>0</v>
      </c>
      <c r="AA252" s="22">
        <v>0</v>
      </c>
      <c r="AB252" s="22">
        <v>0</v>
      </c>
      <c r="AC252" s="22">
        <v>4150992</v>
      </c>
      <c r="AD252" s="22">
        <v>216871</v>
      </c>
      <c r="AE252" s="22">
        <v>134372</v>
      </c>
      <c r="AF252" s="22">
        <v>0</v>
      </c>
      <c r="AG252" s="22">
        <v>62358</v>
      </c>
      <c r="AH252" s="22">
        <v>23581</v>
      </c>
      <c r="AI252" s="22">
        <v>4588174</v>
      </c>
      <c r="AJ252" s="22">
        <v>3890406</v>
      </c>
      <c r="AK252" s="22">
        <v>1130231</v>
      </c>
      <c r="AL252" s="22">
        <v>2760175</v>
      </c>
    </row>
    <row r="253" spans="1:38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1126830</v>
      </c>
      <c r="F253" s="22">
        <v>0</v>
      </c>
      <c r="G253" s="22">
        <v>2087640</v>
      </c>
      <c r="H253" s="22">
        <v>772648</v>
      </c>
      <c r="I253" s="22">
        <v>0</v>
      </c>
      <c r="J253" s="22">
        <v>0</v>
      </c>
      <c r="K253" s="22">
        <v>0</v>
      </c>
      <c r="L253" s="22">
        <v>0</v>
      </c>
      <c r="M253" s="22">
        <v>3987118</v>
      </c>
      <c r="N253" s="22">
        <v>0</v>
      </c>
      <c r="O253" s="22">
        <v>444624</v>
      </c>
      <c r="P253" s="22">
        <v>247610</v>
      </c>
      <c r="Q253" s="22">
        <v>30911</v>
      </c>
      <c r="R253" s="22">
        <v>8632</v>
      </c>
      <c r="S253" s="22">
        <v>329328</v>
      </c>
      <c r="T253" s="22">
        <v>5048223</v>
      </c>
      <c r="U253" s="22">
        <v>377982</v>
      </c>
      <c r="V253" s="22">
        <v>0</v>
      </c>
      <c r="W253" s="22">
        <v>634863</v>
      </c>
      <c r="X253" s="22">
        <v>452686</v>
      </c>
      <c r="Y253" s="22">
        <v>0</v>
      </c>
      <c r="Z253" s="22">
        <v>0</v>
      </c>
      <c r="AA253" s="22">
        <v>0</v>
      </c>
      <c r="AB253" s="22">
        <v>0</v>
      </c>
      <c r="AC253" s="22">
        <v>1465531</v>
      </c>
      <c r="AD253" s="22">
        <v>76905</v>
      </c>
      <c r="AE253" s="22">
        <v>89740</v>
      </c>
      <c r="AF253" s="22">
        <v>0</v>
      </c>
      <c r="AG253" s="22">
        <v>2023</v>
      </c>
      <c r="AH253" s="22">
        <v>95396</v>
      </c>
      <c r="AI253" s="22">
        <v>1729595</v>
      </c>
      <c r="AJ253" s="22">
        <v>3318628</v>
      </c>
      <c r="AK253" s="22">
        <v>63542</v>
      </c>
      <c r="AL253" s="22">
        <v>3255086</v>
      </c>
    </row>
    <row r="254" spans="1:38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1323916</v>
      </c>
      <c r="F254" s="22">
        <v>0</v>
      </c>
      <c r="G254" s="22">
        <v>613418</v>
      </c>
      <c r="H254" s="22">
        <v>1995816</v>
      </c>
      <c r="I254" s="22">
        <v>0</v>
      </c>
      <c r="J254" s="22">
        <v>0</v>
      </c>
      <c r="K254" s="22">
        <v>0</v>
      </c>
      <c r="L254" s="22">
        <v>0</v>
      </c>
      <c r="M254" s="22">
        <v>3933150</v>
      </c>
      <c r="N254" s="22">
        <v>0</v>
      </c>
      <c r="O254" s="22">
        <v>1408548</v>
      </c>
      <c r="P254" s="22">
        <v>113212</v>
      </c>
      <c r="Q254" s="22">
        <v>37746</v>
      </c>
      <c r="R254" s="22">
        <v>14547</v>
      </c>
      <c r="S254" s="22">
        <v>325482</v>
      </c>
      <c r="T254" s="22">
        <v>5832685</v>
      </c>
      <c r="U254" s="22">
        <v>836533</v>
      </c>
      <c r="V254" s="22">
        <v>0</v>
      </c>
      <c r="W254" s="22">
        <v>247066</v>
      </c>
      <c r="X254" s="22">
        <v>714661</v>
      </c>
      <c r="Y254" s="22">
        <v>0</v>
      </c>
      <c r="Z254" s="22">
        <v>0</v>
      </c>
      <c r="AA254" s="22">
        <v>0</v>
      </c>
      <c r="AB254" s="22">
        <v>0</v>
      </c>
      <c r="AC254" s="22">
        <v>1798260</v>
      </c>
      <c r="AD254" s="22">
        <v>493439</v>
      </c>
      <c r="AE254" s="22">
        <v>79228</v>
      </c>
      <c r="AF254" s="22">
        <v>0</v>
      </c>
      <c r="AG254" s="22">
        <v>2061</v>
      </c>
      <c r="AH254" s="22">
        <v>219906</v>
      </c>
      <c r="AI254" s="22">
        <v>2592894</v>
      </c>
      <c r="AJ254" s="22">
        <v>3239791</v>
      </c>
      <c r="AK254" s="22">
        <v>58621</v>
      </c>
      <c r="AL254" s="22">
        <v>3181170</v>
      </c>
    </row>
    <row r="255" spans="1:38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1976777</v>
      </c>
      <c r="F255" s="22">
        <v>0</v>
      </c>
      <c r="G255" s="22">
        <v>481094</v>
      </c>
      <c r="H255" s="22">
        <v>3802574</v>
      </c>
      <c r="I255" s="22">
        <v>0</v>
      </c>
      <c r="J255" s="22">
        <v>0</v>
      </c>
      <c r="K255" s="22">
        <v>0</v>
      </c>
      <c r="L255" s="22">
        <v>0</v>
      </c>
      <c r="M255" s="22">
        <v>6260445</v>
      </c>
      <c r="N255" s="22">
        <v>0</v>
      </c>
      <c r="O255" s="22">
        <v>743983</v>
      </c>
      <c r="P255" s="22">
        <v>877657</v>
      </c>
      <c r="Q255" s="22">
        <v>358551</v>
      </c>
      <c r="R255" s="22">
        <v>193075</v>
      </c>
      <c r="S255" s="22">
        <v>447894</v>
      </c>
      <c r="T255" s="22">
        <v>8881605</v>
      </c>
      <c r="U255" s="22">
        <v>1213780</v>
      </c>
      <c r="V255" s="22">
        <v>0</v>
      </c>
      <c r="W255" s="22">
        <v>150035</v>
      </c>
      <c r="X255" s="22">
        <v>749695</v>
      </c>
      <c r="Y255" s="22">
        <v>0</v>
      </c>
      <c r="Z255" s="22">
        <v>0</v>
      </c>
      <c r="AA255" s="22">
        <v>0</v>
      </c>
      <c r="AB255" s="22">
        <v>0</v>
      </c>
      <c r="AC255" s="22">
        <v>2113510</v>
      </c>
      <c r="AD255" s="22">
        <v>318349</v>
      </c>
      <c r="AE255" s="22">
        <v>292291</v>
      </c>
      <c r="AF255" s="22">
        <v>0</v>
      </c>
      <c r="AG255" s="22">
        <v>117413</v>
      </c>
      <c r="AH255" s="22">
        <v>125465</v>
      </c>
      <c r="AI255" s="22">
        <v>2967028</v>
      </c>
      <c r="AJ255" s="22">
        <v>5914577</v>
      </c>
      <c r="AK255" s="22">
        <v>405089</v>
      </c>
      <c r="AL255" s="22">
        <v>5509488</v>
      </c>
    </row>
    <row r="256" spans="1:38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849825</v>
      </c>
      <c r="F256" s="22">
        <v>0</v>
      </c>
      <c r="G256" s="22">
        <v>3123557</v>
      </c>
      <c r="H256" s="22">
        <v>1500582</v>
      </c>
      <c r="I256" s="22">
        <v>0</v>
      </c>
      <c r="J256" s="22">
        <v>0</v>
      </c>
      <c r="K256" s="22">
        <v>0</v>
      </c>
      <c r="L256" s="22">
        <v>0</v>
      </c>
      <c r="M256" s="22">
        <v>5473964</v>
      </c>
      <c r="N256" s="22">
        <v>191281</v>
      </c>
      <c r="O256" s="22">
        <v>368101</v>
      </c>
      <c r="P256" s="22">
        <v>302786</v>
      </c>
      <c r="Q256" s="22">
        <v>113630</v>
      </c>
      <c r="R256" s="22">
        <v>0</v>
      </c>
      <c r="S256" s="22">
        <v>129615</v>
      </c>
      <c r="T256" s="22">
        <v>6579377</v>
      </c>
      <c r="U256" s="22">
        <v>605743</v>
      </c>
      <c r="V256" s="22">
        <v>0</v>
      </c>
      <c r="W256" s="22">
        <v>1286086</v>
      </c>
      <c r="X256" s="22">
        <v>813850</v>
      </c>
      <c r="Y256" s="22">
        <v>0</v>
      </c>
      <c r="Z256" s="22">
        <v>0</v>
      </c>
      <c r="AA256" s="22">
        <v>0</v>
      </c>
      <c r="AB256" s="22">
        <v>0</v>
      </c>
      <c r="AC256" s="22">
        <v>2705679</v>
      </c>
      <c r="AD256" s="22">
        <v>195008</v>
      </c>
      <c r="AE256" s="22">
        <v>144275</v>
      </c>
      <c r="AF256" s="22">
        <v>0</v>
      </c>
      <c r="AG256" s="22">
        <v>0</v>
      </c>
      <c r="AH256" s="22">
        <v>55115</v>
      </c>
      <c r="AI256" s="22">
        <v>3100077</v>
      </c>
      <c r="AJ256" s="22">
        <v>3479300</v>
      </c>
      <c r="AK256" s="22">
        <v>0</v>
      </c>
      <c r="AL256" s="22">
        <v>3479300</v>
      </c>
    </row>
    <row r="257" spans="1:38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2704003</v>
      </c>
      <c r="F257" s="22">
        <v>0</v>
      </c>
      <c r="G257" s="22">
        <v>1345766</v>
      </c>
      <c r="H257" s="22">
        <v>889268</v>
      </c>
      <c r="I257" s="22">
        <v>55734</v>
      </c>
      <c r="J257" s="22">
        <v>0</v>
      </c>
      <c r="K257" s="22">
        <v>0</v>
      </c>
      <c r="L257" s="22">
        <v>0</v>
      </c>
      <c r="M257" s="22">
        <v>4994771</v>
      </c>
      <c r="N257" s="22">
        <v>22536</v>
      </c>
      <c r="O257" s="22">
        <v>1102670</v>
      </c>
      <c r="P257" s="22">
        <v>399342</v>
      </c>
      <c r="Q257" s="22">
        <v>154322</v>
      </c>
      <c r="R257" s="22">
        <v>6940</v>
      </c>
      <c r="S257" s="22">
        <v>235951</v>
      </c>
      <c r="T257" s="22">
        <v>6916532</v>
      </c>
      <c r="U257" s="22">
        <v>1141843</v>
      </c>
      <c r="V257" s="22">
        <v>0</v>
      </c>
      <c r="W257" s="22">
        <v>576367</v>
      </c>
      <c r="X257" s="22">
        <v>360991</v>
      </c>
      <c r="Y257" s="22">
        <v>46672</v>
      </c>
      <c r="Z257" s="22">
        <v>0</v>
      </c>
      <c r="AA257" s="22">
        <v>0</v>
      </c>
      <c r="AB257" s="22">
        <v>0</v>
      </c>
      <c r="AC257" s="22">
        <v>2125873</v>
      </c>
      <c r="AD257" s="22">
        <v>260327</v>
      </c>
      <c r="AE257" s="22">
        <v>171220</v>
      </c>
      <c r="AF257" s="22">
        <v>0</v>
      </c>
      <c r="AG257" s="22">
        <v>4395</v>
      </c>
      <c r="AH257" s="22">
        <v>97035</v>
      </c>
      <c r="AI257" s="22">
        <v>2658850</v>
      </c>
      <c r="AJ257" s="22">
        <v>4257682</v>
      </c>
      <c r="AK257" s="22">
        <v>54000</v>
      </c>
      <c r="AL257" s="22">
        <v>4203682</v>
      </c>
    </row>
    <row r="258" spans="1:38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4604172</v>
      </c>
      <c r="F258" s="22">
        <v>0</v>
      </c>
      <c r="G258" s="22">
        <v>607577</v>
      </c>
      <c r="H258" s="22">
        <v>1759370</v>
      </c>
      <c r="I258" s="22">
        <v>55298</v>
      </c>
      <c r="J258" s="22">
        <v>0</v>
      </c>
      <c r="K258" s="22">
        <v>0</v>
      </c>
      <c r="L258" s="22">
        <v>0</v>
      </c>
      <c r="M258" s="22">
        <v>7026417</v>
      </c>
      <c r="N258" s="22">
        <v>22115</v>
      </c>
      <c r="O258" s="22">
        <v>2517198</v>
      </c>
      <c r="P258" s="22">
        <v>528896</v>
      </c>
      <c r="Q258" s="22">
        <v>722451</v>
      </c>
      <c r="R258" s="22">
        <v>764036</v>
      </c>
      <c r="S258" s="22">
        <v>278898</v>
      </c>
      <c r="T258" s="22">
        <v>11860011</v>
      </c>
      <c r="U258" s="22">
        <v>1280121</v>
      </c>
      <c r="V258" s="22">
        <v>0</v>
      </c>
      <c r="W258" s="22">
        <v>65851</v>
      </c>
      <c r="X258" s="22">
        <v>650059</v>
      </c>
      <c r="Y258" s="22">
        <v>0</v>
      </c>
      <c r="Z258" s="22">
        <v>0</v>
      </c>
      <c r="AA258" s="22">
        <v>0</v>
      </c>
      <c r="AB258" s="22">
        <v>0</v>
      </c>
      <c r="AC258" s="22">
        <v>1996031</v>
      </c>
      <c r="AD258" s="22">
        <v>1017484</v>
      </c>
      <c r="AE258" s="22">
        <v>169250</v>
      </c>
      <c r="AF258" s="22">
        <v>0</v>
      </c>
      <c r="AG258" s="22">
        <v>178128</v>
      </c>
      <c r="AH258" s="22">
        <v>87676</v>
      </c>
      <c r="AI258" s="22">
        <v>3448569</v>
      </c>
      <c r="AJ258" s="22">
        <v>8411442</v>
      </c>
      <c r="AK258" s="22">
        <v>547800</v>
      </c>
      <c r="AL258" s="22">
        <v>7863642</v>
      </c>
    </row>
    <row r="259" spans="1:38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4716389</v>
      </c>
      <c r="F259" s="22">
        <v>0</v>
      </c>
      <c r="G259" s="22">
        <v>877635</v>
      </c>
      <c r="H259" s="22">
        <v>1787743</v>
      </c>
      <c r="I259" s="22">
        <v>0</v>
      </c>
      <c r="J259" s="22">
        <v>0</v>
      </c>
      <c r="K259" s="22">
        <v>0</v>
      </c>
      <c r="L259" s="22">
        <v>0</v>
      </c>
      <c r="M259" s="22">
        <v>7381767</v>
      </c>
      <c r="N259" s="22">
        <v>0</v>
      </c>
      <c r="O259" s="22">
        <v>696387</v>
      </c>
      <c r="P259" s="22">
        <v>418636</v>
      </c>
      <c r="Q259" s="22">
        <v>1599843</v>
      </c>
      <c r="R259" s="22">
        <v>243335</v>
      </c>
      <c r="S259" s="22">
        <v>138230</v>
      </c>
      <c r="T259" s="22">
        <v>10478198</v>
      </c>
      <c r="U259" s="22">
        <v>1382118</v>
      </c>
      <c r="V259" s="22">
        <v>0</v>
      </c>
      <c r="W259" s="22">
        <v>549874</v>
      </c>
      <c r="X259" s="22">
        <v>483855</v>
      </c>
      <c r="Y259" s="22">
        <v>0</v>
      </c>
      <c r="Z259" s="22">
        <v>0</v>
      </c>
      <c r="AA259" s="22">
        <v>0</v>
      </c>
      <c r="AB259" s="22">
        <v>0</v>
      </c>
      <c r="AC259" s="22">
        <v>2415847</v>
      </c>
      <c r="AD259" s="22">
        <v>329333</v>
      </c>
      <c r="AE259" s="22">
        <v>283646</v>
      </c>
      <c r="AF259" s="22">
        <v>0</v>
      </c>
      <c r="AG259" s="22">
        <v>130949</v>
      </c>
      <c r="AH259" s="22">
        <v>40785</v>
      </c>
      <c r="AI259" s="22">
        <v>3200560</v>
      </c>
      <c r="AJ259" s="22">
        <v>7277638</v>
      </c>
      <c r="AK259" s="22">
        <v>664074</v>
      </c>
      <c r="AL259" s="22">
        <v>6613564</v>
      </c>
    </row>
    <row r="260" spans="1:38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552705</v>
      </c>
      <c r="F260" s="22">
        <v>0</v>
      </c>
      <c r="G260" s="22">
        <v>4318387</v>
      </c>
      <c r="H260" s="22">
        <v>113748</v>
      </c>
      <c r="I260" s="22">
        <v>0</v>
      </c>
      <c r="J260" s="22">
        <v>0</v>
      </c>
      <c r="K260" s="22">
        <v>0</v>
      </c>
      <c r="L260" s="22">
        <v>0</v>
      </c>
      <c r="M260" s="22">
        <v>4984840</v>
      </c>
      <c r="N260" s="22">
        <v>0</v>
      </c>
      <c r="O260" s="22">
        <v>77908</v>
      </c>
      <c r="P260" s="22">
        <v>74609</v>
      </c>
      <c r="Q260" s="22">
        <v>59743</v>
      </c>
      <c r="R260" s="22">
        <v>182870</v>
      </c>
      <c r="S260" s="22">
        <v>49295</v>
      </c>
      <c r="T260" s="22">
        <v>5429265</v>
      </c>
      <c r="U260" s="22">
        <v>369827</v>
      </c>
      <c r="V260" s="22">
        <v>0</v>
      </c>
      <c r="W260" s="22">
        <v>495844</v>
      </c>
      <c r="X260" s="22">
        <v>44245</v>
      </c>
      <c r="Y260" s="22">
        <v>0</v>
      </c>
      <c r="Z260" s="22">
        <v>0</v>
      </c>
      <c r="AA260" s="22">
        <v>0</v>
      </c>
      <c r="AB260" s="22">
        <v>0</v>
      </c>
      <c r="AC260" s="22">
        <v>909916</v>
      </c>
      <c r="AD260" s="22">
        <v>27287</v>
      </c>
      <c r="AE260" s="22">
        <v>46427</v>
      </c>
      <c r="AF260" s="22">
        <v>0</v>
      </c>
      <c r="AG260" s="22">
        <v>69639</v>
      </c>
      <c r="AH260" s="22">
        <v>28772</v>
      </c>
      <c r="AI260" s="22">
        <v>1082041</v>
      </c>
      <c r="AJ260" s="22">
        <v>4347224</v>
      </c>
      <c r="AK260" s="22">
        <v>444506</v>
      </c>
      <c r="AL260" s="22">
        <v>3902718</v>
      </c>
    </row>
    <row r="261" spans="1:38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931570</v>
      </c>
      <c r="F261" s="22">
        <v>0</v>
      </c>
      <c r="G261" s="22">
        <v>2672485</v>
      </c>
      <c r="H261" s="22">
        <v>5461610</v>
      </c>
      <c r="I261" s="22">
        <v>740957</v>
      </c>
      <c r="J261" s="22">
        <v>0</v>
      </c>
      <c r="K261" s="22">
        <v>0</v>
      </c>
      <c r="L261" s="22">
        <v>0</v>
      </c>
      <c r="M261" s="22">
        <v>9806622</v>
      </c>
      <c r="N261" s="22">
        <v>180584</v>
      </c>
      <c r="O261" s="22">
        <v>1692948</v>
      </c>
      <c r="P261" s="22">
        <v>148538</v>
      </c>
      <c r="Q261" s="22">
        <v>826895</v>
      </c>
      <c r="R261" s="22">
        <v>539335</v>
      </c>
      <c r="S261" s="22">
        <v>30068</v>
      </c>
      <c r="T261" s="22">
        <v>13224990</v>
      </c>
      <c r="U261" s="22">
        <v>572098</v>
      </c>
      <c r="V261" s="22">
        <v>0</v>
      </c>
      <c r="W261" s="22">
        <v>980230</v>
      </c>
      <c r="X261" s="22">
        <v>854538</v>
      </c>
      <c r="Y261" s="22">
        <v>355725</v>
      </c>
      <c r="Z261" s="22">
        <v>0</v>
      </c>
      <c r="AA261" s="22">
        <v>0</v>
      </c>
      <c r="AB261" s="22">
        <v>0</v>
      </c>
      <c r="AC261" s="22">
        <v>2762591</v>
      </c>
      <c r="AD261" s="22">
        <v>545122</v>
      </c>
      <c r="AE261" s="22">
        <v>63652</v>
      </c>
      <c r="AF261" s="22">
        <v>0</v>
      </c>
      <c r="AG261" s="22">
        <v>201851</v>
      </c>
      <c r="AH261" s="22">
        <v>25793</v>
      </c>
      <c r="AI261" s="22">
        <v>3599009</v>
      </c>
      <c r="AJ261" s="22">
        <v>9625981</v>
      </c>
      <c r="AK261" s="22">
        <v>663946</v>
      </c>
      <c r="AL261" s="22">
        <v>8962035</v>
      </c>
    </row>
    <row r="262" spans="1:38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1139329</v>
      </c>
      <c r="F262" s="22">
        <v>0</v>
      </c>
      <c r="G262" s="22">
        <v>1545505</v>
      </c>
      <c r="H262" s="22">
        <v>922318</v>
      </c>
      <c r="I262" s="22">
        <v>0</v>
      </c>
      <c r="J262" s="22">
        <v>0</v>
      </c>
      <c r="K262" s="22">
        <v>0</v>
      </c>
      <c r="L262" s="22">
        <v>0</v>
      </c>
      <c r="M262" s="22">
        <v>3607152</v>
      </c>
      <c r="N262" s="22">
        <v>174857</v>
      </c>
      <c r="O262" s="22">
        <v>209061</v>
      </c>
      <c r="P262" s="22">
        <v>422833</v>
      </c>
      <c r="Q262" s="22">
        <v>37010</v>
      </c>
      <c r="R262" s="22">
        <v>204684</v>
      </c>
      <c r="S262" s="22">
        <v>-20630</v>
      </c>
      <c r="T262" s="22">
        <v>4634967</v>
      </c>
      <c r="U262" s="22">
        <v>664902</v>
      </c>
      <c r="V262" s="22">
        <v>25077</v>
      </c>
      <c r="W262" s="22">
        <v>626794</v>
      </c>
      <c r="X262" s="22">
        <v>298726</v>
      </c>
      <c r="Y262" s="22">
        <v>0</v>
      </c>
      <c r="Z262" s="22">
        <v>0</v>
      </c>
      <c r="AA262" s="22">
        <v>0</v>
      </c>
      <c r="AB262" s="22">
        <v>0</v>
      </c>
      <c r="AC262" s="22">
        <v>1615499</v>
      </c>
      <c r="AD262" s="22">
        <v>105815</v>
      </c>
      <c r="AE262" s="22">
        <v>208421</v>
      </c>
      <c r="AF262" s="22">
        <v>0</v>
      </c>
      <c r="AG262" s="22">
        <v>0</v>
      </c>
      <c r="AH262" s="22">
        <v>118623</v>
      </c>
      <c r="AI262" s="22">
        <v>2048358</v>
      </c>
      <c r="AJ262" s="22">
        <v>2586609</v>
      </c>
      <c r="AK262" s="22">
        <v>53555</v>
      </c>
      <c r="AL262" s="22">
        <v>2533054</v>
      </c>
    </row>
    <row r="263" spans="1:38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4523366</v>
      </c>
      <c r="F263" s="22">
        <v>0</v>
      </c>
      <c r="G263" s="22">
        <v>2084181</v>
      </c>
      <c r="H263" s="22">
        <v>2870863</v>
      </c>
      <c r="I263" s="22">
        <v>128349</v>
      </c>
      <c r="J263" s="22">
        <v>0</v>
      </c>
      <c r="K263" s="22">
        <v>0</v>
      </c>
      <c r="L263" s="22">
        <v>0</v>
      </c>
      <c r="M263" s="22">
        <v>9606759</v>
      </c>
      <c r="N263" s="22">
        <v>0</v>
      </c>
      <c r="O263" s="22">
        <v>6179301</v>
      </c>
      <c r="P263" s="22">
        <v>1108604</v>
      </c>
      <c r="Q263" s="22">
        <v>420874</v>
      </c>
      <c r="R263" s="22">
        <v>810968</v>
      </c>
      <c r="S263" s="22">
        <v>181444</v>
      </c>
      <c r="T263" s="22">
        <v>18307950</v>
      </c>
      <c r="U263" s="22">
        <v>2196981</v>
      </c>
      <c r="V263" s="22">
        <v>0</v>
      </c>
      <c r="W263" s="22">
        <v>754876</v>
      </c>
      <c r="X263" s="22">
        <v>1246377</v>
      </c>
      <c r="Y263" s="22">
        <v>89846</v>
      </c>
      <c r="Z263" s="22">
        <v>0</v>
      </c>
      <c r="AA263" s="22">
        <v>0</v>
      </c>
      <c r="AB263" s="22">
        <v>0</v>
      </c>
      <c r="AC263" s="22">
        <v>4288080</v>
      </c>
      <c r="AD263" s="22">
        <v>3197119</v>
      </c>
      <c r="AE263" s="22">
        <v>779579</v>
      </c>
      <c r="AF263" s="22">
        <v>0</v>
      </c>
      <c r="AG263" s="22">
        <v>205389</v>
      </c>
      <c r="AH263" s="22">
        <v>145738</v>
      </c>
      <c r="AI263" s="22">
        <v>8615905</v>
      </c>
      <c r="AJ263" s="22">
        <v>9692045</v>
      </c>
      <c r="AK263" s="22">
        <v>965641</v>
      </c>
      <c r="AL263" s="22">
        <v>8726404</v>
      </c>
    </row>
    <row r="264" spans="1:38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9185033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9185033</v>
      </c>
      <c r="N264" s="22">
        <v>16001</v>
      </c>
      <c r="O264" s="22">
        <v>1925632</v>
      </c>
      <c r="P264" s="22">
        <v>144073</v>
      </c>
      <c r="Q264" s="22">
        <v>370986</v>
      </c>
      <c r="R264" s="22">
        <v>155100</v>
      </c>
      <c r="S264" s="22">
        <v>341867</v>
      </c>
      <c r="T264" s="22">
        <v>12138692</v>
      </c>
      <c r="U264" s="22">
        <v>4285534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4285534</v>
      </c>
      <c r="AD264" s="22">
        <v>758963</v>
      </c>
      <c r="AE264" s="22">
        <v>78414</v>
      </c>
      <c r="AF264" s="22">
        <v>0</v>
      </c>
      <c r="AG264" s="22">
        <v>45554</v>
      </c>
      <c r="AH264" s="22">
        <v>145988</v>
      </c>
      <c r="AI264" s="22">
        <v>5314453</v>
      </c>
      <c r="AJ264" s="22">
        <v>6824239</v>
      </c>
      <c r="AK264" s="22">
        <v>939171</v>
      </c>
      <c r="AL264" s="22">
        <v>5885068</v>
      </c>
    </row>
    <row r="265" spans="1:38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605664</v>
      </c>
      <c r="F265" s="22">
        <v>0</v>
      </c>
      <c r="G265" s="22">
        <v>1962652</v>
      </c>
      <c r="H265" s="22">
        <v>369413</v>
      </c>
      <c r="I265" s="22">
        <v>0</v>
      </c>
      <c r="J265" s="22">
        <v>0</v>
      </c>
      <c r="K265" s="22">
        <v>0</v>
      </c>
      <c r="L265" s="22">
        <v>0</v>
      </c>
      <c r="M265" s="22">
        <v>2937729</v>
      </c>
      <c r="N265" s="22">
        <v>146280</v>
      </c>
      <c r="O265" s="22">
        <v>102370</v>
      </c>
      <c r="P265" s="22">
        <v>118140</v>
      </c>
      <c r="Q265" s="22">
        <v>66089</v>
      </c>
      <c r="R265" s="22">
        <v>4585</v>
      </c>
      <c r="S265" s="22">
        <v>0</v>
      </c>
      <c r="T265" s="22">
        <v>3375193</v>
      </c>
      <c r="U265" s="22">
        <v>340944</v>
      </c>
      <c r="V265" s="22">
        <v>0</v>
      </c>
      <c r="W265" s="22">
        <v>745160</v>
      </c>
      <c r="X265" s="22">
        <v>332419</v>
      </c>
      <c r="Y265" s="22">
        <v>0</v>
      </c>
      <c r="Z265" s="22">
        <v>0</v>
      </c>
      <c r="AA265" s="22">
        <v>0</v>
      </c>
      <c r="AB265" s="22">
        <v>0</v>
      </c>
      <c r="AC265" s="22">
        <v>1418523</v>
      </c>
      <c r="AD265" s="22">
        <v>25063</v>
      </c>
      <c r="AE265" s="22">
        <v>56556</v>
      </c>
      <c r="AF265" s="22">
        <v>0</v>
      </c>
      <c r="AG265" s="22">
        <v>2598</v>
      </c>
      <c r="AH265" s="22">
        <v>0</v>
      </c>
      <c r="AI265" s="22">
        <v>1502740</v>
      </c>
      <c r="AJ265" s="22">
        <v>1872453</v>
      </c>
      <c r="AK265" s="22">
        <v>159862</v>
      </c>
      <c r="AL265" s="22">
        <v>1712591</v>
      </c>
    </row>
    <row r="266" spans="1:38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1210140</v>
      </c>
      <c r="F266" s="22">
        <v>0</v>
      </c>
      <c r="G266" s="22">
        <v>2226388</v>
      </c>
      <c r="H266" s="22">
        <v>1446227</v>
      </c>
      <c r="I266" s="22">
        <v>0</v>
      </c>
      <c r="J266" s="22">
        <v>0</v>
      </c>
      <c r="K266" s="22">
        <v>0</v>
      </c>
      <c r="L266" s="22">
        <v>0</v>
      </c>
      <c r="M266" s="22">
        <v>4882755</v>
      </c>
      <c r="N266" s="22">
        <v>0</v>
      </c>
      <c r="O266" s="22">
        <v>131252</v>
      </c>
      <c r="P266" s="22">
        <v>119063</v>
      </c>
      <c r="Q266" s="22">
        <v>62039</v>
      </c>
      <c r="R266" s="22">
        <v>20237</v>
      </c>
      <c r="S266" s="22">
        <v>313188</v>
      </c>
      <c r="T266" s="22">
        <v>5528534</v>
      </c>
      <c r="U266" s="22">
        <v>969785</v>
      </c>
      <c r="V266" s="22">
        <v>0</v>
      </c>
      <c r="W266" s="22">
        <v>485636</v>
      </c>
      <c r="X266" s="22">
        <v>397426</v>
      </c>
      <c r="Y266" s="22">
        <v>0</v>
      </c>
      <c r="Z266" s="22">
        <v>0</v>
      </c>
      <c r="AA266" s="22">
        <v>0</v>
      </c>
      <c r="AB266" s="22">
        <v>0</v>
      </c>
      <c r="AC266" s="22">
        <v>1852847</v>
      </c>
      <c r="AD266" s="22">
        <v>67236</v>
      </c>
      <c r="AE266" s="22">
        <v>134258</v>
      </c>
      <c r="AF266" s="22">
        <v>20237</v>
      </c>
      <c r="AG266" s="22">
        <v>0</v>
      </c>
      <c r="AH266" s="22">
        <v>143675</v>
      </c>
      <c r="AI266" s="22">
        <v>2218253</v>
      </c>
      <c r="AJ266" s="22">
        <v>3310281</v>
      </c>
      <c r="AK266" s="22">
        <v>0</v>
      </c>
      <c r="AL266" s="22">
        <v>3310281</v>
      </c>
    </row>
    <row r="267" spans="1:38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1220633</v>
      </c>
      <c r="F267" s="22">
        <v>0</v>
      </c>
      <c r="G267" s="22">
        <v>2937395</v>
      </c>
      <c r="H267" s="22">
        <v>519540</v>
      </c>
      <c r="I267" s="22">
        <v>0</v>
      </c>
      <c r="J267" s="22">
        <v>0</v>
      </c>
      <c r="K267" s="22">
        <v>0</v>
      </c>
      <c r="L267" s="22">
        <v>0</v>
      </c>
      <c r="M267" s="22">
        <v>4677568</v>
      </c>
      <c r="N267" s="22">
        <v>0</v>
      </c>
      <c r="O267" s="22">
        <v>323537</v>
      </c>
      <c r="P267" s="22">
        <v>394614</v>
      </c>
      <c r="Q267" s="22">
        <v>476643</v>
      </c>
      <c r="R267" s="22">
        <v>112932</v>
      </c>
      <c r="S267" s="22">
        <v>552849</v>
      </c>
      <c r="T267" s="22">
        <v>6538143</v>
      </c>
      <c r="U267" s="22">
        <v>267762</v>
      </c>
      <c r="V267" s="22">
        <v>0</v>
      </c>
      <c r="W267" s="22">
        <v>615480</v>
      </c>
      <c r="X267" s="22">
        <v>290183</v>
      </c>
      <c r="Y267" s="22">
        <v>0</v>
      </c>
      <c r="Z267" s="22">
        <v>0</v>
      </c>
      <c r="AA267" s="22">
        <v>0</v>
      </c>
      <c r="AB267" s="22">
        <v>0</v>
      </c>
      <c r="AC267" s="22">
        <v>1173425</v>
      </c>
      <c r="AD267" s="22">
        <v>141349</v>
      </c>
      <c r="AE267" s="22">
        <v>174296</v>
      </c>
      <c r="AF267" s="22">
        <v>0</v>
      </c>
      <c r="AG267" s="22">
        <v>45704</v>
      </c>
      <c r="AH267" s="22">
        <v>162443</v>
      </c>
      <c r="AI267" s="22">
        <v>1697217</v>
      </c>
      <c r="AJ267" s="22">
        <v>4840926</v>
      </c>
      <c r="AK267" s="22">
        <v>180647</v>
      </c>
      <c r="AL267" s="22">
        <v>4660279</v>
      </c>
    </row>
    <row r="268" spans="1:38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585742</v>
      </c>
      <c r="F268" s="22">
        <v>0</v>
      </c>
      <c r="G268" s="22">
        <v>1289205</v>
      </c>
      <c r="H268" s="22">
        <v>462706</v>
      </c>
      <c r="I268" s="22">
        <v>0</v>
      </c>
      <c r="J268" s="22">
        <v>0</v>
      </c>
      <c r="K268" s="22">
        <v>0</v>
      </c>
      <c r="L268" s="22">
        <v>0</v>
      </c>
      <c r="M268" s="22">
        <v>2337653</v>
      </c>
      <c r="N268" s="22">
        <v>491040</v>
      </c>
      <c r="O268" s="22">
        <v>705336</v>
      </c>
      <c r="P268" s="22">
        <v>206438</v>
      </c>
      <c r="Q268" s="22">
        <v>89058</v>
      </c>
      <c r="R268" s="22">
        <v>0</v>
      </c>
      <c r="S268" s="22">
        <v>327413</v>
      </c>
      <c r="T268" s="22">
        <v>4156938</v>
      </c>
      <c r="U268" s="22">
        <v>0</v>
      </c>
      <c r="V268" s="22">
        <v>491839</v>
      </c>
      <c r="W268" s="22">
        <v>0</v>
      </c>
      <c r="X268" s="22">
        <v>829945</v>
      </c>
      <c r="Y268" s="22">
        <v>427720</v>
      </c>
      <c r="Z268" s="22">
        <v>0</v>
      </c>
      <c r="AA268" s="22">
        <v>0</v>
      </c>
      <c r="AB268" s="22">
        <v>0</v>
      </c>
      <c r="AC268" s="22">
        <v>1749504</v>
      </c>
      <c r="AD268" s="22">
        <v>158623</v>
      </c>
      <c r="AE268" s="22">
        <v>106446</v>
      </c>
      <c r="AF268" s="22">
        <v>0</v>
      </c>
      <c r="AG268" s="22">
        <v>0</v>
      </c>
      <c r="AH268" s="22">
        <v>137686</v>
      </c>
      <c r="AI268" s="22">
        <v>2152259</v>
      </c>
      <c r="AJ268" s="22">
        <v>2004679</v>
      </c>
      <c r="AK268" s="22">
        <v>60130</v>
      </c>
      <c r="AL268" s="22">
        <v>1944549</v>
      </c>
    </row>
    <row r="269" spans="1:38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3058717</v>
      </c>
      <c r="F269" s="22">
        <v>0</v>
      </c>
      <c r="G269" s="22">
        <v>19143918</v>
      </c>
      <c r="H269" s="22">
        <v>562173</v>
      </c>
      <c r="I269" s="22">
        <v>0</v>
      </c>
      <c r="J269" s="22">
        <v>0</v>
      </c>
      <c r="K269" s="22">
        <v>0</v>
      </c>
      <c r="L269" s="22">
        <v>0</v>
      </c>
      <c r="M269" s="22">
        <v>22764808</v>
      </c>
      <c r="N269" s="22">
        <v>25416</v>
      </c>
      <c r="O269" s="22">
        <v>1406198</v>
      </c>
      <c r="P269" s="22">
        <v>1014229</v>
      </c>
      <c r="Q269" s="22">
        <v>599140</v>
      </c>
      <c r="R269" s="22">
        <v>2178450</v>
      </c>
      <c r="S269" s="22">
        <v>206915</v>
      </c>
      <c r="T269" s="22">
        <v>28195156</v>
      </c>
      <c r="U269" s="22">
        <v>1673526</v>
      </c>
      <c r="V269" s="22">
        <v>0</v>
      </c>
      <c r="W269" s="22">
        <v>1371399</v>
      </c>
      <c r="X269" s="22">
        <v>399227</v>
      </c>
      <c r="Y269" s="22">
        <v>0</v>
      </c>
      <c r="Z269" s="22">
        <v>0</v>
      </c>
      <c r="AA269" s="22">
        <v>0</v>
      </c>
      <c r="AB269" s="22">
        <v>0</v>
      </c>
      <c r="AC269" s="22">
        <v>3444152</v>
      </c>
      <c r="AD269" s="22">
        <v>279627</v>
      </c>
      <c r="AE269" s="22">
        <v>598730</v>
      </c>
      <c r="AF269" s="22">
        <v>0</v>
      </c>
      <c r="AG269" s="22">
        <v>1598236</v>
      </c>
      <c r="AH269" s="22">
        <v>143486</v>
      </c>
      <c r="AI269" s="22">
        <v>6064231</v>
      </c>
      <c r="AJ269" s="22">
        <v>22130925</v>
      </c>
      <c r="AK269" s="22">
        <v>2282296</v>
      </c>
      <c r="AL269" s="22">
        <v>19848629</v>
      </c>
    </row>
    <row r="270" spans="1:38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4203319</v>
      </c>
      <c r="F270" s="22">
        <v>0</v>
      </c>
      <c r="G270" s="22">
        <v>8563353</v>
      </c>
      <c r="H270" s="22">
        <v>928412</v>
      </c>
      <c r="I270" s="22">
        <v>120372</v>
      </c>
      <c r="J270" s="22">
        <v>0</v>
      </c>
      <c r="K270" s="22">
        <v>0</v>
      </c>
      <c r="L270" s="22">
        <v>0</v>
      </c>
      <c r="M270" s="22">
        <v>13815456</v>
      </c>
      <c r="N270" s="22">
        <v>0</v>
      </c>
      <c r="O270" s="22">
        <v>2150192</v>
      </c>
      <c r="P270" s="22">
        <v>24885</v>
      </c>
      <c r="Q270" s="22">
        <v>387745</v>
      </c>
      <c r="R270" s="22">
        <v>624946</v>
      </c>
      <c r="S270" s="22">
        <v>429347</v>
      </c>
      <c r="T270" s="22">
        <v>17432571</v>
      </c>
      <c r="U270" s="22">
        <v>2382121</v>
      </c>
      <c r="V270" s="22">
        <v>0</v>
      </c>
      <c r="W270" s="22">
        <v>2892566</v>
      </c>
      <c r="X270" s="22">
        <v>328388</v>
      </c>
      <c r="Y270" s="22">
        <v>4290</v>
      </c>
      <c r="Z270" s="22">
        <v>0</v>
      </c>
      <c r="AA270" s="22">
        <v>0</v>
      </c>
      <c r="AB270" s="22">
        <v>0</v>
      </c>
      <c r="AC270" s="22">
        <v>5607365</v>
      </c>
      <c r="AD270" s="22">
        <v>1144558</v>
      </c>
      <c r="AE270" s="22">
        <v>17912</v>
      </c>
      <c r="AF270" s="22">
        <v>0</v>
      </c>
      <c r="AG270" s="22">
        <v>270701</v>
      </c>
      <c r="AH270" s="22">
        <v>199349</v>
      </c>
      <c r="AI270" s="22">
        <v>7239885</v>
      </c>
      <c r="AJ270" s="22">
        <v>10192686</v>
      </c>
      <c r="AK270" s="22">
        <v>283516</v>
      </c>
      <c r="AL270" s="22">
        <v>9909170</v>
      </c>
    </row>
    <row r="271" spans="1:38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1253997</v>
      </c>
      <c r="F271" s="22">
        <v>0</v>
      </c>
      <c r="G271" s="22">
        <v>1245894</v>
      </c>
      <c r="H271" s="22">
        <v>5854330</v>
      </c>
      <c r="I271" s="22">
        <v>0</v>
      </c>
      <c r="J271" s="22">
        <v>0</v>
      </c>
      <c r="K271" s="22">
        <v>0</v>
      </c>
      <c r="L271" s="22">
        <v>0</v>
      </c>
      <c r="M271" s="22">
        <v>8354221</v>
      </c>
      <c r="N271" s="22">
        <v>0</v>
      </c>
      <c r="O271" s="22">
        <v>270878</v>
      </c>
      <c r="P271" s="22">
        <v>239516</v>
      </c>
      <c r="Q271" s="22">
        <v>51172</v>
      </c>
      <c r="R271" s="22">
        <v>0</v>
      </c>
      <c r="S271" s="22">
        <v>45000</v>
      </c>
      <c r="T271" s="22">
        <v>8960787</v>
      </c>
      <c r="U271" s="22">
        <v>511785</v>
      </c>
      <c r="V271" s="22">
        <v>0</v>
      </c>
      <c r="W271" s="22">
        <v>709094</v>
      </c>
      <c r="X271" s="22">
        <v>5403745</v>
      </c>
      <c r="Y271" s="22">
        <v>0</v>
      </c>
      <c r="Z271" s="22">
        <v>0</v>
      </c>
      <c r="AA271" s="22">
        <v>0</v>
      </c>
      <c r="AB271" s="22">
        <v>0</v>
      </c>
      <c r="AC271" s="22">
        <v>6624624</v>
      </c>
      <c r="AD271" s="22">
        <v>50199</v>
      </c>
      <c r="AE271" s="22">
        <v>93393</v>
      </c>
      <c r="AF271" s="22">
        <v>0</v>
      </c>
      <c r="AG271" s="22">
        <v>0</v>
      </c>
      <c r="AH271" s="22">
        <v>4950</v>
      </c>
      <c r="AI271" s="22">
        <v>6773166</v>
      </c>
      <c r="AJ271" s="22">
        <v>2187621</v>
      </c>
      <c r="AK271" s="22">
        <v>0</v>
      </c>
      <c r="AL271" s="22">
        <v>2187621</v>
      </c>
    </row>
    <row r="272" spans="1:38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1224414</v>
      </c>
      <c r="F272" s="22">
        <v>0</v>
      </c>
      <c r="G272" s="22">
        <v>3151411</v>
      </c>
      <c r="H272" s="22">
        <v>464750</v>
      </c>
      <c r="I272" s="22">
        <v>230610</v>
      </c>
      <c r="J272" s="22">
        <v>0</v>
      </c>
      <c r="K272" s="22">
        <v>0</v>
      </c>
      <c r="L272" s="22">
        <v>0</v>
      </c>
      <c r="M272" s="22">
        <v>5071185</v>
      </c>
      <c r="N272" s="22">
        <v>183625</v>
      </c>
      <c r="O272" s="22">
        <v>689274</v>
      </c>
      <c r="P272" s="22">
        <v>808012</v>
      </c>
      <c r="Q272" s="22">
        <v>79019</v>
      </c>
      <c r="R272" s="22">
        <v>0</v>
      </c>
      <c r="S272" s="22">
        <v>925890</v>
      </c>
      <c r="T272" s="22">
        <v>7757005</v>
      </c>
      <c r="U272" s="22">
        <v>870753</v>
      </c>
      <c r="V272" s="22">
        <v>0</v>
      </c>
      <c r="W272" s="22">
        <v>884156</v>
      </c>
      <c r="X272" s="22">
        <v>273588</v>
      </c>
      <c r="Y272" s="22">
        <v>223192</v>
      </c>
      <c r="Z272" s="22">
        <v>0</v>
      </c>
      <c r="AA272" s="22">
        <v>0</v>
      </c>
      <c r="AB272" s="22">
        <v>0</v>
      </c>
      <c r="AC272" s="22">
        <v>2251689</v>
      </c>
      <c r="AD272" s="22">
        <v>152277</v>
      </c>
      <c r="AE272" s="22">
        <v>452008</v>
      </c>
      <c r="AF272" s="22">
        <v>0</v>
      </c>
      <c r="AG272" s="22">
        <v>0</v>
      </c>
      <c r="AH272" s="22">
        <v>410743</v>
      </c>
      <c r="AI272" s="22">
        <v>3266717</v>
      </c>
      <c r="AJ272" s="22">
        <v>4490288</v>
      </c>
      <c r="AK272" s="22">
        <v>718260</v>
      </c>
      <c r="AL272" s="22">
        <v>3772028</v>
      </c>
    </row>
    <row r="273" spans="1:38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1042981</v>
      </c>
      <c r="F273" s="22">
        <v>0</v>
      </c>
      <c r="G273" s="22">
        <v>1124099</v>
      </c>
      <c r="H273" s="22">
        <v>931527</v>
      </c>
      <c r="I273" s="22">
        <v>0</v>
      </c>
      <c r="J273" s="22">
        <v>0</v>
      </c>
      <c r="K273" s="22">
        <v>42451</v>
      </c>
      <c r="L273" s="22">
        <v>10005</v>
      </c>
      <c r="M273" s="22">
        <v>3151063</v>
      </c>
      <c r="N273" s="22">
        <v>0</v>
      </c>
      <c r="O273" s="22">
        <v>1457207</v>
      </c>
      <c r="P273" s="22">
        <v>136317</v>
      </c>
      <c r="Q273" s="22">
        <v>66503</v>
      </c>
      <c r="R273" s="22">
        <v>71955</v>
      </c>
      <c r="S273" s="22">
        <v>52846</v>
      </c>
      <c r="T273" s="22">
        <v>4935891</v>
      </c>
      <c r="U273" s="22">
        <v>678789</v>
      </c>
      <c r="V273" s="22">
        <v>0</v>
      </c>
      <c r="W273" s="22">
        <v>310281</v>
      </c>
      <c r="X273" s="22">
        <v>788245</v>
      </c>
      <c r="Y273" s="22">
        <v>0</v>
      </c>
      <c r="Z273" s="22">
        <v>0</v>
      </c>
      <c r="AA273" s="22">
        <v>5304</v>
      </c>
      <c r="AB273" s="22">
        <v>663</v>
      </c>
      <c r="AC273" s="22">
        <v>1783282</v>
      </c>
      <c r="AD273" s="22">
        <v>372112</v>
      </c>
      <c r="AE273" s="22">
        <v>92522</v>
      </c>
      <c r="AF273" s="22">
        <v>0</v>
      </c>
      <c r="AG273" s="22">
        <v>10702</v>
      </c>
      <c r="AH273" s="22">
        <v>16806</v>
      </c>
      <c r="AI273" s="22">
        <v>2275424</v>
      </c>
      <c r="AJ273" s="22">
        <v>2660467</v>
      </c>
      <c r="AK273" s="22">
        <v>0</v>
      </c>
      <c r="AL273" s="22">
        <v>2660467</v>
      </c>
    </row>
    <row r="274" spans="1:38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1798200</v>
      </c>
      <c r="F274" s="22">
        <v>0</v>
      </c>
      <c r="G274" s="22">
        <v>2491962</v>
      </c>
      <c r="H274" s="22">
        <v>1225188</v>
      </c>
      <c r="I274" s="22">
        <v>0</v>
      </c>
      <c r="J274" s="22">
        <v>0</v>
      </c>
      <c r="K274" s="22">
        <v>0</v>
      </c>
      <c r="L274" s="22">
        <v>0</v>
      </c>
      <c r="M274" s="22">
        <v>5515350</v>
      </c>
      <c r="N274" s="22">
        <v>174579</v>
      </c>
      <c r="O274" s="22">
        <v>184574</v>
      </c>
      <c r="P274" s="22">
        <v>248248</v>
      </c>
      <c r="Q274" s="22">
        <v>177938</v>
      </c>
      <c r="R274" s="22">
        <v>289382</v>
      </c>
      <c r="S274" s="22">
        <v>324017</v>
      </c>
      <c r="T274" s="22">
        <v>6914088</v>
      </c>
      <c r="U274" s="22">
        <v>942562</v>
      </c>
      <c r="V274" s="22">
        <v>0</v>
      </c>
      <c r="W274" s="22">
        <v>686073</v>
      </c>
      <c r="X274" s="22">
        <v>257736</v>
      </c>
      <c r="Y274" s="22">
        <v>0</v>
      </c>
      <c r="Z274" s="22">
        <v>0</v>
      </c>
      <c r="AA274" s="22">
        <v>0</v>
      </c>
      <c r="AB274" s="22">
        <v>0</v>
      </c>
      <c r="AC274" s="22">
        <v>1886371</v>
      </c>
      <c r="AD274" s="22">
        <v>54967</v>
      </c>
      <c r="AE274" s="22">
        <v>158028</v>
      </c>
      <c r="AF274" s="22">
        <v>0</v>
      </c>
      <c r="AG274" s="22">
        <v>60311</v>
      </c>
      <c r="AH274" s="22">
        <v>162331</v>
      </c>
      <c r="AI274" s="22">
        <v>2322008</v>
      </c>
      <c r="AJ274" s="22">
        <v>4592080</v>
      </c>
      <c r="AK274" s="22">
        <v>65585</v>
      </c>
      <c r="AL274" s="22">
        <v>4526495</v>
      </c>
    </row>
    <row r="275" spans="1:38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3281240</v>
      </c>
      <c r="F275" s="22">
        <v>0</v>
      </c>
      <c r="G275" s="22">
        <v>4508528</v>
      </c>
      <c r="H275" s="22">
        <v>1550330</v>
      </c>
      <c r="I275" s="22">
        <v>0</v>
      </c>
      <c r="J275" s="22">
        <v>0</v>
      </c>
      <c r="K275" s="22">
        <v>0</v>
      </c>
      <c r="L275" s="22">
        <v>0</v>
      </c>
      <c r="M275" s="22">
        <v>9340098</v>
      </c>
      <c r="N275" s="22">
        <v>0</v>
      </c>
      <c r="O275" s="22">
        <v>6523950</v>
      </c>
      <c r="P275" s="22">
        <v>332437</v>
      </c>
      <c r="Q275" s="22">
        <v>294203</v>
      </c>
      <c r="R275" s="22">
        <v>1798454</v>
      </c>
      <c r="S275" s="22">
        <v>279136</v>
      </c>
      <c r="T275" s="22">
        <v>18568278</v>
      </c>
      <c r="U275" s="22">
        <v>1777451</v>
      </c>
      <c r="V275" s="22">
        <v>0</v>
      </c>
      <c r="W275" s="22">
        <v>993885</v>
      </c>
      <c r="X275" s="22">
        <v>935628</v>
      </c>
      <c r="Y275" s="22">
        <v>0</v>
      </c>
      <c r="Z275" s="22">
        <v>0</v>
      </c>
      <c r="AA275" s="22">
        <v>0</v>
      </c>
      <c r="AB275" s="22">
        <v>0</v>
      </c>
      <c r="AC275" s="22">
        <v>3706964</v>
      </c>
      <c r="AD275" s="22">
        <v>3765783</v>
      </c>
      <c r="AE275" s="22">
        <v>151808</v>
      </c>
      <c r="AF275" s="22">
        <v>0</v>
      </c>
      <c r="AG275" s="22">
        <v>699564</v>
      </c>
      <c r="AH275" s="22">
        <v>130899</v>
      </c>
      <c r="AI275" s="22">
        <v>8455018</v>
      </c>
      <c r="AJ275" s="22">
        <v>10113260</v>
      </c>
      <c r="AK275" s="22">
        <v>1136942</v>
      </c>
      <c r="AL275" s="22">
        <v>8976318</v>
      </c>
    </row>
    <row r="276" spans="1:38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3492748</v>
      </c>
      <c r="F276" s="22">
        <v>0</v>
      </c>
      <c r="G276" s="22">
        <v>0</v>
      </c>
      <c r="H276" s="22">
        <v>1495145</v>
      </c>
      <c r="I276" s="22">
        <v>0</v>
      </c>
      <c r="J276" s="22">
        <v>0</v>
      </c>
      <c r="K276" s="22">
        <v>0</v>
      </c>
      <c r="L276" s="22">
        <v>0</v>
      </c>
      <c r="M276" s="22">
        <v>4987893</v>
      </c>
      <c r="N276" s="22">
        <v>0</v>
      </c>
      <c r="O276" s="22">
        <v>1805794</v>
      </c>
      <c r="P276" s="22">
        <v>437520</v>
      </c>
      <c r="Q276" s="22">
        <v>337502</v>
      </c>
      <c r="R276" s="22">
        <v>440745</v>
      </c>
      <c r="S276" s="22">
        <v>51637</v>
      </c>
      <c r="T276" s="22">
        <v>8061091</v>
      </c>
      <c r="U276" s="22">
        <v>2800123</v>
      </c>
      <c r="V276" s="22">
        <v>0</v>
      </c>
      <c r="W276" s="22">
        <v>0</v>
      </c>
      <c r="X276" s="22">
        <v>942515</v>
      </c>
      <c r="Y276" s="22">
        <v>0</v>
      </c>
      <c r="Z276" s="22">
        <v>0</v>
      </c>
      <c r="AA276" s="22">
        <v>0</v>
      </c>
      <c r="AB276" s="22">
        <v>0</v>
      </c>
      <c r="AC276" s="22">
        <v>3742638</v>
      </c>
      <c r="AD276" s="22">
        <v>640351</v>
      </c>
      <c r="AE276" s="22">
        <v>172553</v>
      </c>
      <c r="AF276" s="22">
        <v>0</v>
      </c>
      <c r="AG276" s="22">
        <v>159347</v>
      </c>
      <c r="AH276" s="22">
        <v>42220</v>
      </c>
      <c r="AI276" s="22">
        <v>4757109</v>
      </c>
      <c r="AJ276" s="22">
        <v>3303982</v>
      </c>
      <c r="AK276" s="22">
        <v>0</v>
      </c>
      <c r="AL276" s="22">
        <v>3303982</v>
      </c>
    </row>
    <row r="277" spans="1:38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2427167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2427167</v>
      </c>
      <c r="N277" s="22">
        <v>14835</v>
      </c>
      <c r="O277" s="22">
        <v>576883</v>
      </c>
      <c r="P277" s="22">
        <v>226220</v>
      </c>
      <c r="Q277" s="22">
        <v>1329022</v>
      </c>
      <c r="R277" s="22">
        <v>253628</v>
      </c>
      <c r="S277" s="22">
        <v>109425</v>
      </c>
      <c r="T277" s="22">
        <v>4937180</v>
      </c>
      <c r="U277" s="22">
        <v>982529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982529</v>
      </c>
      <c r="AD277" s="22">
        <v>93683</v>
      </c>
      <c r="AE277" s="22">
        <v>137382</v>
      </c>
      <c r="AF277" s="22">
        <v>0</v>
      </c>
      <c r="AG277" s="22">
        <v>120234</v>
      </c>
      <c r="AH277" s="22">
        <v>70186</v>
      </c>
      <c r="AI277" s="22">
        <v>1404014</v>
      </c>
      <c r="AJ277" s="22">
        <v>3533166</v>
      </c>
      <c r="AK277" s="22">
        <v>0</v>
      </c>
      <c r="AL277" s="22">
        <v>3533166</v>
      </c>
    </row>
    <row r="278" spans="1:38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1937617</v>
      </c>
      <c r="F278" s="22">
        <v>0</v>
      </c>
      <c r="G278" s="22">
        <v>3688717</v>
      </c>
      <c r="H278" s="22">
        <v>1520171</v>
      </c>
      <c r="I278" s="22">
        <v>0</v>
      </c>
      <c r="J278" s="22">
        <v>0</v>
      </c>
      <c r="K278" s="22">
        <v>0</v>
      </c>
      <c r="L278" s="22">
        <v>0</v>
      </c>
      <c r="M278" s="22">
        <v>7146505</v>
      </c>
      <c r="N278" s="22">
        <v>0</v>
      </c>
      <c r="O278" s="22">
        <v>2445900</v>
      </c>
      <c r="P278" s="22">
        <v>381696</v>
      </c>
      <c r="Q278" s="22">
        <v>821802</v>
      </c>
      <c r="R278" s="22">
        <v>113362</v>
      </c>
      <c r="S278" s="22">
        <v>666945</v>
      </c>
      <c r="T278" s="22">
        <v>11576210</v>
      </c>
      <c r="U278" s="22">
        <v>994101</v>
      </c>
      <c r="V278" s="22">
        <v>0</v>
      </c>
      <c r="W278" s="22">
        <v>1011008</v>
      </c>
      <c r="X278" s="22">
        <v>568967</v>
      </c>
      <c r="Y278" s="22">
        <v>0</v>
      </c>
      <c r="Z278" s="22">
        <v>0</v>
      </c>
      <c r="AA278" s="22">
        <v>0</v>
      </c>
      <c r="AB278" s="22">
        <v>0</v>
      </c>
      <c r="AC278" s="22">
        <v>2574076</v>
      </c>
      <c r="AD278" s="22">
        <v>1201856</v>
      </c>
      <c r="AE278" s="22">
        <v>140307</v>
      </c>
      <c r="AF278" s="22">
        <v>0</v>
      </c>
      <c r="AG278" s="22">
        <v>75990</v>
      </c>
      <c r="AH278" s="22">
        <v>222114</v>
      </c>
      <c r="AI278" s="22">
        <v>4214343</v>
      </c>
      <c r="AJ278" s="22">
        <v>7361867</v>
      </c>
      <c r="AK278" s="22">
        <v>758844</v>
      </c>
      <c r="AL278" s="22">
        <v>6603023</v>
      </c>
    </row>
    <row r="279" spans="1:38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7902254</v>
      </c>
      <c r="F279" s="22">
        <v>0</v>
      </c>
      <c r="G279" s="22">
        <v>949367</v>
      </c>
      <c r="H279" s="22">
        <v>1173452</v>
      </c>
      <c r="I279" s="22">
        <v>286399</v>
      </c>
      <c r="J279" s="22">
        <v>0</v>
      </c>
      <c r="K279" s="22">
        <v>0</v>
      </c>
      <c r="L279" s="22">
        <v>0</v>
      </c>
      <c r="M279" s="22">
        <v>10311472</v>
      </c>
      <c r="N279" s="22">
        <v>0</v>
      </c>
      <c r="O279" s="22">
        <v>4064524</v>
      </c>
      <c r="P279" s="22">
        <v>771104</v>
      </c>
      <c r="Q279" s="22">
        <v>24780</v>
      </c>
      <c r="R279" s="22">
        <v>90300</v>
      </c>
      <c r="S279" s="22">
        <v>85659</v>
      </c>
      <c r="T279" s="22">
        <v>15347839</v>
      </c>
      <c r="U279" s="22">
        <v>2752816</v>
      </c>
      <c r="V279" s="22">
        <v>0</v>
      </c>
      <c r="W279" s="22">
        <v>305610</v>
      </c>
      <c r="X279" s="22">
        <v>314333</v>
      </c>
      <c r="Y279" s="22">
        <v>25504</v>
      </c>
      <c r="Z279" s="22">
        <v>0</v>
      </c>
      <c r="AA279" s="22">
        <v>0</v>
      </c>
      <c r="AB279" s="22">
        <v>0</v>
      </c>
      <c r="AC279" s="22">
        <v>3398263</v>
      </c>
      <c r="AD279" s="22">
        <v>1658160</v>
      </c>
      <c r="AE279" s="22">
        <v>401457</v>
      </c>
      <c r="AF279" s="22">
        <v>0</v>
      </c>
      <c r="AG279" s="22">
        <v>13210</v>
      </c>
      <c r="AH279" s="22">
        <v>43773</v>
      </c>
      <c r="AI279" s="22">
        <v>5514863</v>
      </c>
      <c r="AJ279" s="22">
        <v>9832976</v>
      </c>
      <c r="AK279" s="22">
        <v>418452</v>
      </c>
      <c r="AL279" s="22">
        <v>9414524</v>
      </c>
    </row>
    <row r="280" spans="1:38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929667</v>
      </c>
      <c r="F280" s="22">
        <v>0</v>
      </c>
      <c r="G280" s="22">
        <v>1687455</v>
      </c>
      <c r="H280" s="22">
        <v>1533041</v>
      </c>
      <c r="I280" s="22">
        <v>0</v>
      </c>
      <c r="J280" s="22">
        <v>0</v>
      </c>
      <c r="K280" s="22">
        <v>15340</v>
      </c>
      <c r="L280" s="22">
        <v>0</v>
      </c>
      <c r="M280" s="22">
        <v>4165503</v>
      </c>
      <c r="N280" s="22">
        <v>0</v>
      </c>
      <c r="O280" s="22">
        <v>1096054</v>
      </c>
      <c r="P280" s="22">
        <v>100884</v>
      </c>
      <c r="Q280" s="22">
        <v>11877</v>
      </c>
      <c r="R280" s="22">
        <v>159812</v>
      </c>
      <c r="S280" s="22">
        <v>134275</v>
      </c>
      <c r="T280" s="22">
        <v>5668405</v>
      </c>
      <c r="U280" s="22">
        <v>407102</v>
      </c>
      <c r="V280" s="22">
        <v>0</v>
      </c>
      <c r="W280" s="22">
        <v>555554</v>
      </c>
      <c r="X280" s="22">
        <v>925776</v>
      </c>
      <c r="Y280" s="22">
        <v>0</v>
      </c>
      <c r="Z280" s="22">
        <v>0</v>
      </c>
      <c r="AA280" s="22">
        <v>2489</v>
      </c>
      <c r="AB280" s="22">
        <v>0</v>
      </c>
      <c r="AC280" s="22">
        <v>1890921</v>
      </c>
      <c r="AD280" s="22">
        <v>565612</v>
      </c>
      <c r="AE280" s="22">
        <v>78178</v>
      </c>
      <c r="AF280" s="22">
        <v>0</v>
      </c>
      <c r="AG280" s="22">
        <v>128931</v>
      </c>
      <c r="AH280" s="22">
        <v>80277</v>
      </c>
      <c r="AI280" s="22">
        <v>2743919</v>
      </c>
      <c r="AJ280" s="22">
        <v>2924486</v>
      </c>
      <c r="AK280" s="22">
        <v>0</v>
      </c>
      <c r="AL280" s="22">
        <v>2924486</v>
      </c>
    </row>
    <row r="281" spans="1:38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6520530</v>
      </c>
      <c r="F281" s="22">
        <v>0</v>
      </c>
      <c r="G281" s="22">
        <v>11948056</v>
      </c>
      <c r="H281" s="22">
        <v>1717157</v>
      </c>
      <c r="I281" s="22">
        <v>0</v>
      </c>
      <c r="J281" s="22">
        <v>0</v>
      </c>
      <c r="K281" s="22">
        <v>0</v>
      </c>
      <c r="L281" s="22">
        <v>0</v>
      </c>
      <c r="M281" s="22">
        <v>20185743</v>
      </c>
      <c r="N281" s="22">
        <v>0</v>
      </c>
      <c r="O281" s="22">
        <v>5233569</v>
      </c>
      <c r="P281" s="22">
        <v>1408648</v>
      </c>
      <c r="Q281" s="22">
        <v>581323</v>
      </c>
      <c r="R281" s="22">
        <v>0</v>
      </c>
      <c r="S281" s="22">
        <v>108855</v>
      </c>
      <c r="T281" s="22">
        <v>27518138</v>
      </c>
      <c r="U281" s="22">
        <v>5093515</v>
      </c>
      <c r="V281" s="22">
        <v>0</v>
      </c>
      <c r="W281" s="22">
        <v>3154544</v>
      </c>
      <c r="X281" s="22">
        <v>942126</v>
      </c>
      <c r="Y281" s="22">
        <v>0</v>
      </c>
      <c r="Z281" s="22">
        <v>0</v>
      </c>
      <c r="AA281" s="22">
        <v>0</v>
      </c>
      <c r="AB281" s="22">
        <v>0</v>
      </c>
      <c r="AC281" s="22">
        <v>9190185</v>
      </c>
      <c r="AD281" s="22">
        <v>2563314</v>
      </c>
      <c r="AE281" s="22">
        <v>636512</v>
      </c>
      <c r="AF281" s="22">
        <v>0</v>
      </c>
      <c r="AG281" s="22">
        <v>0</v>
      </c>
      <c r="AH281" s="22">
        <v>67384</v>
      </c>
      <c r="AI281" s="22">
        <v>12457395</v>
      </c>
      <c r="AJ281" s="22">
        <v>15060743</v>
      </c>
      <c r="AK281" s="22">
        <v>1023867</v>
      </c>
      <c r="AL281" s="22">
        <v>14036876</v>
      </c>
    </row>
    <row r="282" spans="1:38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2072428</v>
      </c>
      <c r="F282" s="22">
        <v>0</v>
      </c>
      <c r="G282" s="22">
        <v>610378</v>
      </c>
      <c r="H282" s="22">
        <v>214064</v>
      </c>
      <c r="I282" s="22">
        <v>0</v>
      </c>
      <c r="J282" s="22">
        <v>0</v>
      </c>
      <c r="K282" s="22">
        <v>0</v>
      </c>
      <c r="L282" s="22">
        <v>0</v>
      </c>
      <c r="M282" s="22">
        <v>2896870</v>
      </c>
      <c r="N282" s="22">
        <v>0</v>
      </c>
      <c r="O282" s="22">
        <v>424162</v>
      </c>
      <c r="P282" s="22">
        <v>543924</v>
      </c>
      <c r="Q282" s="22">
        <v>18217</v>
      </c>
      <c r="R282" s="22">
        <v>95659</v>
      </c>
      <c r="S282" s="22">
        <v>153893</v>
      </c>
      <c r="T282" s="22">
        <v>4132725</v>
      </c>
      <c r="U282" s="22">
        <v>1376264</v>
      </c>
      <c r="V282" s="22">
        <v>0</v>
      </c>
      <c r="W282" s="22">
        <v>373452</v>
      </c>
      <c r="X282" s="22">
        <v>9320</v>
      </c>
      <c r="Y282" s="22">
        <v>0</v>
      </c>
      <c r="Z282" s="22">
        <v>0</v>
      </c>
      <c r="AA282" s="22">
        <v>0</v>
      </c>
      <c r="AB282" s="22">
        <v>0</v>
      </c>
      <c r="AC282" s="22">
        <v>1759036</v>
      </c>
      <c r="AD282" s="22">
        <v>14991</v>
      </c>
      <c r="AE282" s="22">
        <v>157113</v>
      </c>
      <c r="AF282" s="22">
        <v>227890</v>
      </c>
      <c r="AG282" s="22">
        <v>66072</v>
      </c>
      <c r="AH282" s="22">
        <v>42362</v>
      </c>
      <c r="AI282" s="22">
        <v>2267464</v>
      </c>
      <c r="AJ282" s="22">
        <v>1865261</v>
      </c>
      <c r="AK282" s="22">
        <v>0</v>
      </c>
      <c r="AL282" s="22">
        <v>1865261</v>
      </c>
    </row>
    <row r="283" spans="1:38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1934021</v>
      </c>
      <c r="F283" s="22">
        <v>0</v>
      </c>
      <c r="G283" s="22">
        <v>1338344</v>
      </c>
      <c r="H283" s="22">
        <v>551502</v>
      </c>
      <c r="I283" s="22">
        <v>0</v>
      </c>
      <c r="J283" s="22">
        <v>0</v>
      </c>
      <c r="K283" s="22">
        <v>0</v>
      </c>
      <c r="L283" s="22">
        <v>0</v>
      </c>
      <c r="M283" s="22">
        <v>3823867</v>
      </c>
      <c r="N283" s="22">
        <v>0</v>
      </c>
      <c r="O283" s="22">
        <v>569130</v>
      </c>
      <c r="P283" s="22">
        <v>156427</v>
      </c>
      <c r="Q283" s="22">
        <v>126273</v>
      </c>
      <c r="R283" s="22">
        <v>54582</v>
      </c>
      <c r="S283" s="22">
        <v>38008</v>
      </c>
      <c r="T283" s="22">
        <v>4768287</v>
      </c>
      <c r="U283" s="22">
        <v>636703</v>
      </c>
      <c r="V283" s="22">
        <v>0</v>
      </c>
      <c r="W283" s="22">
        <v>377745</v>
      </c>
      <c r="X283" s="22">
        <v>438847</v>
      </c>
      <c r="Y283" s="22">
        <v>0</v>
      </c>
      <c r="Z283" s="22">
        <v>0</v>
      </c>
      <c r="AA283" s="22">
        <v>0</v>
      </c>
      <c r="AB283" s="22">
        <v>0</v>
      </c>
      <c r="AC283" s="22">
        <v>1453295</v>
      </c>
      <c r="AD283" s="22">
        <v>296096</v>
      </c>
      <c r="AE283" s="22">
        <v>95678</v>
      </c>
      <c r="AF283" s="22">
        <v>0</v>
      </c>
      <c r="AG283" s="22">
        <v>40270</v>
      </c>
      <c r="AH283" s="22">
        <v>29933</v>
      </c>
      <c r="AI283" s="22">
        <v>1915272</v>
      </c>
      <c r="AJ283" s="22">
        <v>2853015</v>
      </c>
      <c r="AK283" s="22">
        <v>203005</v>
      </c>
      <c r="AL283" s="22">
        <v>2650010</v>
      </c>
    </row>
    <row r="284" spans="1:38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4596477</v>
      </c>
      <c r="F284" s="22">
        <v>0</v>
      </c>
      <c r="G284" s="22">
        <v>3532986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8129463</v>
      </c>
      <c r="N284" s="22">
        <v>0</v>
      </c>
      <c r="O284" s="22">
        <v>892206</v>
      </c>
      <c r="P284" s="22">
        <v>555725</v>
      </c>
      <c r="Q284" s="22">
        <v>106260</v>
      </c>
      <c r="R284" s="22">
        <v>625694</v>
      </c>
      <c r="S284" s="22">
        <v>67660</v>
      </c>
      <c r="T284" s="22">
        <v>10377008</v>
      </c>
      <c r="U284" s="22">
        <v>2455696</v>
      </c>
      <c r="V284" s="22">
        <v>0</v>
      </c>
      <c r="W284" s="22">
        <v>1531697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3987393</v>
      </c>
      <c r="AD284" s="22">
        <v>436524</v>
      </c>
      <c r="AE284" s="22">
        <v>359748</v>
      </c>
      <c r="AF284" s="22">
        <v>0</v>
      </c>
      <c r="AG284" s="22">
        <v>280006</v>
      </c>
      <c r="AH284" s="22">
        <v>54342</v>
      </c>
      <c r="AI284" s="22">
        <v>5118013</v>
      </c>
      <c r="AJ284" s="22">
        <v>5258995</v>
      </c>
      <c r="AK284" s="22">
        <v>0</v>
      </c>
      <c r="AL284" s="22">
        <v>5258995</v>
      </c>
    </row>
    <row r="285" spans="1:38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3416051</v>
      </c>
      <c r="F285" s="22">
        <v>0</v>
      </c>
      <c r="G285" s="22">
        <v>3317308</v>
      </c>
      <c r="H285" s="22">
        <v>2084129</v>
      </c>
      <c r="I285" s="22">
        <v>0</v>
      </c>
      <c r="J285" s="22">
        <v>0</v>
      </c>
      <c r="K285" s="22">
        <v>0</v>
      </c>
      <c r="L285" s="22">
        <v>0</v>
      </c>
      <c r="M285" s="22">
        <v>8817488</v>
      </c>
      <c r="N285" s="22">
        <v>0</v>
      </c>
      <c r="O285" s="22">
        <v>2799865</v>
      </c>
      <c r="P285" s="22">
        <v>509746</v>
      </c>
      <c r="Q285" s="22">
        <v>23857</v>
      </c>
      <c r="R285" s="22">
        <v>344601</v>
      </c>
      <c r="S285" s="22">
        <v>355519</v>
      </c>
      <c r="T285" s="22">
        <v>12851076</v>
      </c>
      <c r="U285" s="22">
        <v>2421095</v>
      </c>
      <c r="V285" s="22">
        <v>0</v>
      </c>
      <c r="W285" s="22">
        <v>1334531</v>
      </c>
      <c r="X285" s="22">
        <v>1712910</v>
      </c>
      <c r="Y285" s="22">
        <v>0</v>
      </c>
      <c r="Z285" s="22">
        <v>0</v>
      </c>
      <c r="AA285" s="22">
        <v>0</v>
      </c>
      <c r="AB285" s="22">
        <v>0</v>
      </c>
      <c r="AC285" s="22">
        <v>5468536</v>
      </c>
      <c r="AD285" s="22">
        <v>1632109</v>
      </c>
      <c r="AE285" s="22">
        <v>282196</v>
      </c>
      <c r="AF285" s="22">
        <v>0</v>
      </c>
      <c r="AG285" s="22">
        <v>206760</v>
      </c>
      <c r="AH285" s="22">
        <v>206710</v>
      </c>
      <c r="AI285" s="22">
        <v>7796311</v>
      </c>
      <c r="AJ285" s="22">
        <v>5054765</v>
      </c>
      <c r="AK285" s="22">
        <v>617636</v>
      </c>
      <c r="AL285" s="22">
        <v>4437129</v>
      </c>
    </row>
    <row r="286" spans="1:38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1459431</v>
      </c>
      <c r="F286" s="22">
        <v>0</v>
      </c>
      <c r="G286" s="22">
        <v>1059455</v>
      </c>
      <c r="H286" s="22">
        <v>340886</v>
      </c>
      <c r="I286" s="22">
        <v>0</v>
      </c>
      <c r="J286" s="22">
        <v>0</v>
      </c>
      <c r="K286" s="22">
        <v>0</v>
      </c>
      <c r="L286" s="22">
        <v>0</v>
      </c>
      <c r="M286" s="22">
        <v>2859772</v>
      </c>
      <c r="N286" s="22">
        <v>0</v>
      </c>
      <c r="O286" s="22">
        <v>229163</v>
      </c>
      <c r="P286" s="22">
        <v>230144</v>
      </c>
      <c r="Q286" s="22">
        <v>68889</v>
      </c>
      <c r="R286" s="22">
        <v>0</v>
      </c>
      <c r="S286" s="22">
        <v>47714</v>
      </c>
      <c r="T286" s="22">
        <v>3435682</v>
      </c>
      <c r="U286" s="22">
        <v>518048</v>
      </c>
      <c r="V286" s="22">
        <v>0</v>
      </c>
      <c r="W286" s="22">
        <v>702216</v>
      </c>
      <c r="X286" s="22">
        <v>293884</v>
      </c>
      <c r="Y286" s="22">
        <v>0</v>
      </c>
      <c r="Z286" s="22">
        <v>0</v>
      </c>
      <c r="AA286" s="22">
        <v>0</v>
      </c>
      <c r="AB286" s="22">
        <v>0</v>
      </c>
      <c r="AC286" s="22">
        <v>1514148</v>
      </c>
      <c r="AD286" s="22">
        <v>158270</v>
      </c>
      <c r="AE286" s="22">
        <v>111354</v>
      </c>
      <c r="AF286" s="22">
        <v>0</v>
      </c>
      <c r="AG286" s="22">
        <v>0</v>
      </c>
      <c r="AH286" s="22">
        <v>11929</v>
      </c>
      <c r="AI286" s="22">
        <v>1795701</v>
      </c>
      <c r="AJ286" s="22">
        <v>1639981</v>
      </c>
      <c r="AK286" s="22">
        <v>0</v>
      </c>
      <c r="AL286" s="22">
        <v>1639981</v>
      </c>
    </row>
    <row r="287" spans="1:38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7876557</v>
      </c>
      <c r="F287" s="22">
        <v>0</v>
      </c>
      <c r="G287" s="22">
        <v>6876741</v>
      </c>
      <c r="H287" s="22">
        <v>2498433</v>
      </c>
      <c r="I287" s="22">
        <v>0</v>
      </c>
      <c r="J287" s="22">
        <v>0</v>
      </c>
      <c r="K287" s="22">
        <v>161601</v>
      </c>
      <c r="L287" s="22">
        <v>0</v>
      </c>
      <c r="M287" s="22">
        <v>17413332</v>
      </c>
      <c r="N287" s="22">
        <v>0</v>
      </c>
      <c r="O287" s="22">
        <v>3232075</v>
      </c>
      <c r="P287" s="22">
        <v>1648023</v>
      </c>
      <c r="Q287" s="22">
        <v>231930</v>
      </c>
      <c r="R287" s="22">
        <v>786416</v>
      </c>
      <c r="S287" s="22">
        <v>267872</v>
      </c>
      <c r="T287" s="22">
        <v>23579648</v>
      </c>
      <c r="U287" s="22">
        <v>5566885</v>
      </c>
      <c r="V287" s="22">
        <v>0</v>
      </c>
      <c r="W287" s="22">
        <v>1632184</v>
      </c>
      <c r="X287" s="22">
        <v>1245634</v>
      </c>
      <c r="Y287" s="22">
        <v>0</v>
      </c>
      <c r="Z287" s="22">
        <v>0</v>
      </c>
      <c r="AA287" s="22">
        <v>34254</v>
      </c>
      <c r="AB287" s="22">
        <v>0</v>
      </c>
      <c r="AC287" s="22">
        <v>8478957</v>
      </c>
      <c r="AD287" s="22">
        <v>1762944</v>
      </c>
      <c r="AE287" s="22">
        <v>1068858</v>
      </c>
      <c r="AF287" s="22">
        <v>0</v>
      </c>
      <c r="AG287" s="22">
        <v>606417</v>
      </c>
      <c r="AH287" s="22">
        <v>142461</v>
      </c>
      <c r="AI287" s="22">
        <v>12059637</v>
      </c>
      <c r="AJ287" s="22">
        <v>11520011</v>
      </c>
      <c r="AK287" s="22">
        <v>0</v>
      </c>
      <c r="AL287" s="22">
        <v>11520011</v>
      </c>
    </row>
    <row r="288" spans="1:38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2325969</v>
      </c>
      <c r="F288" s="22">
        <v>0</v>
      </c>
      <c r="G288" s="22">
        <v>1089722</v>
      </c>
      <c r="H288" s="22">
        <v>926427</v>
      </c>
      <c r="I288" s="22">
        <v>0</v>
      </c>
      <c r="J288" s="22">
        <v>0</v>
      </c>
      <c r="K288" s="22">
        <v>0</v>
      </c>
      <c r="L288" s="22">
        <v>0</v>
      </c>
      <c r="M288" s="22">
        <v>4342118</v>
      </c>
      <c r="N288" s="22">
        <v>0</v>
      </c>
      <c r="O288" s="22">
        <v>395742</v>
      </c>
      <c r="P288" s="22">
        <v>235563</v>
      </c>
      <c r="Q288" s="22">
        <v>23606</v>
      </c>
      <c r="R288" s="22">
        <v>0</v>
      </c>
      <c r="S288" s="22">
        <v>173366</v>
      </c>
      <c r="T288" s="22">
        <v>5170395</v>
      </c>
      <c r="U288" s="22">
        <v>1160243</v>
      </c>
      <c r="V288" s="22">
        <v>0</v>
      </c>
      <c r="W288" s="22">
        <v>476225</v>
      </c>
      <c r="X288" s="22">
        <v>592743</v>
      </c>
      <c r="Y288" s="22">
        <v>0</v>
      </c>
      <c r="Z288" s="22">
        <v>0</v>
      </c>
      <c r="AA288" s="22">
        <v>0</v>
      </c>
      <c r="AB288" s="22">
        <v>0</v>
      </c>
      <c r="AC288" s="22">
        <v>2229211</v>
      </c>
      <c r="AD288" s="22">
        <v>275467</v>
      </c>
      <c r="AE288" s="22">
        <v>38916</v>
      </c>
      <c r="AF288" s="22">
        <v>0</v>
      </c>
      <c r="AG288" s="22">
        <v>0</v>
      </c>
      <c r="AH288" s="22">
        <v>42227</v>
      </c>
      <c r="AI288" s="22">
        <v>2585821</v>
      </c>
      <c r="AJ288" s="22">
        <v>2584574</v>
      </c>
      <c r="AK288" s="22">
        <v>0</v>
      </c>
      <c r="AL288" s="22">
        <v>2584574</v>
      </c>
    </row>
    <row r="289" spans="1:38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1385349</v>
      </c>
      <c r="F289" s="22">
        <v>0</v>
      </c>
      <c r="G289" s="22">
        <v>384517</v>
      </c>
      <c r="H289" s="22">
        <v>675841</v>
      </c>
      <c r="I289" s="22">
        <v>0</v>
      </c>
      <c r="J289" s="22">
        <v>0</v>
      </c>
      <c r="K289" s="22">
        <v>0</v>
      </c>
      <c r="L289" s="22">
        <v>0</v>
      </c>
      <c r="M289" s="22">
        <v>2445707</v>
      </c>
      <c r="N289" s="22">
        <v>0</v>
      </c>
      <c r="O289" s="22">
        <v>3127400</v>
      </c>
      <c r="P289" s="22">
        <v>124784</v>
      </c>
      <c r="Q289" s="22">
        <v>105038</v>
      </c>
      <c r="R289" s="22">
        <v>3443</v>
      </c>
      <c r="S289" s="22">
        <v>70327</v>
      </c>
      <c r="T289" s="22">
        <v>5876699</v>
      </c>
      <c r="U289" s="22">
        <v>1204612</v>
      </c>
      <c r="V289" s="22">
        <v>0</v>
      </c>
      <c r="W289" s="22">
        <v>159515</v>
      </c>
      <c r="X289" s="22">
        <v>211860</v>
      </c>
      <c r="Y289" s="22">
        <v>0</v>
      </c>
      <c r="Z289" s="22">
        <v>0</v>
      </c>
      <c r="AA289" s="22">
        <v>0</v>
      </c>
      <c r="AB289" s="22">
        <v>0</v>
      </c>
      <c r="AC289" s="22">
        <v>1575987</v>
      </c>
      <c r="AD289" s="22">
        <v>1598072</v>
      </c>
      <c r="AE289" s="22">
        <v>83871</v>
      </c>
      <c r="AF289" s="22">
        <v>0</v>
      </c>
      <c r="AG289" s="22">
        <v>3443</v>
      </c>
      <c r="AH289" s="22">
        <v>56513</v>
      </c>
      <c r="AI289" s="22">
        <v>3317886</v>
      </c>
      <c r="AJ289" s="22">
        <v>2558813</v>
      </c>
      <c r="AK289" s="22">
        <v>0</v>
      </c>
      <c r="AL289" s="22">
        <v>2558813</v>
      </c>
    </row>
    <row r="290" spans="1:38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1964451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1964451</v>
      </c>
      <c r="N290" s="22">
        <v>0</v>
      </c>
      <c r="O290" s="22">
        <v>9149</v>
      </c>
      <c r="P290" s="22">
        <v>10463</v>
      </c>
      <c r="Q290" s="22">
        <v>1713410</v>
      </c>
      <c r="R290" s="22">
        <v>0</v>
      </c>
      <c r="S290" s="22">
        <v>0</v>
      </c>
      <c r="T290" s="22">
        <v>3697473</v>
      </c>
      <c r="U290" s="22">
        <v>261684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261684</v>
      </c>
      <c r="AD290" s="22">
        <v>1647</v>
      </c>
      <c r="AE290" s="22">
        <v>9597</v>
      </c>
      <c r="AF290" s="22">
        <v>0</v>
      </c>
      <c r="AG290" s="22">
        <v>0</v>
      </c>
      <c r="AH290" s="22">
        <v>0</v>
      </c>
      <c r="AI290" s="22">
        <v>272928</v>
      </c>
      <c r="AJ290" s="22">
        <v>3424545</v>
      </c>
      <c r="AK290" s="22">
        <v>333641</v>
      </c>
      <c r="AL290" s="22">
        <v>3090904</v>
      </c>
    </row>
    <row r="291" spans="1:38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444622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444622</v>
      </c>
      <c r="N291" s="22">
        <v>0</v>
      </c>
      <c r="O291" s="22">
        <v>6852</v>
      </c>
      <c r="P291" s="22">
        <v>3918</v>
      </c>
      <c r="Q291" s="22">
        <v>169942</v>
      </c>
      <c r="R291" s="22">
        <v>162174</v>
      </c>
      <c r="S291" s="22">
        <v>0</v>
      </c>
      <c r="T291" s="22">
        <v>787508</v>
      </c>
      <c r="U291" s="22">
        <v>284045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284045</v>
      </c>
      <c r="AD291" s="22">
        <v>1096</v>
      </c>
      <c r="AE291" s="22">
        <v>131</v>
      </c>
      <c r="AF291" s="22">
        <v>0</v>
      </c>
      <c r="AG291" s="22">
        <v>14852</v>
      </c>
      <c r="AH291" s="22">
        <v>0</v>
      </c>
      <c r="AI291" s="22">
        <v>300124</v>
      </c>
      <c r="AJ291" s="22">
        <v>487384</v>
      </c>
      <c r="AK291" s="22">
        <v>0</v>
      </c>
      <c r="AL291" s="22">
        <v>487384</v>
      </c>
    </row>
    <row r="292" spans="1:38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1133888</v>
      </c>
      <c r="F292" s="22">
        <v>0</v>
      </c>
      <c r="G292" s="22">
        <v>6000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1139888</v>
      </c>
      <c r="N292" s="22">
        <v>0</v>
      </c>
      <c r="O292" s="22">
        <v>18954</v>
      </c>
      <c r="P292" s="22">
        <v>2775</v>
      </c>
      <c r="Q292" s="22">
        <v>330721</v>
      </c>
      <c r="R292" s="22">
        <v>65040</v>
      </c>
      <c r="S292" s="22">
        <v>0</v>
      </c>
      <c r="T292" s="22">
        <v>1557378</v>
      </c>
      <c r="U292" s="22">
        <v>723893</v>
      </c>
      <c r="V292" s="22">
        <v>0</v>
      </c>
      <c r="W292" s="22">
        <v>5880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729773</v>
      </c>
      <c r="AD292" s="22">
        <v>10992</v>
      </c>
      <c r="AE292" s="22">
        <v>2775</v>
      </c>
      <c r="AF292" s="22">
        <v>0</v>
      </c>
      <c r="AG292" s="22">
        <v>15695</v>
      </c>
      <c r="AH292" s="22">
        <v>0</v>
      </c>
      <c r="AI292" s="22">
        <v>759235</v>
      </c>
      <c r="AJ292" s="22">
        <v>798143</v>
      </c>
      <c r="AK292" s="22">
        <v>0</v>
      </c>
      <c r="AL292" s="22">
        <v>798143</v>
      </c>
    </row>
    <row r="293" spans="1:38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404310</v>
      </c>
      <c r="F293" s="22">
        <v>0</v>
      </c>
      <c r="G293" s="22">
        <v>0</v>
      </c>
      <c r="H293" s="22">
        <v>118478</v>
      </c>
      <c r="I293" s="22">
        <v>0</v>
      </c>
      <c r="J293" s="22">
        <v>0</v>
      </c>
      <c r="K293" s="22">
        <v>0</v>
      </c>
      <c r="L293" s="22">
        <v>0</v>
      </c>
      <c r="M293" s="22">
        <v>522788</v>
      </c>
      <c r="N293" s="22">
        <v>0</v>
      </c>
      <c r="O293" s="22">
        <v>95812</v>
      </c>
      <c r="P293" s="22">
        <v>12250</v>
      </c>
      <c r="Q293" s="22">
        <v>100</v>
      </c>
      <c r="R293" s="22">
        <v>0</v>
      </c>
      <c r="S293" s="22">
        <v>0</v>
      </c>
      <c r="T293" s="22">
        <v>630950</v>
      </c>
      <c r="U293" s="22">
        <v>348691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348691</v>
      </c>
      <c r="AD293" s="22">
        <v>11303</v>
      </c>
      <c r="AE293" s="22">
        <v>9800</v>
      </c>
      <c r="AF293" s="22">
        <v>0</v>
      </c>
      <c r="AG293" s="22">
        <v>0</v>
      </c>
      <c r="AH293" s="22">
        <v>0</v>
      </c>
      <c r="AI293" s="22">
        <v>369794</v>
      </c>
      <c r="AJ293" s="22">
        <v>261156</v>
      </c>
      <c r="AK293" s="22">
        <v>70812</v>
      </c>
      <c r="AL293" s="22">
        <v>190344</v>
      </c>
    </row>
    <row r="294" spans="1:38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517835</v>
      </c>
      <c r="F294" s="22">
        <v>0</v>
      </c>
      <c r="G294" s="22">
        <v>0</v>
      </c>
      <c r="H294" s="22">
        <v>39089</v>
      </c>
      <c r="I294" s="22">
        <v>0</v>
      </c>
      <c r="J294" s="22">
        <v>0</v>
      </c>
      <c r="K294" s="22">
        <v>0</v>
      </c>
      <c r="L294" s="22">
        <v>0</v>
      </c>
      <c r="M294" s="22">
        <v>556924</v>
      </c>
      <c r="N294" s="22">
        <v>0</v>
      </c>
      <c r="O294" s="22">
        <v>4124</v>
      </c>
      <c r="P294" s="22">
        <v>9888</v>
      </c>
      <c r="Q294" s="22">
        <v>0</v>
      </c>
      <c r="R294" s="22">
        <v>5855</v>
      </c>
      <c r="S294" s="22">
        <v>0</v>
      </c>
      <c r="T294" s="22">
        <v>576791</v>
      </c>
      <c r="U294" s="22">
        <v>108871</v>
      </c>
      <c r="V294" s="22">
        <v>0</v>
      </c>
      <c r="W294" s="22">
        <v>0</v>
      </c>
      <c r="X294" s="22">
        <v>37137</v>
      </c>
      <c r="Y294" s="22">
        <v>0</v>
      </c>
      <c r="Z294" s="22">
        <v>0</v>
      </c>
      <c r="AA294" s="22">
        <v>0</v>
      </c>
      <c r="AB294" s="22">
        <v>0</v>
      </c>
      <c r="AC294" s="22">
        <v>146008</v>
      </c>
      <c r="AD294" s="22">
        <v>2639</v>
      </c>
      <c r="AE294" s="22">
        <v>7314</v>
      </c>
      <c r="AF294" s="22">
        <v>0</v>
      </c>
      <c r="AG294" s="22">
        <v>293</v>
      </c>
      <c r="AH294" s="22">
        <v>0</v>
      </c>
      <c r="AI294" s="22">
        <v>156254</v>
      </c>
      <c r="AJ294" s="22">
        <v>420537</v>
      </c>
      <c r="AK294" s="22">
        <v>0</v>
      </c>
      <c r="AL294" s="22">
        <v>420537</v>
      </c>
    </row>
    <row r="295" spans="1:38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94297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94297</v>
      </c>
      <c r="N295" s="22">
        <v>0</v>
      </c>
      <c r="O295" s="22">
        <v>170111</v>
      </c>
      <c r="P295" s="22">
        <v>60232</v>
      </c>
      <c r="Q295" s="22">
        <v>0</v>
      </c>
      <c r="R295" s="22">
        <v>0</v>
      </c>
      <c r="S295" s="22">
        <v>4335</v>
      </c>
      <c r="T295" s="22">
        <v>328975</v>
      </c>
      <c r="U295" s="22">
        <v>70656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70656</v>
      </c>
      <c r="AD295" s="22">
        <v>52569</v>
      </c>
      <c r="AE295" s="22">
        <v>42700</v>
      </c>
      <c r="AF295" s="22">
        <v>0</v>
      </c>
      <c r="AG295" s="22">
        <v>0</v>
      </c>
      <c r="AH295" s="22">
        <v>4335</v>
      </c>
      <c r="AI295" s="22">
        <v>170260</v>
      </c>
      <c r="AJ295" s="22">
        <v>158715</v>
      </c>
      <c r="AK295" s="22">
        <v>0</v>
      </c>
      <c r="AL295" s="22">
        <v>158715</v>
      </c>
    </row>
    <row r="296" spans="1:38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184135</v>
      </c>
      <c r="F296" s="22">
        <v>0</v>
      </c>
      <c r="G296" s="22">
        <v>6222</v>
      </c>
      <c r="H296" s="22">
        <v>5300</v>
      </c>
      <c r="I296" s="22">
        <v>51782</v>
      </c>
      <c r="J296" s="22">
        <v>0</v>
      </c>
      <c r="K296" s="22">
        <v>0</v>
      </c>
      <c r="L296" s="22">
        <v>0</v>
      </c>
      <c r="M296" s="22">
        <v>247439</v>
      </c>
      <c r="N296" s="22">
        <v>0</v>
      </c>
      <c r="O296" s="22">
        <v>55688</v>
      </c>
      <c r="P296" s="22">
        <v>15947</v>
      </c>
      <c r="Q296" s="22">
        <v>1710</v>
      </c>
      <c r="R296" s="22">
        <v>1000</v>
      </c>
      <c r="S296" s="22">
        <v>0</v>
      </c>
      <c r="T296" s="22">
        <v>321784</v>
      </c>
      <c r="U296" s="22">
        <v>33925</v>
      </c>
      <c r="V296" s="22">
        <v>0</v>
      </c>
      <c r="W296" s="22">
        <v>656</v>
      </c>
      <c r="X296" s="22">
        <v>1237</v>
      </c>
      <c r="Y296" s="22">
        <v>3517</v>
      </c>
      <c r="Z296" s="22">
        <v>0</v>
      </c>
      <c r="AA296" s="22">
        <v>0</v>
      </c>
      <c r="AB296" s="22">
        <v>0</v>
      </c>
      <c r="AC296" s="22">
        <v>39335</v>
      </c>
      <c r="AD296" s="22">
        <v>29043</v>
      </c>
      <c r="AE296" s="22">
        <v>13995</v>
      </c>
      <c r="AF296" s="22">
        <v>0</v>
      </c>
      <c r="AG296" s="22">
        <v>1000</v>
      </c>
      <c r="AH296" s="22">
        <v>0</v>
      </c>
      <c r="AI296" s="22">
        <v>83373</v>
      </c>
      <c r="AJ296" s="22">
        <v>238411</v>
      </c>
      <c r="AK296" s="22">
        <v>0</v>
      </c>
      <c r="AL296" s="22">
        <v>238411</v>
      </c>
    </row>
    <row r="297" spans="1:38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77013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77013</v>
      </c>
      <c r="N297" s="22">
        <v>0</v>
      </c>
      <c r="O297" s="22">
        <v>6089</v>
      </c>
      <c r="P297" s="22">
        <v>104677</v>
      </c>
      <c r="Q297" s="22">
        <v>27300</v>
      </c>
      <c r="R297" s="22">
        <v>0</v>
      </c>
      <c r="S297" s="22">
        <v>0</v>
      </c>
      <c r="T297" s="22">
        <v>215079</v>
      </c>
      <c r="U297" s="22">
        <v>59039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59039</v>
      </c>
      <c r="AD297" s="22">
        <v>3045</v>
      </c>
      <c r="AE297" s="22">
        <v>73813</v>
      </c>
      <c r="AF297" s="22">
        <v>0</v>
      </c>
      <c r="AG297" s="22">
        <v>0</v>
      </c>
      <c r="AH297" s="22">
        <v>0</v>
      </c>
      <c r="AI297" s="22">
        <v>135897</v>
      </c>
      <c r="AJ297" s="22">
        <v>79182</v>
      </c>
      <c r="AK297" s="22">
        <v>0</v>
      </c>
      <c r="AL297" s="22">
        <v>79182</v>
      </c>
    </row>
    <row r="298" spans="1:38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377124</v>
      </c>
      <c r="F298" s="22">
        <v>0</v>
      </c>
      <c r="G298" s="22">
        <v>0</v>
      </c>
      <c r="H298" s="22">
        <v>45000</v>
      </c>
      <c r="I298" s="22">
        <v>0</v>
      </c>
      <c r="J298" s="22">
        <v>0</v>
      </c>
      <c r="K298" s="22">
        <v>0</v>
      </c>
      <c r="L298" s="22">
        <v>0</v>
      </c>
      <c r="M298" s="22">
        <v>422124</v>
      </c>
      <c r="N298" s="22">
        <v>0</v>
      </c>
      <c r="O298" s="22">
        <v>0</v>
      </c>
      <c r="P298" s="22">
        <v>13249</v>
      </c>
      <c r="Q298" s="22">
        <v>3774715</v>
      </c>
      <c r="R298" s="22">
        <v>62688</v>
      </c>
      <c r="S298" s="22">
        <v>0</v>
      </c>
      <c r="T298" s="22">
        <v>4272776</v>
      </c>
      <c r="U298" s="22">
        <v>310602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310602</v>
      </c>
      <c r="AD298" s="22">
        <v>0</v>
      </c>
      <c r="AE298" s="22">
        <v>11015</v>
      </c>
      <c r="AF298" s="22">
        <v>0</v>
      </c>
      <c r="AG298" s="22">
        <v>37386</v>
      </c>
      <c r="AH298" s="22">
        <v>0</v>
      </c>
      <c r="AI298" s="22">
        <v>359003</v>
      </c>
      <c r="AJ298" s="22">
        <v>3913773</v>
      </c>
      <c r="AK298" s="22">
        <v>0</v>
      </c>
      <c r="AL298" s="22">
        <v>3913773</v>
      </c>
    </row>
    <row r="299" spans="1:38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337284</v>
      </c>
      <c r="F299" s="22">
        <v>0</v>
      </c>
      <c r="G299" s="22">
        <v>4298</v>
      </c>
      <c r="H299" s="22">
        <v>0</v>
      </c>
      <c r="I299" s="22">
        <v>7284</v>
      </c>
      <c r="J299" s="22">
        <v>0</v>
      </c>
      <c r="K299" s="22">
        <v>0</v>
      </c>
      <c r="L299" s="22">
        <v>0</v>
      </c>
      <c r="M299" s="22">
        <v>348866</v>
      </c>
      <c r="N299" s="22">
        <v>0</v>
      </c>
      <c r="O299" s="22">
        <v>423348</v>
      </c>
      <c r="P299" s="22">
        <v>31286</v>
      </c>
      <c r="Q299" s="22">
        <v>36970</v>
      </c>
      <c r="R299" s="22">
        <v>130766</v>
      </c>
      <c r="S299" s="22">
        <v>17522</v>
      </c>
      <c r="T299" s="22">
        <v>988758</v>
      </c>
      <c r="U299" s="22">
        <v>100909</v>
      </c>
      <c r="V299" s="22">
        <v>0</v>
      </c>
      <c r="W299" s="22">
        <v>1450</v>
      </c>
      <c r="X299" s="22">
        <v>0</v>
      </c>
      <c r="Y299" s="22">
        <v>2962</v>
      </c>
      <c r="Z299" s="22">
        <v>0</v>
      </c>
      <c r="AA299" s="22">
        <v>0</v>
      </c>
      <c r="AB299" s="22">
        <v>0</v>
      </c>
      <c r="AC299" s="22">
        <v>105321</v>
      </c>
      <c r="AD299" s="22">
        <v>64495</v>
      </c>
      <c r="AE299" s="22">
        <v>22405</v>
      </c>
      <c r="AF299" s="22">
        <v>0</v>
      </c>
      <c r="AG299" s="22">
        <v>84288</v>
      </c>
      <c r="AH299" s="22">
        <v>15201</v>
      </c>
      <c r="AI299" s="22">
        <v>291710</v>
      </c>
      <c r="AJ299" s="22">
        <v>697048</v>
      </c>
      <c r="AK299" s="22">
        <v>0</v>
      </c>
      <c r="AL299" s="22">
        <v>697048</v>
      </c>
    </row>
    <row r="300" spans="1:38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896928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896928</v>
      </c>
      <c r="N300" s="22">
        <v>0</v>
      </c>
      <c r="O300" s="22">
        <v>0</v>
      </c>
      <c r="P300" s="22">
        <v>15044</v>
      </c>
      <c r="Q300" s="22">
        <v>4337741</v>
      </c>
      <c r="R300" s="22">
        <v>458217</v>
      </c>
      <c r="S300" s="22">
        <v>0</v>
      </c>
      <c r="T300" s="22">
        <v>5707930</v>
      </c>
      <c r="U300" s="22">
        <v>787908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787908</v>
      </c>
      <c r="AD300" s="22">
        <v>0</v>
      </c>
      <c r="AE300" s="22">
        <v>8767</v>
      </c>
      <c r="AF300" s="22">
        <v>0</v>
      </c>
      <c r="AG300" s="22">
        <v>110590</v>
      </c>
      <c r="AH300" s="22">
        <v>0</v>
      </c>
      <c r="AI300" s="22">
        <v>907265</v>
      </c>
      <c r="AJ300" s="22">
        <v>4800665</v>
      </c>
      <c r="AK300" s="22">
        <v>0</v>
      </c>
      <c r="AL300" s="22">
        <v>4800665</v>
      </c>
    </row>
    <row r="301" spans="1:38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549748</v>
      </c>
      <c r="F301" s="22">
        <v>0</v>
      </c>
      <c r="G301" s="22">
        <v>0</v>
      </c>
      <c r="H301" s="22">
        <v>50000</v>
      </c>
      <c r="I301" s="22">
        <v>0</v>
      </c>
      <c r="J301" s="22">
        <v>0</v>
      </c>
      <c r="K301" s="22">
        <v>0</v>
      </c>
      <c r="L301" s="22">
        <v>0</v>
      </c>
      <c r="M301" s="22">
        <v>599748</v>
      </c>
      <c r="N301" s="22">
        <v>30516</v>
      </c>
      <c r="O301" s="22">
        <v>0</v>
      </c>
      <c r="P301" s="22">
        <v>13857</v>
      </c>
      <c r="Q301" s="22">
        <v>3664621</v>
      </c>
      <c r="R301" s="22">
        <v>93995</v>
      </c>
      <c r="S301" s="22">
        <v>0</v>
      </c>
      <c r="T301" s="22">
        <v>4402737</v>
      </c>
      <c r="U301" s="22">
        <v>372177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372177</v>
      </c>
      <c r="AD301" s="22">
        <v>0</v>
      </c>
      <c r="AE301" s="22">
        <v>12347</v>
      </c>
      <c r="AF301" s="22">
        <v>0</v>
      </c>
      <c r="AG301" s="22">
        <v>31612</v>
      </c>
      <c r="AH301" s="22">
        <v>0</v>
      </c>
      <c r="AI301" s="22">
        <v>416136</v>
      </c>
      <c r="AJ301" s="22">
        <v>3986601</v>
      </c>
      <c r="AK301" s="22">
        <v>0</v>
      </c>
      <c r="AL301" s="22">
        <v>3986601</v>
      </c>
    </row>
    <row r="302" spans="1:38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997873</v>
      </c>
      <c r="F302" s="22">
        <v>0</v>
      </c>
      <c r="G302" s="22">
        <v>0</v>
      </c>
      <c r="H302" s="22">
        <v>0</v>
      </c>
      <c r="I302" s="22">
        <v>159470</v>
      </c>
      <c r="J302" s="22">
        <v>0</v>
      </c>
      <c r="K302" s="22">
        <v>0</v>
      </c>
      <c r="L302" s="22">
        <v>0</v>
      </c>
      <c r="M302" s="22">
        <v>1157343</v>
      </c>
      <c r="N302" s="22">
        <v>0</v>
      </c>
      <c r="O302" s="22">
        <v>425482</v>
      </c>
      <c r="P302" s="22">
        <v>340892</v>
      </c>
      <c r="Q302" s="22">
        <v>183156</v>
      </c>
      <c r="R302" s="22">
        <v>16356</v>
      </c>
      <c r="S302" s="22">
        <v>0</v>
      </c>
      <c r="T302" s="22">
        <v>2123229</v>
      </c>
      <c r="U302" s="22">
        <v>213524</v>
      </c>
      <c r="V302" s="22">
        <v>0</v>
      </c>
      <c r="W302" s="22">
        <v>0</v>
      </c>
      <c r="X302" s="22">
        <v>0</v>
      </c>
      <c r="Y302" s="22">
        <v>83263</v>
      </c>
      <c r="Z302" s="22">
        <v>0</v>
      </c>
      <c r="AA302" s="22">
        <v>0</v>
      </c>
      <c r="AB302" s="22">
        <v>0</v>
      </c>
      <c r="AC302" s="22">
        <v>296787</v>
      </c>
      <c r="AD302" s="22">
        <v>225386</v>
      </c>
      <c r="AE302" s="22">
        <v>224762</v>
      </c>
      <c r="AF302" s="22">
        <v>0</v>
      </c>
      <c r="AG302" s="22">
        <v>16347</v>
      </c>
      <c r="AH302" s="22">
        <v>0</v>
      </c>
      <c r="AI302" s="22">
        <v>763282</v>
      </c>
      <c r="AJ302" s="22">
        <v>1359947</v>
      </c>
      <c r="AK302" s="22">
        <v>0</v>
      </c>
      <c r="AL302" s="22">
        <v>1359947</v>
      </c>
    </row>
    <row r="303" spans="1:38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159098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159098</v>
      </c>
      <c r="N303" s="22">
        <v>0</v>
      </c>
      <c r="O303" s="22">
        <v>116221</v>
      </c>
      <c r="P303" s="22">
        <v>56977</v>
      </c>
      <c r="Q303" s="22">
        <v>1</v>
      </c>
      <c r="R303" s="22">
        <v>207246</v>
      </c>
      <c r="S303" s="22">
        <v>0</v>
      </c>
      <c r="T303" s="22">
        <v>539543</v>
      </c>
      <c r="U303" s="22">
        <v>87355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87355</v>
      </c>
      <c r="AD303" s="22">
        <v>13633</v>
      </c>
      <c r="AE303" s="22">
        <v>21988</v>
      </c>
      <c r="AF303" s="22">
        <v>0</v>
      </c>
      <c r="AG303" s="22">
        <v>19035</v>
      </c>
      <c r="AH303" s="22">
        <v>0</v>
      </c>
      <c r="AI303" s="22">
        <v>142011</v>
      </c>
      <c r="AJ303" s="22">
        <v>397532</v>
      </c>
      <c r="AK303" s="22">
        <v>70812</v>
      </c>
      <c r="AL303" s="22">
        <v>326720</v>
      </c>
    </row>
    <row r="304" spans="1:38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1168767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1168767</v>
      </c>
      <c r="N304" s="22">
        <v>0</v>
      </c>
      <c r="O304" s="22">
        <v>103578</v>
      </c>
      <c r="P304" s="22">
        <v>2100</v>
      </c>
      <c r="Q304" s="22">
        <v>156573</v>
      </c>
      <c r="R304" s="22">
        <v>59344</v>
      </c>
      <c r="S304" s="22">
        <v>0</v>
      </c>
      <c r="T304" s="22">
        <v>1490362</v>
      </c>
      <c r="U304" s="22">
        <v>501502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501502</v>
      </c>
      <c r="AD304" s="22">
        <v>22902</v>
      </c>
      <c r="AE304" s="22">
        <v>1360</v>
      </c>
      <c r="AF304" s="22">
        <v>0</v>
      </c>
      <c r="AG304" s="22">
        <v>24942</v>
      </c>
      <c r="AH304" s="22">
        <v>0</v>
      </c>
      <c r="AI304" s="22">
        <v>550706</v>
      </c>
      <c r="AJ304" s="22">
        <v>939656</v>
      </c>
      <c r="AK304" s="22">
        <v>0</v>
      </c>
      <c r="AL304" s="22">
        <v>939656</v>
      </c>
    </row>
    <row r="305" spans="1:38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1421305</v>
      </c>
      <c r="F305" s="22">
        <v>0</v>
      </c>
      <c r="G305" s="22">
        <v>1652</v>
      </c>
      <c r="H305" s="22">
        <v>0</v>
      </c>
      <c r="I305" s="22">
        <v>92328</v>
      </c>
      <c r="J305" s="22">
        <v>0</v>
      </c>
      <c r="K305" s="22">
        <v>0</v>
      </c>
      <c r="L305" s="22">
        <v>0</v>
      </c>
      <c r="M305" s="22">
        <v>1515285</v>
      </c>
      <c r="N305" s="22">
        <v>0</v>
      </c>
      <c r="O305" s="22">
        <v>158566</v>
      </c>
      <c r="P305" s="22">
        <v>20315</v>
      </c>
      <c r="Q305" s="22">
        <v>7251</v>
      </c>
      <c r="R305" s="22">
        <v>127124</v>
      </c>
      <c r="S305" s="22">
        <v>0</v>
      </c>
      <c r="T305" s="22">
        <v>1828541</v>
      </c>
      <c r="U305" s="22">
        <v>427152</v>
      </c>
      <c r="V305" s="22">
        <v>0</v>
      </c>
      <c r="W305" s="22">
        <v>1652</v>
      </c>
      <c r="X305" s="22">
        <v>0</v>
      </c>
      <c r="Y305" s="22">
        <v>65771</v>
      </c>
      <c r="Z305" s="22">
        <v>0</v>
      </c>
      <c r="AA305" s="22">
        <v>0</v>
      </c>
      <c r="AB305" s="22">
        <v>0</v>
      </c>
      <c r="AC305" s="22">
        <v>494575</v>
      </c>
      <c r="AD305" s="22">
        <v>65544</v>
      </c>
      <c r="AE305" s="22">
        <v>20315</v>
      </c>
      <c r="AF305" s="22">
        <v>0</v>
      </c>
      <c r="AG305" s="22">
        <v>12310</v>
      </c>
      <c r="AH305" s="22">
        <v>0</v>
      </c>
      <c r="AI305" s="22">
        <v>592744</v>
      </c>
      <c r="AJ305" s="22">
        <v>1235797</v>
      </c>
      <c r="AK305" s="22">
        <v>0</v>
      </c>
      <c r="AL305" s="22">
        <v>1235797</v>
      </c>
    </row>
    <row r="306" spans="1:38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378895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378895</v>
      </c>
      <c r="N306" s="22">
        <v>0</v>
      </c>
      <c r="O306" s="22">
        <v>101360</v>
      </c>
      <c r="P306" s="22">
        <v>0</v>
      </c>
      <c r="Q306" s="22">
        <v>161170</v>
      </c>
      <c r="R306" s="22">
        <v>21048</v>
      </c>
      <c r="S306" s="22">
        <v>0</v>
      </c>
      <c r="T306" s="22">
        <v>662473</v>
      </c>
      <c r="U306" s="22">
        <v>95460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95460</v>
      </c>
      <c r="AD306" s="22">
        <v>44000</v>
      </c>
      <c r="AE306" s="22">
        <v>0</v>
      </c>
      <c r="AF306" s="22">
        <v>0</v>
      </c>
      <c r="AG306" s="22">
        <v>6937</v>
      </c>
      <c r="AH306" s="22">
        <v>0</v>
      </c>
      <c r="AI306" s="22">
        <v>146397</v>
      </c>
      <c r="AJ306" s="22">
        <v>516076</v>
      </c>
      <c r="AK306" s="22">
        <v>0</v>
      </c>
      <c r="AL306" s="22">
        <v>516076</v>
      </c>
    </row>
    <row r="307" spans="1:38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143756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143756</v>
      </c>
      <c r="N307" s="22">
        <v>0</v>
      </c>
      <c r="O307" s="22">
        <v>6000</v>
      </c>
      <c r="P307" s="22">
        <v>27544</v>
      </c>
      <c r="Q307" s="22">
        <v>280469</v>
      </c>
      <c r="R307" s="22">
        <v>178794</v>
      </c>
      <c r="S307" s="22">
        <v>0</v>
      </c>
      <c r="T307" s="22">
        <v>636563</v>
      </c>
      <c r="U307" s="22">
        <v>60917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60917</v>
      </c>
      <c r="AD307" s="22">
        <v>2280</v>
      </c>
      <c r="AE307" s="22">
        <v>9190</v>
      </c>
      <c r="AF307" s="22">
        <v>0</v>
      </c>
      <c r="AG307" s="22">
        <v>66269</v>
      </c>
      <c r="AH307" s="22">
        <v>0</v>
      </c>
      <c r="AI307" s="22">
        <v>138656</v>
      </c>
      <c r="AJ307" s="22">
        <v>497907</v>
      </c>
      <c r="AK307" s="22">
        <v>0</v>
      </c>
      <c r="AL307" s="22">
        <v>497907</v>
      </c>
    </row>
    <row r="308" spans="1:38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711009</v>
      </c>
      <c r="F308" s="22">
        <v>0</v>
      </c>
      <c r="G308" s="22">
        <v>0</v>
      </c>
      <c r="H308" s="22">
        <v>436384</v>
      </c>
      <c r="I308" s="22">
        <v>0</v>
      </c>
      <c r="J308" s="22">
        <v>0</v>
      </c>
      <c r="K308" s="22">
        <v>0</v>
      </c>
      <c r="L308" s="22">
        <v>0</v>
      </c>
      <c r="M308" s="22">
        <v>1147393</v>
      </c>
      <c r="N308" s="22">
        <v>0</v>
      </c>
      <c r="O308" s="22">
        <v>95812</v>
      </c>
      <c r="P308" s="22">
        <v>29394</v>
      </c>
      <c r="Q308" s="22">
        <v>369312</v>
      </c>
      <c r="R308" s="22">
        <v>107856</v>
      </c>
      <c r="S308" s="22">
        <v>0</v>
      </c>
      <c r="T308" s="22">
        <v>1749767</v>
      </c>
      <c r="U308" s="22">
        <v>421924</v>
      </c>
      <c r="V308" s="22">
        <v>0</v>
      </c>
      <c r="W308" s="22">
        <v>0</v>
      </c>
      <c r="X308" s="22">
        <v>116368</v>
      </c>
      <c r="Y308" s="22">
        <v>0</v>
      </c>
      <c r="Z308" s="22">
        <v>0</v>
      </c>
      <c r="AA308" s="22">
        <v>0</v>
      </c>
      <c r="AB308" s="22">
        <v>0</v>
      </c>
      <c r="AC308" s="22">
        <v>538292</v>
      </c>
      <c r="AD308" s="22">
        <v>2909</v>
      </c>
      <c r="AE308" s="22">
        <v>11333</v>
      </c>
      <c r="AF308" s="22">
        <v>0</v>
      </c>
      <c r="AG308" s="22">
        <v>26373</v>
      </c>
      <c r="AH308" s="22">
        <v>0</v>
      </c>
      <c r="AI308" s="22">
        <v>578907</v>
      </c>
      <c r="AJ308" s="22">
        <v>1170860</v>
      </c>
      <c r="AK308" s="22">
        <v>70812</v>
      </c>
      <c r="AL308" s="22">
        <v>1100048</v>
      </c>
    </row>
    <row r="309" spans="1:38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325894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325894</v>
      </c>
      <c r="N309" s="22">
        <v>0</v>
      </c>
      <c r="O309" s="22">
        <v>179069</v>
      </c>
      <c r="P309" s="22">
        <v>9351</v>
      </c>
      <c r="Q309" s="22">
        <v>354259</v>
      </c>
      <c r="R309" s="22">
        <v>91383</v>
      </c>
      <c r="S309" s="22">
        <v>0</v>
      </c>
      <c r="T309" s="22">
        <v>959956</v>
      </c>
      <c r="U309" s="22">
        <v>201830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201830</v>
      </c>
      <c r="AD309" s="22">
        <v>8730</v>
      </c>
      <c r="AE309" s="22">
        <v>6691</v>
      </c>
      <c r="AF309" s="22">
        <v>0</v>
      </c>
      <c r="AG309" s="22">
        <v>12969</v>
      </c>
      <c r="AH309" s="22">
        <v>0</v>
      </c>
      <c r="AI309" s="22">
        <v>230220</v>
      </c>
      <c r="AJ309" s="22">
        <v>729736</v>
      </c>
      <c r="AK309" s="22">
        <v>0</v>
      </c>
      <c r="AL309" s="22">
        <v>729736</v>
      </c>
    </row>
    <row r="310" spans="1:38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450977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450977</v>
      </c>
      <c r="N310" s="22">
        <v>0</v>
      </c>
      <c r="O310" s="22">
        <v>0</v>
      </c>
      <c r="P310" s="22">
        <v>10062</v>
      </c>
      <c r="Q310" s="22">
        <v>245645</v>
      </c>
      <c r="R310" s="22">
        <v>86736</v>
      </c>
      <c r="S310" s="22">
        <v>0</v>
      </c>
      <c r="T310" s="22">
        <v>793420</v>
      </c>
      <c r="U310" s="22">
        <v>81481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81481</v>
      </c>
      <c r="AD310" s="22">
        <v>0</v>
      </c>
      <c r="AE310" s="22">
        <v>6581</v>
      </c>
      <c r="AF310" s="22">
        <v>0</v>
      </c>
      <c r="AG310" s="22">
        <v>41553</v>
      </c>
      <c r="AH310" s="22">
        <v>0</v>
      </c>
      <c r="AI310" s="22">
        <v>129615</v>
      </c>
      <c r="AJ310" s="22">
        <v>663805</v>
      </c>
      <c r="AK310" s="22">
        <v>0</v>
      </c>
      <c r="AL310" s="22">
        <v>663805</v>
      </c>
    </row>
    <row r="311" spans="1:38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709519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709519</v>
      </c>
      <c r="N311" s="22">
        <v>0</v>
      </c>
      <c r="O311" s="22">
        <v>11675</v>
      </c>
      <c r="P311" s="22">
        <v>12379</v>
      </c>
      <c r="Q311" s="22">
        <v>201596</v>
      </c>
      <c r="R311" s="22">
        <v>0</v>
      </c>
      <c r="S311" s="22">
        <v>0</v>
      </c>
      <c r="T311" s="22">
        <v>935169</v>
      </c>
      <c r="U311" s="22">
        <v>281088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281088</v>
      </c>
      <c r="AD311" s="22">
        <v>4045</v>
      </c>
      <c r="AE311" s="22">
        <v>10803</v>
      </c>
      <c r="AF311" s="22">
        <v>0</v>
      </c>
      <c r="AG311" s="22">
        <v>0</v>
      </c>
      <c r="AH311" s="22">
        <v>0</v>
      </c>
      <c r="AI311" s="22">
        <v>295936</v>
      </c>
      <c r="AJ311" s="22">
        <v>639233</v>
      </c>
      <c r="AK311" s="22">
        <v>0</v>
      </c>
      <c r="AL311" s="22">
        <v>639233</v>
      </c>
    </row>
    <row r="312" spans="1:38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768259</v>
      </c>
      <c r="F312" s="22">
        <v>0</v>
      </c>
      <c r="G312" s="22">
        <v>0</v>
      </c>
      <c r="H312" s="22">
        <v>82017</v>
      </c>
      <c r="I312" s="22">
        <v>0</v>
      </c>
      <c r="J312" s="22">
        <v>0</v>
      </c>
      <c r="K312" s="22">
        <v>0</v>
      </c>
      <c r="L312" s="22">
        <v>0</v>
      </c>
      <c r="M312" s="22">
        <v>850276</v>
      </c>
      <c r="N312" s="22">
        <v>0</v>
      </c>
      <c r="O312" s="22">
        <v>708714</v>
      </c>
      <c r="P312" s="22">
        <v>435157</v>
      </c>
      <c r="Q312" s="22">
        <v>2834811</v>
      </c>
      <c r="R312" s="22">
        <v>65978</v>
      </c>
      <c r="S312" s="22">
        <v>12500</v>
      </c>
      <c r="T312" s="22">
        <v>4907436</v>
      </c>
      <c r="U312" s="22">
        <v>335236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335236</v>
      </c>
      <c r="AD312" s="22">
        <v>494992</v>
      </c>
      <c r="AE312" s="22">
        <v>216218</v>
      </c>
      <c r="AF312" s="22">
        <v>0</v>
      </c>
      <c r="AG312" s="22">
        <v>18300</v>
      </c>
      <c r="AH312" s="22">
        <v>8035</v>
      </c>
      <c r="AI312" s="22">
        <v>1072781</v>
      </c>
      <c r="AJ312" s="22">
        <v>3834655</v>
      </c>
      <c r="AK312" s="22">
        <v>0</v>
      </c>
      <c r="AL312" s="22">
        <v>3834655</v>
      </c>
    </row>
    <row r="313" spans="1:38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608887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608887</v>
      </c>
      <c r="N313" s="22">
        <v>0</v>
      </c>
      <c r="O313" s="22">
        <v>9581</v>
      </c>
      <c r="P313" s="22">
        <v>39134</v>
      </c>
      <c r="Q313" s="22">
        <v>1118100</v>
      </c>
      <c r="R313" s="22">
        <v>0</v>
      </c>
      <c r="S313" s="22">
        <v>0</v>
      </c>
      <c r="T313" s="22">
        <v>1775702</v>
      </c>
      <c r="U313" s="22">
        <v>203342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203342</v>
      </c>
      <c r="AD313" s="22">
        <v>5402</v>
      </c>
      <c r="AE313" s="22">
        <v>19161</v>
      </c>
      <c r="AF313" s="22">
        <v>0</v>
      </c>
      <c r="AG313" s="22">
        <v>0</v>
      </c>
      <c r="AH313" s="22">
        <v>0</v>
      </c>
      <c r="AI313" s="22">
        <v>227905</v>
      </c>
      <c r="AJ313" s="22">
        <v>1547797</v>
      </c>
      <c r="AK313" s="22">
        <v>0</v>
      </c>
      <c r="AL313" s="22">
        <v>1547797</v>
      </c>
    </row>
    <row r="314" spans="1:38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201284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201284</v>
      </c>
      <c r="N314" s="22">
        <v>0</v>
      </c>
      <c r="O314" s="22">
        <v>25023</v>
      </c>
      <c r="P314" s="22">
        <v>144095</v>
      </c>
      <c r="Q314" s="22">
        <v>234632</v>
      </c>
      <c r="R314" s="22">
        <v>0</v>
      </c>
      <c r="S314" s="22">
        <v>30077</v>
      </c>
      <c r="T314" s="22">
        <v>635111</v>
      </c>
      <c r="U314" s="22">
        <v>15293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15293</v>
      </c>
      <c r="AD314" s="22">
        <v>10118</v>
      </c>
      <c r="AE314" s="22">
        <v>22253</v>
      </c>
      <c r="AF314" s="22">
        <v>0</v>
      </c>
      <c r="AG314" s="22">
        <v>0</v>
      </c>
      <c r="AH314" s="22">
        <v>12555</v>
      </c>
      <c r="AI314" s="22">
        <v>60219</v>
      </c>
      <c r="AJ314" s="22">
        <v>574892</v>
      </c>
      <c r="AK314" s="22">
        <v>0</v>
      </c>
      <c r="AL314" s="22">
        <v>574892</v>
      </c>
    </row>
    <row r="315" spans="1:38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1202495</v>
      </c>
      <c r="F315" s="22">
        <v>0</v>
      </c>
      <c r="G315" s="22">
        <v>0</v>
      </c>
      <c r="H315" s="22">
        <v>2264563</v>
      </c>
      <c r="I315" s="22">
        <v>0</v>
      </c>
      <c r="J315" s="22">
        <v>0</v>
      </c>
      <c r="K315" s="22">
        <v>0</v>
      </c>
      <c r="L315" s="22">
        <v>0</v>
      </c>
      <c r="M315" s="22">
        <v>3467058</v>
      </c>
      <c r="N315" s="22">
        <v>0</v>
      </c>
      <c r="O315" s="22">
        <v>95912</v>
      </c>
      <c r="P315" s="22">
        <v>51020</v>
      </c>
      <c r="Q315" s="22">
        <v>0</v>
      </c>
      <c r="R315" s="22">
        <v>577261</v>
      </c>
      <c r="S315" s="22">
        <v>16201</v>
      </c>
      <c r="T315" s="22">
        <v>4207452</v>
      </c>
      <c r="U315" s="22">
        <v>802702</v>
      </c>
      <c r="V315" s="22">
        <v>0</v>
      </c>
      <c r="W315" s="22">
        <v>0</v>
      </c>
      <c r="X315" s="22">
        <v>269431</v>
      </c>
      <c r="Y315" s="22">
        <v>0</v>
      </c>
      <c r="Z315" s="22">
        <v>0</v>
      </c>
      <c r="AA315" s="22">
        <v>0</v>
      </c>
      <c r="AB315" s="22">
        <v>0</v>
      </c>
      <c r="AC315" s="22">
        <v>1072133</v>
      </c>
      <c r="AD315" s="22">
        <v>11310</v>
      </c>
      <c r="AE315" s="22">
        <v>34134</v>
      </c>
      <c r="AF315" s="22">
        <v>0</v>
      </c>
      <c r="AG315" s="22">
        <v>114686</v>
      </c>
      <c r="AH315" s="22">
        <v>3240</v>
      </c>
      <c r="AI315" s="22">
        <v>1235503</v>
      </c>
      <c r="AJ315" s="22">
        <v>2971949</v>
      </c>
      <c r="AK315" s="22">
        <v>-283248</v>
      </c>
      <c r="AL315" s="22">
        <v>3255197</v>
      </c>
    </row>
    <row r="316" spans="1:38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419270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419270</v>
      </c>
      <c r="N316" s="22">
        <v>0</v>
      </c>
      <c r="O316" s="22">
        <v>0</v>
      </c>
      <c r="P316" s="22">
        <v>10789</v>
      </c>
      <c r="Q316" s="22">
        <v>1984472</v>
      </c>
      <c r="R316" s="22">
        <v>75340</v>
      </c>
      <c r="S316" s="22">
        <v>0</v>
      </c>
      <c r="T316" s="22">
        <v>2489871</v>
      </c>
      <c r="U316" s="22">
        <v>257774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257774</v>
      </c>
      <c r="AD316" s="22">
        <v>0</v>
      </c>
      <c r="AE316" s="22">
        <v>10249</v>
      </c>
      <c r="AF316" s="22">
        <v>0</v>
      </c>
      <c r="AG316" s="22">
        <v>12698</v>
      </c>
      <c r="AH316" s="22">
        <v>0</v>
      </c>
      <c r="AI316" s="22">
        <v>280721</v>
      </c>
      <c r="AJ316" s="22">
        <v>2209150</v>
      </c>
      <c r="AK316" s="22">
        <v>0</v>
      </c>
      <c r="AL316" s="22">
        <v>2209150</v>
      </c>
    </row>
    <row r="317" spans="1:38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961051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961051</v>
      </c>
      <c r="N317" s="22">
        <v>0</v>
      </c>
      <c r="O317" s="22">
        <v>153438</v>
      </c>
      <c r="P317" s="22">
        <v>85823</v>
      </c>
      <c r="Q317" s="22">
        <v>1048499</v>
      </c>
      <c r="R317" s="22">
        <v>169923</v>
      </c>
      <c r="S317" s="22">
        <v>0</v>
      </c>
      <c r="T317" s="22">
        <v>2418734</v>
      </c>
      <c r="U317" s="22">
        <v>476319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476319</v>
      </c>
      <c r="AD317" s="22">
        <v>82102</v>
      </c>
      <c r="AE317" s="22">
        <v>66541</v>
      </c>
      <c r="AF317" s="22">
        <v>0</v>
      </c>
      <c r="AG317" s="22">
        <v>83573</v>
      </c>
      <c r="AH317" s="22">
        <v>0</v>
      </c>
      <c r="AI317" s="22">
        <v>708535</v>
      </c>
      <c r="AJ317" s="22">
        <v>1710199</v>
      </c>
      <c r="AK317" s="22">
        <v>0</v>
      </c>
      <c r="AL317" s="22">
        <v>1710199</v>
      </c>
    </row>
    <row r="318" spans="1:38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811073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811073</v>
      </c>
      <c r="N318" s="22">
        <v>0</v>
      </c>
      <c r="O318" s="22">
        <v>111219</v>
      </c>
      <c r="P318" s="22">
        <v>44848</v>
      </c>
      <c r="Q318" s="22">
        <v>0</v>
      </c>
      <c r="R318" s="22">
        <v>0</v>
      </c>
      <c r="S318" s="22">
        <v>0</v>
      </c>
      <c r="T318" s="22">
        <v>967140</v>
      </c>
      <c r="U318" s="22">
        <v>648019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648019</v>
      </c>
      <c r="AD318" s="22">
        <v>34177</v>
      </c>
      <c r="AE318" s="22">
        <v>27307</v>
      </c>
      <c r="AF318" s="22">
        <v>0</v>
      </c>
      <c r="AG318" s="22">
        <v>0</v>
      </c>
      <c r="AH318" s="22">
        <v>0</v>
      </c>
      <c r="AI318" s="22">
        <v>709503</v>
      </c>
      <c r="AJ318" s="22">
        <v>257637</v>
      </c>
      <c r="AK318" s="22">
        <v>0</v>
      </c>
      <c r="AL318" s="22">
        <v>257637</v>
      </c>
    </row>
    <row r="319" spans="1:38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180099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180099</v>
      </c>
      <c r="N319" s="22">
        <v>0</v>
      </c>
      <c r="O319" s="22">
        <v>0</v>
      </c>
      <c r="P319" s="22">
        <v>10866</v>
      </c>
      <c r="Q319" s="22">
        <v>42586</v>
      </c>
      <c r="R319" s="22">
        <v>0</v>
      </c>
      <c r="S319" s="22">
        <v>0</v>
      </c>
      <c r="T319" s="22">
        <v>233551</v>
      </c>
      <c r="U319" s="22">
        <v>101745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101745</v>
      </c>
      <c r="AD319" s="22">
        <v>0</v>
      </c>
      <c r="AE319" s="22">
        <v>8577</v>
      </c>
      <c r="AF319" s="22">
        <v>0</v>
      </c>
      <c r="AG319" s="22">
        <v>0</v>
      </c>
      <c r="AH319" s="22">
        <v>0</v>
      </c>
      <c r="AI319" s="22">
        <v>110322</v>
      </c>
      <c r="AJ319" s="22">
        <v>123229</v>
      </c>
      <c r="AK319" s="22">
        <v>0</v>
      </c>
      <c r="AL319" s="22">
        <v>123229</v>
      </c>
    </row>
    <row r="320" spans="1:38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896234</v>
      </c>
      <c r="F320" s="22">
        <v>0</v>
      </c>
      <c r="G320" s="22">
        <v>0</v>
      </c>
      <c r="H320" s="22">
        <v>53800</v>
      </c>
      <c r="I320" s="22">
        <v>0</v>
      </c>
      <c r="J320" s="22">
        <v>0</v>
      </c>
      <c r="K320" s="22">
        <v>0</v>
      </c>
      <c r="L320" s="22">
        <v>0</v>
      </c>
      <c r="M320" s="22">
        <v>950034</v>
      </c>
      <c r="N320" s="22">
        <v>0</v>
      </c>
      <c r="O320" s="22">
        <v>7295</v>
      </c>
      <c r="P320" s="22">
        <v>9390</v>
      </c>
      <c r="Q320" s="22">
        <v>6858174</v>
      </c>
      <c r="R320" s="22">
        <v>67728</v>
      </c>
      <c r="S320" s="22">
        <v>0</v>
      </c>
      <c r="T320" s="22">
        <v>7892621</v>
      </c>
      <c r="U320" s="22">
        <v>716898</v>
      </c>
      <c r="V320" s="22">
        <v>0</v>
      </c>
      <c r="W320" s="22">
        <v>0</v>
      </c>
      <c r="X320" s="22">
        <v>6600</v>
      </c>
      <c r="Y320" s="22">
        <v>0</v>
      </c>
      <c r="Z320" s="22">
        <v>0</v>
      </c>
      <c r="AA320" s="22">
        <v>0</v>
      </c>
      <c r="AB320" s="22">
        <v>0</v>
      </c>
      <c r="AC320" s="22">
        <v>723498</v>
      </c>
      <c r="AD320" s="22">
        <v>2158</v>
      </c>
      <c r="AE320" s="22">
        <v>7653</v>
      </c>
      <c r="AF320" s="22">
        <v>0</v>
      </c>
      <c r="AG320" s="22">
        <v>21734</v>
      </c>
      <c r="AH320" s="22">
        <v>0</v>
      </c>
      <c r="AI320" s="22">
        <v>755043</v>
      </c>
      <c r="AJ320" s="22">
        <v>7137578</v>
      </c>
      <c r="AK320" s="22">
        <v>0</v>
      </c>
      <c r="AL320" s="22">
        <v>7137578</v>
      </c>
    </row>
    <row r="321" spans="1:38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169292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169292</v>
      </c>
      <c r="N321" s="22">
        <v>15076</v>
      </c>
      <c r="O321" s="22">
        <v>161051</v>
      </c>
      <c r="P321" s="22">
        <v>68298</v>
      </c>
      <c r="Q321" s="22">
        <v>25442</v>
      </c>
      <c r="R321" s="22">
        <v>370601</v>
      </c>
      <c r="S321" s="22">
        <v>39666</v>
      </c>
      <c r="T321" s="22">
        <v>849426</v>
      </c>
      <c r="U321" s="22">
        <v>109099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109099</v>
      </c>
      <c r="AD321" s="22">
        <v>57879</v>
      </c>
      <c r="AE321" s="22">
        <v>31685</v>
      </c>
      <c r="AF321" s="22">
        <v>0</v>
      </c>
      <c r="AG321" s="22">
        <v>108280</v>
      </c>
      <c r="AH321" s="22">
        <v>21254</v>
      </c>
      <c r="AI321" s="22">
        <v>328197</v>
      </c>
      <c r="AJ321" s="22">
        <v>521229</v>
      </c>
      <c r="AK321" s="22">
        <v>0</v>
      </c>
      <c r="AL321" s="22">
        <v>521229</v>
      </c>
    </row>
    <row r="322" spans="1:38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1292335</v>
      </c>
      <c r="F322" s="22">
        <v>0</v>
      </c>
      <c r="G322" s="22">
        <v>34822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1327157</v>
      </c>
      <c r="N322" s="22">
        <v>0</v>
      </c>
      <c r="O322" s="22">
        <v>423452</v>
      </c>
      <c r="P322" s="22">
        <v>96856</v>
      </c>
      <c r="Q322" s="22">
        <v>2094041</v>
      </c>
      <c r="R322" s="22">
        <v>84216</v>
      </c>
      <c r="S322" s="22">
        <v>47062</v>
      </c>
      <c r="T322" s="22">
        <v>4072784</v>
      </c>
      <c r="U322" s="22">
        <v>1195996</v>
      </c>
      <c r="V322" s="22">
        <v>0</v>
      </c>
      <c r="W322" s="22">
        <v>5029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1201025</v>
      </c>
      <c r="AD322" s="22">
        <v>109097</v>
      </c>
      <c r="AE322" s="22">
        <v>73929</v>
      </c>
      <c r="AF322" s="22">
        <v>0</v>
      </c>
      <c r="AG322" s="22">
        <v>42352</v>
      </c>
      <c r="AH322" s="22">
        <v>11766</v>
      </c>
      <c r="AI322" s="22">
        <v>1438169</v>
      </c>
      <c r="AJ322" s="22">
        <v>2634615</v>
      </c>
      <c r="AK322" s="22">
        <v>15507</v>
      </c>
      <c r="AL322" s="22">
        <v>2619108</v>
      </c>
    </row>
    <row r="323" spans="1:38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1823215</v>
      </c>
      <c r="F323" s="22">
        <v>0</v>
      </c>
      <c r="G323" s="22">
        <v>0</v>
      </c>
      <c r="H323" s="22">
        <v>240422</v>
      </c>
      <c r="I323" s="22">
        <v>0</v>
      </c>
      <c r="J323" s="22">
        <v>0</v>
      </c>
      <c r="K323" s="22">
        <v>0</v>
      </c>
      <c r="L323" s="22">
        <v>0</v>
      </c>
      <c r="M323" s="22">
        <v>2063637</v>
      </c>
      <c r="N323" s="22">
        <v>0</v>
      </c>
      <c r="O323" s="22">
        <v>642545</v>
      </c>
      <c r="P323" s="22">
        <v>353353</v>
      </c>
      <c r="Q323" s="22">
        <v>222015</v>
      </c>
      <c r="R323" s="22">
        <v>74448</v>
      </c>
      <c r="S323" s="22">
        <v>16500</v>
      </c>
      <c r="T323" s="22">
        <v>3372498</v>
      </c>
      <c r="U323" s="22">
        <v>790968</v>
      </c>
      <c r="V323" s="22">
        <v>0</v>
      </c>
      <c r="W323" s="22">
        <v>0</v>
      </c>
      <c r="X323" s="22">
        <v>130719</v>
      </c>
      <c r="Y323" s="22">
        <v>0</v>
      </c>
      <c r="Z323" s="22">
        <v>0</v>
      </c>
      <c r="AA323" s="22">
        <v>0</v>
      </c>
      <c r="AB323" s="22">
        <v>0</v>
      </c>
      <c r="AC323" s="22">
        <v>921687</v>
      </c>
      <c r="AD323" s="22">
        <v>212507</v>
      </c>
      <c r="AE323" s="22">
        <v>164030</v>
      </c>
      <c r="AF323" s="22">
        <v>0</v>
      </c>
      <c r="AG323" s="22">
        <v>45660</v>
      </c>
      <c r="AH323" s="22">
        <v>16500</v>
      </c>
      <c r="AI323" s="22">
        <v>1360384</v>
      </c>
      <c r="AJ323" s="22">
        <v>2012114</v>
      </c>
      <c r="AK323" s="22">
        <v>0</v>
      </c>
      <c r="AL323" s="22">
        <v>2012114</v>
      </c>
    </row>
    <row r="324" spans="1:38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1293671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1293671</v>
      </c>
      <c r="N324" s="22">
        <v>0</v>
      </c>
      <c r="O324" s="22">
        <v>901839</v>
      </c>
      <c r="P324" s="22">
        <v>299923</v>
      </c>
      <c r="Q324" s="22">
        <v>466282</v>
      </c>
      <c r="R324" s="22">
        <v>72020</v>
      </c>
      <c r="S324" s="22">
        <v>128586</v>
      </c>
      <c r="T324" s="22">
        <v>3162321</v>
      </c>
      <c r="U324" s="22">
        <v>483647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483647</v>
      </c>
      <c r="AD324" s="22">
        <v>442775</v>
      </c>
      <c r="AE324" s="22">
        <v>196176</v>
      </c>
      <c r="AF324" s="22">
        <v>0</v>
      </c>
      <c r="AG324" s="22">
        <v>55455</v>
      </c>
      <c r="AH324" s="22">
        <v>108879</v>
      </c>
      <c r="AI324" s="22">
        <v>1286932</v>
      </c>
      <c r="AJ324" s="22">
        <v>1875389</v>
      </c>
      <c r="AK324" s="22">
        <v>0</v>
      </c>
      <c r="AL324" s="22">
        <v>1875389</v>
      </c>
    </row>
    <row r="325" spans="1:38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596871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596871</v>
      </c>
      <c r="N325" s="22">
        <v>295985</v>
      </c>
      <c r="O325" s="22">
        <v>8500</v>
      </c>
      <c r="P325" s="22">
        <v>44600</v>
      </c>
      <c r="Q325" s="22">
        <v>1025380</v>
      </c>
      <c r="R325" s="22">
        <v>27150</v>
      </c>
      <c r="S325" s="22">
        <v>52992</v>
      </c>
      <c r="T325" s="22">
        <v>2051478</v>
      </c>
      <c r="U325" s="22">
        <v>568481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568481</v>
      </c>
      <c r="AD325" s="22">
        <v>5610</v>
      </c>
      <c r="AE325" s="22">
        <v>18738</v>
      </c>
      <c r="AF325" s="22">
        <v>0</v>
      </c>
      <c r="AG325" s="22">
        <v>22680</v>
      </c>
      <c r="AH325" s="22">
        <v>43594</v>
      </c>
      <c r="AI325" s="22">
        <v>659103</v>
      </c>
      <c r="AJ325" s="22">
        <v>1392375</v>
      </c>
      <c r="AK325" s="22">
        <v>0</v>
      </c>
      <c r="AL325" s="22">
        <v>1392375</v>
      </c>
    </row>
    <row r="326" spans="1:38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977017</v>
      </c>
      <c r="F326" s="22">
        <v>0</v>
      </c>
      <c r="G326" s="22">
        <v>0</v>
      </c>
      <c r="H326" s="22">
        <v>0</v>
      </c>
      <c r="I326" s="22">
        <v>84920</v>
      </c>
      <c r="J326" s="22">
        <v>0</v>
      </c>
      <c r="K326" s="22">
        <v>0</v>
      </c>
      <c r="L326" s="22">
        <v>0</v>
      </c>
      <c r="M326" s="22">
        <v>1061937</v>
      </c>
      <c r="N326" s="22">
        <v>0</v>
      </c>
      <c r="O326" s="22">
        <v>62403</v>
      </c>
      <c r="P326" s="22">
        <v>97257</v>
      </c>
      <c r="Q326" s="22">
        <v>627323</v>
      </c>
      <c r="R326" s="22">
        <v>98849</v>
      </c>
      <c r="S326" s="22">
        <v>0</v>
      </c>
      <c r="T326" s="22">
        <v>1947769</v>
      </c>
      <c r="U326" s="22">
        <v>386606</v>
      </c>
      <c r="V326" s="22">
        <v>0</v>
      </c>
      <c r="W326" s="22">
        <v>0</v>
      </c>
      <c r="X326" s="22">
        <v>17570</v>
      </c>
      <c r="Y326" s="22">
        <v>0</v>
      </c>
      <c r="Z326" s="22">
        <v>0</v>
      </c>
      <c r="AA326" s="22">
        <v>0</v>
      </c>
      <c r="AB326" s="22">
        <v>0</v>
      </c>
      <c r="AC326" s="22">
        <v>404176</v>
      </c>
      <c r="AD326" s="22">
        <v>43976</v>
      </c>
      <c r="AE326" s="22">
        <v>73206</v>
      </c>
      <c r="AF326" s="22">
        <v>0</v>
      </c>
      <c r="AG326" s="22">
        <v>41529</v>
      </c>
      <c r="AH326" s="22">
        <v>0</v>
      </c>
      <c r="AI326" s="22">
        <v>562887</v>
      </c>
      <c r="AJ326" s="22">
        <v>1384882</v>
      </c>
      <c r="AK326" s="22">
        <v>0</v>
      </c>
      <c r="AL326" s="22">
        <v>1384882</v>
      </c>
    </row>
    <row r="327" spans="1:38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1136500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1136500</v>
      </c>
      <c r="N327" s="22">
        <v>0</v>
      </c>
      <c r="O327" s="22">
        <v>0</v>
      </c>
      <c r="P327" s="22">
        <v>0</v>
      </c>
      <c r="Q327" s="22">
        <v>861810</v>
      </c>
      <c r="R327" s="22">
        <v>0</v>
      </c>
      <c r="S327" s="22">
        <v>0</v>
      </c>
      <c r="T327" s="22">
        <v>1998310</v>
      </c>
      <c r="U327" s="22">
        <v>1136500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1136500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1136500</v>
      </c>
      <c r="AJ327" s="22">
        <v>861810</v>
      </c>
      <c r="AK327" s="22">
        <v>0</v>
      </c>
      <c r="AL327" s="22">
        <v>861810</v>
      </c>
    </row>
    <row r="328" spans="1:38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733941</v>
      </c>
      <c r="F328" s="22">
        <v>0</v>
      </c>
      <c r="G328" s="22">
        <v>0</v>
      </c>
      <c r="H328" s="22">
        <v>0</v>
      </c>
      <c r="I328" s="22">
        <v>40224</v>
      </c>
      <c r="J328" s="22">
        <v>0</v>
      </c>
      <c r="K328" s="22">
        <v>0</v>
      </c>
      <c r="L328" s="22">
        <v>0</v>
      </c>
      <c r="M328" s="22">
        <v>774165</v>
      </c>
      <c r="N328" s="22">
        <v>25477</v>
      </c>
      <c r="O328" s="22">
        <v>10701</v>
      </c>
      <c r="P328" s="22">
        <v>9645</v>
      </c>
      <c r="Q328" s="22">
        <v>173252</v>
      </c>
      <c r="R328" s="22">
        <v>71051</v>
      </c>
      <c r="S328" s="22">
        <v>0</v>
      </c>
      <c r="T328" s="22">
        <v>1064291</v>
      </c>
      <c r="U328" s="22">
        <v>183356</v>
      </c>
      <c r="V328" s="22">
        <v>0</v>
      </c>
      <c r="W328" s="22">
        <v>0</v>
      </c>
      <c r="X328" s="22">
        <v>0</v>
      </c>
      <c r="Y328" s="22">
        <v>5615</v>
      </c>
      <c r="Z328" s="22">
        <v>0</v>
      </c>
      <c r="AA328" s="22">
        <v>0</v>
      </c>
      <c r="AB328" s="22">
        <v>0</v>
      </c>
      <c r="AC328" s="22">
        <v>188971</v>
      </c>
      <c r="AD328" s="22">
        <v>3885</v>
      </c>
      <c r="AE328" s="22">
        <v>5376</v>
      </c>
      <c r="AF328" s="22">
        <v>0</v>
      </c>
      <c r="AG328" s="22">
        <v>47132</v>
      </c>
      <c r="AH328" s="22">
        <v>0</v>
      </c>
      <c r="AI328" s="22">
        <v>245364</v>
      </c>
      <c r="AJ328" s="22">
        <v>818927</v>
      </c>
      <c r="AK328" s="22">
        <v>0</v>
      </c>
      <c r="AL328" s="22">
        <v>818927</v>
      </c>
    </row>
    <row r="329" spans="1:38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447366</v>
      </c>
      <c r="F329" s="22">
        <v>0</v>
      </c>
      <c r="G329" s="22">
        <v>0</v>
      </c>
      <c r="H329" s="22">
        <v>27000</v>
      </c>
      <c r="I329" s="22">
        <v>0</v>
      </c>
      <c r="J329" s="22">
        <v>0</v>
      </c>
      <c r="K329" s="22">
        <v>0</v>
      </c>
      <c r="L329" s="22">
        <v>0</v>
      </c>
      <c r="M329" s="22">
        <v>474366</v>
      </c>
      <c r="N329" s="22">
        <v>0</v>
      </c>
      <c r="O329" s="22">
        <v>95812</v>
      </c>
      <c r="P329" s="22">
        <v>3450</v>
      </c>
      <c r="Q329" s="22">
        <v>172100</v>
      </c>
      <c r="R329" s="22">
        <v>194660</v>
      </c>
      <c r="S329" s="22">
        <v>0</v>
      </c>
      <c r="T329" s="22">
        <v>940388</v>
      </c>
      <c r="U329" s="22">
        <v>357487</v>
      </c>
      <c r="V329" s="22">
        <v>0</v>
      </c>
      <c r="W329" s="22">
        <v>0</v>
      </c>
      <c r="X329" s="22">
        <v>1080</v>
      </c>
      <c r="Y329" s="22">
        <v>0</v>
      </c>
      <c r="Z329" s="22">
        <v>0</v>
      </c>
      <c r="AA329" s="22">
        <v>0</v>
      </c>
      <c r="AB329" s="22">
        <v>0</v>
      </c>
      <c r="AC329" s="22">
        <v>358567</v>
      </c>
      <c r="AD329" s="22">
        <v>11302</v>
      </c>
      <c r="AE329" s="22">
        <v>1380</v>
      </c>
      <c r="AF329" s="22">
        <v>0</v>
      </c>
      <c r="AG329" s="22">
        <v>42114</v>
      </c>
      <c r="AH329" s="22">
        <v>0</v>
      </c>
      <c r="AI329" s="22">
        <v>413363</v>
      </c>
      <c r="AJ329" s="22">
        <v>527025</v>
      </c>
      <c r="AK329" s="22">
        <v>70812</v>
      </c>
      <c r="AL329" s="22">
        <v>456213</v>
      </c>
    </row>
    <row r="330" spans="1:38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320598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320598</v>
      </c>
      <c r="N330" s="22">
        <v>177467</v>
      </c>
      <c r="O330" s="22">
        <v>640170</v>
      </c>
      <c r="P330" s="22">
        <v>80058</v>
      </c>
      <c r="Q330" s="22">
        <v>904200</v>
      </c>
      <c r="R330" s="22">
        <v>0</v>
      </c>
      <c r="S330" s="22">
        <v>0</v>
      </c>
      <c r="T330" s="22">
        <v>2122493</v>
      </c>
      <c r="U330" s="22">
        <v>174932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174932</v>
      </c>
      <c r="AD330" s="22">
        <v>109128</v>
      </c>
      <c r="AE330" s="22">
        <v>32789</v>
      </c>
      <c r="AF330" s="22">
        <v>0</v>
      </c>
      <c r="AG330" s="22">
        <v>0</v>
      </c>
      <c r="AH330" s="22">
        <v>0</v>
      </c>
      <c r="AI330" s="22">
        <v>316849</v>
      </c>
      <c r="AJ330" s="22">
        <v>1805644</v>
      </c>
      <c r="AK330" s="22">
        <v>0</v>
      </c>
      <c r="AL330" s="22">
        <v>1805644</v>
      </c>
    </row>
    <row r="331" spans="1:38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2540479</v>
      </c>
      <c r="F331" s="22">
        <v>0</v>
      </c>
      <c r="G331" s="22">
        <v>108584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2649063</v>
      </c>
      <c r="N331" s="22">
        <v>0</v>
      </c>
      <c r="O331" s="22">
        <v>53760</v>
      </c>
      <c r="P331" s="22">
        <v>67635</v>
      </c>
      <c r="Q331" s="22">
        <v>396025</v>
      </c>
      <c r="R331" s="22">
        <v>0</v>
      </c>
      <c r="S331" s="22">
        <v>18625</v>
      </c>
      <c r="T331" s="22">
        <v>3185108</v>
      </c>
      <c r="U331" s="22">
        <v>1963964</v>
      </c>
      <c r="V331" s="22">
        <v>0</v>
      </c>
      <c r="W331" s="22">
        <v>11582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1975546</v>
      </c>
      <c r="AD331" s="22">
        <v>26995</v>
      </c>
      <c r="AE331" s="22">
        <v>25589</v>
      </c>
      <c r="AF331" s="22">
        <v>0</v>
      </c>
      <c r="AG331" s="22">
        <v>0</v>
      </c>
      <c r="AH331" s="22">
        <v>9315</v>
      </c>
      <c r="AI331" s="22">
        <v>2037445</v>
      </c>
      <c r="AJ331" s="22">
        <v>1147663</v>
      </c>
      <c r="AK331" s="22">
        <v>0</v>
      </c>
      <c r="AL331" s="22">
        <v>1147663</v>
      </c>
    </row>
    <row r="332" spans="1:38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517106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517106</v>
      </c>
      <c r="N332" s="22">
        <v>0</v>
      </c>
      <c r="O332" s="22">
        <v>33275</v>
      </c>
      <c r="P332" s="22">
        <v>1790</v>
      </c>
      <c r="Q332" s="22">
        <v>334641</v>
      </c>
      <c r="R332" s="22">
        <v>17430</v>
      </c>
      <c r="S332" s="22">
        <v>0</v>
      </c>
      <c r="T332" s="22">
        <v>904242</v>
      </c>
      <c r="U332" s="22">
        <v>326985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326985</v>
      </c>
      <c r="AD332" s="22">
        <v>2410</v>
      </c>
      <c r="AE332" s="22">
        <v>2516</v>
      </c>
      <c r="AF332" s="22">
        <v>0</v>
      </c>
      <c r="AG332" s="22">
        <v>10091</v>
      </c>
      <c r="AH332" s="22">
        <v>0</v>
      </c>
      <c r="AI332" s="22">
        <v>342002</v>
      </c>
      <c r="AJ332" s="22">
        <v>562240</v>
      </c>
      <c r="AK332" s="22">
        <v>0</v>
      </c>
      <c r="AL332" s="22">
        <v>562240</v>
      </c>
    </row>
    <row r="333" spans="1:38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1080480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1080480</v>
      </c>
      <c r="N333" s="22">
        <v>0</v>
      </c>
      <c r="O333" s="22">
        <v>33663</v>
      </c>
      <c r="P333" s="22">
        <v>8127</v>
      </c>
      <c r="Q333" s="22">
        <v>517004</v>
      </c>
      <c r="R333" s="22">
        <v>0</v>
      </c>
      <c r="S333" s="22">
        <v>0</v>
      </c>
      <c r="T333" s="22">
        <v>1639274</v>
      </c>
      <c r="U333" s="22">
        <v>1031993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1031993</v>
      </c>
      <c r="AD333" s="22">
        <v>29623</v>
      </c>
      <c r="AE333" s="22">
        <v>8127</v>
      </c>
      <c r="AF333" s="22">
        <v>0</v>
      </c>
      <c r="AG333" s="22">
        <v>0</v>
      </c>
      <c r="AH333" s="22">
        <v>0</v>
      </c>
      <c r="AI333" s="22">
        <v>1069743</v>
      </c>
      <c r="AJ333" s="22">
        <v>569531</v>
      </c>
      <c r="AK333" s="22">
        <v>7387</v>
      </c>
      <c r="AL333" s="22">
        <v>562144</v>
      </c>
    </row>
    <row r="334" spans="1:38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593799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593799</v>
      </c>
      <c r="N334" s="22">
        <v>29125</v>
      </c>
      <c r="O334" s="22">
        <v>0</v>
      </c>
      <c r="P334" s="22">
        <v>5654</v>
      </c>
      <c r="Q334" s="22">
        <v>625351</v>
      </c>
      <c r="R334" s="22">
        <v>117620</v>
      </c>
      <c r="S334" s="22">
        <v>0</v>
      </c>
      <c r="T334" s="22">
        <v>1371549</v>
      </c>
      <c r="U334" s="22">
        <v>260404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260404</v>
      </c>
      <c r="AD334" s="22">
        <v>0</v>
      </c>
      <c r="AE334" s="22">
        <v>5655</v>
      </c>
      <c r="AF334" s="22">
        <v>0</v>
      </c>
      <c r="AG334" s="22">
        <v>15650</v>
      </c>
      <c r="AH334" s="22">
        <v>0</v>
      </c>
      <c r="AI334" s="22">
        <v>281709</v>
      </c>
      <c r="AJ334" s="22">
        <v>1089840</v>
      </c>
      <c r="AK334" s="22">
        <v>0</v>
      </c>
      <c r="AL334" s="22">
        <v>1089840</v>
      </c>
    </row>
    <row r="335" spans="1:38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329156</v>
      </c>
      <c r="F335" s="22">
        <v>0</v>
      </c>
      <c r="G335" s="22">
        <v>55157</v>
      </c>
      <c r="H335" s="22">
        <v>0</v>
      </c>
      <c r="I335" s="22">
        <v>28326</v>
      </c>
      <c r="J335" s="22">
        <v>0</v>
      </c>
      <c r="K335" s="22">
        <v>0</v>
      </c>
      <c r="L335" s="22">
        <v>0</v>
      </c>
      <c r="M335" s="22">
        <v>412639</v>
      </c>
      <c r="N335" s="22">
        <v>0</v>
      </c>
      <c r="O335" s="22">
        <v>390734</v>
      </c>
      <c r="P335" s="22">
        <v>28929</v>
      </c>
      <c r="Q335" s="22">
        <v>158611</v>
      </c>
      <c r="R335" s="22">
        <v>22554</v>
      </c>
      <c r="S335" s="22">
        <v>0</v>
      </c>
      <c r="T335" s="22">
        <v>1013467</v>
      </c>
      <c r="U335" s="22">
        <v>55275</v>
      </c>
      <c r="V335" s="22">
        <v>0</v>
      </c>
      <c r="W335" s="22">
        <v>39836</v>
      </c>
      <c r="X335" s="22">
        <v>0</v>
      </c>
      <c r="Y335" s="22">
        <v>1888</v>
      </c>
      <c r="Z335" s="22">
        <v>0</v>
      </c>
      <c r="AA335" s="22">
        <v>0</v>
      </c>
      <c r="AB335" s="22">
        <v>0</v>
      </c>
      <c r="AC335" s="22">
        <v>96999</v>
      </c>
      <c r="AD335" s="22">
        <v>40250</v>
      </c>
      <c r="AE335" s="22">
        <v>21131</v>
      </c>
      <c r="AF335" s="22">
        <v>0</v>
      </c>
      <c r="AG335" s="22">
        <v>1259</v>
      </c>
      <c r="AH335" s="22">
        <v>0</v>
      </c>
      <c r="AI335" s="22">
        <v>159639</v>
      </c>
      <c r="AJ335" s="22">
        <v>853828</v>
      </c>
      <c r="AK335" s="22">
        <v>0</v>
      </c>
      <c r="AL335" s="22">
        <v>853828</v>
      </c>
    </row>
    <row r="336" spans="1:38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326397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326397</v>
      </c>
      <c r="N336" s="22">
        <v>0</v>
      </c>
      <c r="O336" s="22">
        <v>71185</v>
      </c>
      <c r="P336" s="22">
        <v>0</v>
      </c>
      <c r="Q336" s="22">
        <v>0</v>
      </c>
      <c r="R336" s="22">
        <v>0</v>
      </c>
      <c r="S336" s="22">
        <v>0</v>
      </c>
      <c r="T336" s="22">
        <v>397582</v>
      </c>
      <c r="U336" s="22">
        <v>117502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117502</v>
      </c>
      <c r="AD336" s="22">
        <v>29220</v>
      </c>
      <c r="AE336" s="22">
        <v>0</v>
      </c>
      <c r="AF336" s="22">
        <v>0</v>
      </c>
      <c r="AG336" s="22">
        <v>0</v>
      </c>
      <c r="AH336" s="22">
        <v>0</v>
      </c>
      <c r="AI336" s="22">
        <v>146722</v>
      </c>
      <c r="AJ336" s="22">
        <v>250860</v>
      </c>
      <c r="AK336" s="22">
        <v>0</v>
      </c>
      <c r="AL336" s="22">
        <v>250860</v>
      </c>
    </row>
    <row r="337" spans="1:38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2168531</v>
      </c>
      <c r="F337" s="22">
        <v>0</v>
      </c>
      <c r="G337" s="22">
        <v>382198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2550729</v>
      </c>
      <c r="N337" s="22">
        <v>54658</v>
      </c>
      <c r="O337" s="22">
        <v>178518</v>
      </c>
      <c r="P337" s="22">
        <v>55966</v>
      </c>
      <c r="Q337" s="22">
        <v>1030271</v>
      </c>
      <c r="R337" s="22">
        <v>52096</v>
      </c>
      <c r="S337" s="22">
        <v>0</v>
      </c>
      <c r="T337" s="22">
        <v>3922238</v>
      </c>
      <c r="U337" s="22">
        <v>1533650</v>
      </c>
      <c r="V337" s="22">
        <v>0</v>
      </c>
      <c r="W337" s="22">
        <v>171613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1705263</v>
      </c>
      <c r="AD337" s="22">
        <v>36873</v>
      </c>
      <c r="AE337" s="22">
        <v>45583</v>
      </c>
      <c r="AF337" s="22">
        <v>0</v>
      </c>
      <c r="AG337" s="22">
        <v>31369</v>
      </c>
      <c r="AH337" s="22">
        <v>0</v>
      </c>
      <c r="AI337" s="22">
        <v>1819088</v>
      </c>
      <c r="AJ337" s="22">
        <v>2103150</v>
      </c>
      <c r="AK337" s="22">
        <v>0</v>
      </c>
      <c r="AL337" s="22">
        <v>2103150</v>
      </c>
    </row>
    <row r="338" spans="1:38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512009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512009</v>
      </c>
      <c r="N338" s="22">
        <v>0</v>
      </c>
      <c r="O338" s="22">
        <v>99809</v>
      </c>
      <c r="P338" s="22">
        <v>105179</v>
      </c>
      <c r="Q338" s="22">
        <v>163046</v>
      </c>
      <c r="R338" s="22">
        <v>60083</v>
      </c>
      <c r="S338" s="22">
        <v>19838</v>
      </c>
      <c r="T338" s="22">
        <v>959964</v>
      </c>
      <c r="U338" s="22">
        <v>176137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176137</v>
      </c>
      <c r="AD338" s="22">
        <v>6508</v>
      </c>
      <c r="AE338" s="22">
        <v>41668</v>
      </c>
      <c r="AF338" s="22">
        <v>0</v>
      </c>
      <c r="AG338" s="22">
        <v>23737</v>
      </c>
      <c r="AH338" s="22">
        <v>6472</v>
      </c>
      <c r="AI338" s="22">
        <v>254522</v>
      </c>
      <c r="AJ338" s="22">
        <v>705442</v>
      </c>
      <c r="AK338" s="22">
        <v>0</v>
      </c>
      <c r="AL338" s="22">
        <v>705442</v>
      </c>
    </row>
    <row r="339" spans="1:38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168334</v>
      </c>
      <c r="F339" s="22">
        <v>0</v>
      </c>
      <c r="G339" s="22">
        <v>3188</v>
      </c>
      <c r="H339" s="22">
        <v>0</v>
      </c>
      <c r="I339" s="22">
        <v>136478</v>
      </c>
      <c r="J339" s="22">
        <v>0</v>
      </c>
      <c r="K339" s="22">
        <v>0</v>
      </c>
      <c r="L339" s="22">
        <v>0</v>
      </c>
      <c r="M339" s="22">
        <v>308000</v>
      </c>
      <c r="N339" s="22">
        <v>0</v>
      </c>
      <c r="O339" s="22">
        <v>194932</v>
      </c>
      <c r="P339" s="22">
        <v>111024</v>
      </c>
      <c r="Q339" s="22">
        <v>0</v>
      </c>
      <c r="R339" s="22">
        <v>117532</v>
      </c>
      <c r="S339" s="22">
        <v>11900</v>
      </c>
      <c r="T339" s="22">
        <v>743388</v>
      </c>
      <c r="U339" s="22">
        <v>135524</v>
      </c>
      <c r="V339" s="22">
        <v>0</v>
      </c>
      <c r="W339" s="22">
        <v>639</v>
      </c>
      <c r="X339" s="22">
        <v>0</v>
      </c>
      <c r="Y339" s="22">
        <v>8514</v>
      </c>
      <c r="Z339" s="22">
        <v>0</v>
      </c>
      <c r="AA339" s="22">
        <v>0</v>
      </c>
      <c r="AB339" s="22">
        <v>0</v>
      </c>
      <c r="AC339" s="22">
        <v>144677</v>
      </c>
      <c r="AD339" s="22">
        <v>45613</v>
      </c>
      <c r="AE339" s="22">
        <v>37769</v>
      </c>
      <c r="AF339" s="22">
        <v>0</v>
      </c>
      <c r="AG339" s="22">
        <v>60991</v>
      </c>
      <c r="AH339" s="22">
        <v>8330</v>
      </c>
      <c r="AI339" s="22">
        <v>297380</v>
      </c>
      <c r="AJ339" s="22">
        <v>446008</v>
      </c>
      <c r="AK339" s="22">
        <v>0</v>
      </c>
      <c r="AL339" s="22">
        <v>446008</v>
      </c>
    </row>
    <row r="340" spans="1:38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157367</v>
      </c>
      <c r="F340" s="22">
        <v>0</v>
      </c>
      <c r="G340" s="22">
        <v>0</v>
      </c>
      <c r="H340" s="22">
        <v>0</v>
      </c>
      <c r="I340" s="22">
        <v>172185</v>
      </c>
      <c r="J340" s="22">
        <v>0</v>
      </c>
      <c r="K340" s="22">
        <v>0</v>
      </c>
      <c r="L340" s="22">
        <v>0</v>
      </c>
      <c r="M340" s="22">
        <v>329552</v>
      </c>
      <c r="N340" s="22">
        <v>0</v>
      </c>
      <c r="O340" s="22">
        <v>130761</v>
      </c>
      <c r="P340" s="22">
        <v>45534</v>
      </c>
      <c r="Q340" s="22">
        <v>272094</v>
      </c>
      <c r="R340" s="22">
        <v>53283</v>
      </c>
      <c r="S340" s="22">
        <v>11000</v>
      </c>
      <c r="T340" s="22">
        <v>842224</v>
      </c>
      <c r="U340" s="22">
        <v>96901</v>
      </c>
      <c r="V340" s="22">
        <v>0</v>
      </c>
      <c r="W340" s="22">
        <v>0</v>
      </c>
      <c r="X340" s="22">
        <v>0</v>
      </c>
      <c r="Y340" s="22">
        <v>43076</v>
      </c>
      <c r="Z340" s="22">
        <v>0</v>
      </c>
      <c r="AA340" s="22">
        <v>0</v>
      </c>
      <c r="AB340" s="22">
        <v>0</v>
      </c>
      <c r="AC340" s="22">
        <v>139977</v>
      </c>
      <c r="AD340" s="22">
        <v>32898</v>
      </c>
      <c r="AE340" s="22">
        <v>27046</v>
      </c>
      <c r="AF340" s="22">
        <v>0</v>
      </c>
      <c r="AG340" s="22">
        <v>39271</v>
      </c>
      <c r="AH340" s="22">
        <v>2695</v>
      </c>
      <c r="AI340" s="22">
        <v>241887</v>
      </c>
      <c r="AJ340" s="22">
        <v>600337</v>
      </c>
      <c r="AK340" s="22">
        <v>0</v>
      </c>
      <c r="AL340" s="22">
        <v>600337</v>
      </c>
    </row>
    <row r="341" spans="1:38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105000</v>
      </c>
      <c r="Q341" s="22">
        <v>0</v>
      </c>
      <c r="R341" s="22">
        <v>1032440</v>
      </c>
      <c r="S341" s="22">
        <v>0</v>
      </c>
      <c r="T341" s="22">
        <v>1137440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85000</v>
      </c>
      <c r="AF341" s="22">
        <v>0</v>
      </c>
      <c r="AG341" s="22">
        <v>578628</v>
      </c>
      <c r="AH341" s="22">
        <v>0</v>
      </c>
      <c r="AI341" s="22">
        <v>663628</v>
      </c>
      <c r="AJ341" s="22">
        <v>473812</v>
      </c>
      <c r="AK341" s="22">
        <v>0</v>
      </c>
      <c r="AL341" s="22">
        <v>473812</v>
      </c>
    </row>
    <row r="342" spans="1:38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4653124</v>
      </c>
      <c r="P342" s="22">
        <v>11873</v>
      </c>
      <c r="Q342" s="22">
        <v>0</v>
      </c>
      <c r="R342" s="22">
        <v>298095</v>
      </c>
      <c r="S342" s="22">
        <v>783047</v>
      </c>
      <c r="T342" s="22">
        <v>5746139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1107977</v>
      </c>
      <c r="AE342" s="22">
        <v>3957</v>
      </c>
      <c r="AF342" s="22">
        <v>0</v>
      </c>
      <c r="AG342" s="22">
        <v>83468</v>
      </c>
      <c r="AH342" s="22">
        <v>676094</v>
      </c>
      <c r="AI342" s="22">
        <v>1871496</v>
      </c>
      <c r="AJ342" s="22">
        <v>3874643</v>
      </c>
      <c r="AK342" s="22">
        <v>0</v>
      </c>
      <c r="AL342" s="22">
        <v>3874643</v>
      </c>
    </row>
    <row r="343" spans="1:38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</row>
    <row r="344" spans="1:38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</row>
    <row r="345" spans="1:38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</row>
    <row r="346" spans="1:38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</row>
    <row r="347" spans="1:38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</row>
    <row r="348" spans="1:38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433671</v>
      </c>
      <c r="H348" s="22">
        <v>222843</v>
      </c>
      <c r="I348" s="22">
        <v>0</v>
      </c>
      <c r="J348" s="22">
        <v>0</v>
      </c>
      <c r="K348" s="22">
        <v>22661</v>
      </c>
      <c r="L348" s="22">
        <v>0</v>
      </c>
      <c r="M348" s="22">
        <v>679175</v>
      </c>
      <c r="N348" s="22">
        <v>0</v>
      </c>
      <c r="O348" s="22">
        <v>48946</v>
      </c>
      <c r="P348" s="22">
        <v>420344</v>
      </c>
      <c r="Q348" s="22">
        <v>0</v>
      </c>
      <c r="R348" s="22">
        <v>90602</v>
      </c>
      <c r="S348" s="22">
        <v>1772225</v>
      </c>
      <c r="T348" s="22">
        <v>3011292</v>
      </c>
      <c r="U348" s="22">
        <v>0</v>
      </c>
      <c r="V348" s="22">
        <v>0</v>
      </c>
      <c r="W348" s="22">
        <v>108127</v>
      </c>
      <c r="X348" s="22">
        <v>126444</v>
      </c>
      <c r="Y348" s="22">
        <v>0</v>
      </c>
      <c r="Z348" s="22">
        <v>0</v>
      </c>
      <c r="AA348" s="22">
        <v>20395</v>
      </c>
      <c r="AB348" s="22">
        <v>0</v>
      </c>
      <c r="AC348" s="22">
        <v>254966</v>
      </c>
      <c r="AD348" s="22">
        <v>24473</v>
      </c>
      <c r="AE348" s="22">
        <v>395325</v>
      </c>
      <c r="AF348" s="22">
        <v>0</v>
      </c>
      <c r="AG348" s="22">
        <v>30829</v>
      </c>
      <c r="AH348" s="22">
        <v>569849</v>
      </c>
      <c r="AI348" s="22">
        <v>1275442</v>
      </c>
      <c r="AJ348" s="22">
        <v>1735850</v>
      </c>
      <c r="AK348" s="22">
        <v>0</v>
      </c>
      <c r="AL348" s="22">
        <v>1735850</v>
      </c>
    </row>
    <row r="349" spans="1:38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199542424</v>
      </c>
      <c r="F349" s="22">
        <v>0</v>
      </c>
      <c r="G349" s="22">
        <v>2652336</v>
      </c>
      <c r="H349" s="22">
        <v>5902</v>
      </c>
      <c r="I349" s="22">
        <v>0</v>
      </c>
      <c r="J349" s="22">
        <v>0</v>
      </c>
      <c r="K349" s="22">
        <v>0</v>
      </c>
      <c r="L349" s="22">
        <v>0</v>
      </c>
      <c r="M349" s="22">
        <v>202200662</v>
      </c>
      <c r="N349" s="22">
        <v>0</v>
      </c>
      <c r="O349" s="22">
        <v>25595334</v>
      </c>
      <c r="P349" s="22">
        <v>47986549</v>
      </c>
      <c r="Q349" s="22">
        <v>1313520</v>
      </c>
      <c r="R349" s="22">
        <v>0</v>
      </c>
      <c r="S349" s="22">
        <v>21081207</v>
      </c>
      <c r="T349" s="22">
        <v>298177272</v>
      </c>
      <c r="U349" s="22">
        <v>43258864</v>
      </c>
      <c r="V349" s="22">
        <v>0</v>
      </c>
      <c r="W349" s="22">
        <v>419236</v>
      </c>
      <c r="X349" s="22">
        <v>5902</v>
      </c>
      <c r="Y349" s="22">
        <v>0</v>
      </c>
      <c r="Z349" s="22">
        <v>0</v>
      </c>
      <c r="AA349" s="22">
        <v>0</v>
      </c>
      <c r="AB349" s="22">
        <v>0</v>
      </c>
      <c r="AC349" s="22">
        <v>43684002</v>
      </c>
      <c r="AD349" s="22">
        <v>7108809</v>
      </c>
      <c r="AE349" s="22">
        <v>16627858</v>
      </c>
      <c r="AF349" s="22">
        <v>141805</v>
      </c>
      <c r="AG349" s="22">
        <v>0</v>
      </c>
      <c r="AH349" s="22">
        <v>13741570</v>
      </c>
      <c r="AI349" s="22">
        <v>81304044</v>
      </c>
      <c r="AJ349" s="22">
        <v>216873228</v>
      </c>
      <c r="AK349" s="22">
        <v>0</v>
      </c>
      <c r="AL349" s="22">
        <v>216873228</v>
      </c>
    </row>
    <row r="350" spans="1:38" x14ac:dyDescent="0.25">
      <c r="A350" s="22" t="s">
        <v>122</v>
      </c>
      <c r="B350" s="22" t="s">
        <v>823</v>
      </c>
      <c r="C350" s="22" t="s">
        <v>824</v>
      </c>
      <c r="D350" s="22" t="s">
        <v>825</v>
      </c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</row>
    <row r="351" spans="1:38" x14ac:dyDescent="0.25">
      <c r="A351" s="22"/>
      <c r="B351" s="22"/>
      <c r="C351" s="22"/>
      <c r="D351" s="22" t="s">
        <v>826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6596E-6210-4FBB-BF5B-0F64D637CDE3}">
  <dimension ref="A1:I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1242</v>
      </c>
      <c r="D1" s="20" t="s">
        <v>1243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1244</v>
      </c>
      <c r="F2" s="21" t="s">
        <v>1245</v>
      </c>
      <c r="G2" s="21" t="s">
        <v>1246</v>
      </c>
      <c r="H2" s="21" t="s">
        <v>65</v>
      </c>
      <c r="I2" s="21" t="s">
        <v>1247</v>
      </c>
    </row>
    <row r="3" spans="1:9" x14ac:dyDescent="0.25">
      <c r="A3" s="21"/>
      <c r="B3" s="21"/>
      <c r="C3" s="21"/>
      <c r="D3" s="21" t="s">
        <v>88</v>
      </c>
      <c r="E3" s="21" t="s">
        <v>1248</v>
      </c>
      <c r="F3" s="21" t="s">
        <v>1249</v>
      </c>
      <c r="G3" s="21" t="s">
        <v>1250</v>
      </c>
      <c r="H3" s="21" t="s">
        <v>1251</v>
      </c>
      <c r="I3" s="21" t="s">
        <v>1252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1370241</v>
      </c>
      <c r="I5" s="22">
        <v>1370241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2232908</v>
      </c>
      <c r="G7" s="22">
        <v>0</v>
      </c>
      <c r="H7" s="22">
        <v>0</v>
      </c>
      <c r="I7" s="22">
        <v>2232908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8926915</v>
      </c>
      <c r="F8" s="22">
        <v>0</v>
      </c>
      <c r="G8" s="22">
        <v>0</v>
      </c>
      <c r="H8" s="22">
        <v>8054857</v>
      </c>
      <c r="I8" s="22">
        <v>16981772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451909</v>
      </c>
      <c r="F19" s="22">
        <v>0</v>
      </c>
      <c r="G19" s="22">
        <v>0</v>
      </c>
      <c r="H19" s="22">
        <v>0</v>
      </c>
      <c r="I19" s="22">
        <v>451909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</row>
    <row r="21" spans="1: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</row>
    <row r="25" spans="1:9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0</v>
      </c>
      <c r="F25" s="22">
        <v>0</v>
      </c>
      <c r="G25" s="22">
        <v>0</v>
      </c>
      <c r="H25" s="22">
        <v>655173</v>
      </c>
      <c r="I25" s="22">
        <v>655173</v>
      </c>
    </row>
    <row r="26" spans="1:9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0</v>
      </c>
      <c r="F27" s="22">
        <v>367380</v>
      </c>
      <c r="G27" s="22">
        <v>0</v>
      </c>
      <c r="H27" s="22">
        <v>0</v>
      </c>
      <c r="I27" s="22">
        <v>367380</v>
      </c>
    </row>
    <row r="28" spans="1:9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6163030</v>
      </c>
      <c r="I28" s="22">
        <v>6163030</v>
      </c>
    </row>
    <row r="29" spans="1:9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3492983</v>
      </c>
      <c r="I30" s="22">
        <v>3492983</v>
      </c>
    </row>
    <row r="31" spans="1:9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</row>
    <row r="33" spans="1:9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1717667</v>
      </c>
      <c r="F38" s="22">
        <v>0</v>
      </c>
      <c r="G38" s="22">
        <v>0</v>
      </c>
      <c r="H38" s="22">
        <v>0</v>
      </c>
      <c r="I38" s="22">
        <v>1717667</v>
      </c>
    </row>
    <row r="39" spans="1:9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3570700</v>
      </c>
      <c r="F39" s="22">
        <v>0</v>
      </c>
      <c r="G39" s="22">
        <v>0</v>
      </c>
      <c r="H39" s="22">
        <v>0</v>
      </c>
      <c r="I39" s="22">
        <v>3570700</v>
      </c>
    </row>
    <row r="40" spans="1:9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</row>
    <row r="43" spans="1:9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4600761</v>
      </c>
      <c r="F43" s="22">
        <v>0</v>
      </c>
      <c r="G43" s="22">
        <v>0</v>
      </c>
      <c r="H43" s="22">
        <v>0</v>
      </c>
      <c r="I43" s="22">
        <v>4600761</v>
      </c>
    </row>
    <row r="44" spans="1:9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281341</v>
      </c>
      <c r="I44" s="22">
        <v>281341</v>
      </c>
    </row>
    <row r="45" spans="1:9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</row>
    <row r="46" spans="1:9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1251785</v>
      </c>
      <c r="F49" s="22">
        <v>0</v>
      </c>
      <c r="G49" s="22">
        <v>0</v>
      </c>
      <c r="H49" s="22">
        <v>2487177</v>
      </c>
      <c r="I49" s="22">
        <v>3738962</v>
      </c>
    </row>
    <row r="50" spans="1:9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</row>
    <row r="51" spans="1:9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6437207</v>
      </c>
      <c r="F52" s="22">
        <v>0</v>
      </c>
      <c r="G52" s="22">
        <v>0</v>
      </c>
      <c r="H52" s="22">
        <v>2747232</v>
      </c>
      <c r="I52" s="22">
        <v>9184439</v>
      </c>
    </row>
    <row r="53" spans="1:9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2550552</v>
      </c>
      <c r="I53" s="22">
        <v>2550552</v>
      </c>
    </row>
    <row r="54" spans="1:9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</row>
    <row r="55" spans="1:9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9222541</v>
      </c>
      <c r="F56" s="22">
        <v>0</v>
      </c>
      <c r="G56" s="22">
        <v>0</v>
      </c>
      <c r="H56" s="22">
        <v>0</v>
      </c>
      <c r="I56" s="22">
        <v>9222541</v>
      </c>
    </row>
    <row r="57" spans="1:9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2247288</v>
      </c>
      <c r="I57" s="22">
        <v>2247288</v>
      </c>
    </row>
    <row r="58" spans="1:9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</row>
    <row r="59" spans="1:9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1605266</v>
      </c>
      <c r="F59" s="22">
        <v>0</v>
      </c>
      <c r="G59" s="22">
        <v>0</v>
      </c>
      <c r="H59" s="22">
        <v>1650000</v>
      </c>
      <c r="I59" s="22">
        <v>3255266</v>
      </c>
    </row>
    <row r="60" spans="1:9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</row>
    <row r="61" spans="1:9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2210694</v>
      </c>
      <c r="F61" s="22">
        <v>0</v>
      </c>
      <c r="G61" s="22">
        <v>0</v>
      </c>
      <c r="H61" s="22">
        <v>0</v>
      </c>
      <c r="I61" s="22">
        <v>2210694</v>
      </c>
    </row>
    <row r="62" spans="1:9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286041</v>
      </c>
      <c r="F69" s="22">
        <v>539270</v>
      </c>
      <c r="G69" s="22">
        <v>0</v>
      </c>
      <c r="H69" s="22">
        <v>0</v>
      </c>
      <c r="I69" s="22">
        <v>825311</v>
      </c>
    </row>
    <row r="70" spans="1:9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722881</v>
      </c>
      <c r="F74" s="22">
        <v>0</v>
      </c>
      <c r="G74" s="22">
        <v>0</v>
      </c>
      <c r="H74" s="22">
        <v>1844882</v>
      </c>
      <c r="I74" s="22">
        <v>2567763</v>
      </c>
    </row>
    <row r="75" spans="1:9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2004130</v>
      </c>
      <c r="F76" s="22">
        <v>0</v>
      </c>
      <c r="G76" s="22">
        <v>0</v>
      </c>
      <c r="H76" s="22">
        <v>2922531</v>
      </c>
      <c r="I76" s="22">
        <v>4926661</v>
      </c>
    </row>
    <row r="77" spans="1:9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716313</v>
      </c>
      <c r="H77" s="22">
        <v>3832223</v>
      </c>
      <c r="I77" s="22">
        <v>4548536</v>
      </c>
    </row>
    <row r="78" spans="1:9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</row>
    <row r="79" spans="1:9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606071</v>
      </c>
      <c r="I79" s="22">
        <v>606071</v>
      </c>
    </row>
    <row r="80" spans="1:9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561101</v>
      </c>
      <c r="I80" s="22">
        <v>561101</v>
      </c>
    </row>
    <row r="81" spans="1:9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0</v>
      </c>
      <c r="F81" s="22">
        <v>686247</v>
      </c>
      <c r="G81" s="22">
        <v>0</v>
      </c>
      <c r="H81" s="22">
        <v>2102769</v>
      </c>
      <c r="I81" s="22">
        <v>2789016</v>
      </c>
    </row>
    <row r="82" spans="1:9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7297067</v>
      </c>
      <c r="I85" s="22">
        <v>7297067</v>
      </c>
    </row>
    <row r="86" spans="1:9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7300267</v>
      </c>
      <c r="I86" s="22">
        <v>7300267</v>
      </c>
    </row>
    <row r="87" spans="1:9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2075084</v>
      </c>
      <c r="I87" s="22">
        <v>2075084</v>
      </c>
    </row>
    <row r="88" spans="1:9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</row>
    <row r="89" spans="1:9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3820782</v>
      </c>
      <c r="F89" s="22">
        <v>0</v>
      </c>
      <c r="G89" s="22">
        <v>0</v>
      </c>
      <c r="H89" s="22">
        <v>0</v>
      </c>
      <c r="I89" s="22">
        <v>3820782</v>
      </c>
    </row>
    <row r="90" spans="1:9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</row>
    <row r="91" spans="1:9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</row>
    <row r="92" spans="1:9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</row>
    <row r="99" spans="1:9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564612</v>
      </c>
      <c r="F102" s="22">
        <v>0</v>
      </c>
      <c r="G102" s="22">
        <v>0</v>
      </c>
      <c r="H102" s="22">
        <v>0</v>
      </c>
      <c r="I102" s="22">
        <v>564612</v>
      </c>
    </row>
    <row r="103" spans="1:9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</row>
    <row r="106" spans="1:9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</row>
    <row r="108" spans="1:9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</row>
    <row r="109" spans="1:9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184000</v>
      </c>
      <c r="F109" s="22">
        <v>0</v>
      </c>
      <c r="G109" s="22">
        <v>0</v>
      </c>
      <c r="H109" s="22">
        <v>0</v>
      </c>
      <c r="I109" s="22">
        <v>184000</v>
      </c>
    </row>
    <row r="110" spans="1:9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</row>
    <row r="111" spans="1:9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</row>
    <row r="112" spans="1:9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53884</v>
      </c>
      <c r="H112" s="22">
        <v>0</v>
      </c>
      <c r="I112" s="22">
        <v>53884</v>
      </c>
    </row>
    <row r="113" spans="1:9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951210</v>
      </c>
      <c r="F113" s="22">
        <v>0</v>
      </c>
      <c r="G113" s="22">
        <v>0</v>
      </c>
      <c r="H113" s="22">
        <v>0</v>
      </c>
      <c r="I113" s="22">
        <v>951210</v>
      </c>
    </row>
    <row r="114" spans="1:9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</row>
    <row r="115" spans="1:9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</row>
    <row r="117" spans="1:9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</row>
    <row r="118" spans="1:9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</row>
    <row r="119" spans="1:9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1034706</v>
      </c>
      <c r="I119" s="22">
        <v>1034706</v>
      </c>
    </row>
    <row r="120" spans="1:9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</row>
    <row r="121" spans="1:9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</row>
    <row r="122" spans="1:9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</row>
    <row r="123" spans="1:9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1:9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</row>
    <row r="127" spans="1:9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1656516</v>
      </c>
      <c r="F127" s="22">
        <v>0</v>
      </c>
      <c r="G127" s="22">
        <v>0</v>
      </c>
      <c r="H127" s="22">
        <v>0</v>
      </c>
      <c r="I127" s="22">
        <v>1656516</v>
      </c>
    </row>
    <row r="128" spans="1:9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</row>
    <row r="129" spans="1:9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</row>
    <row r="130" spans="1:9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</row>
    <row r="136" spans="1:9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</row>
    <row r="137" spans="1:9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504500</v>
      </c>
      <c r="I139" s="22">
        <v>504500</v>
      </c>
    </row>
    <row r="140" spans="1:9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515200</v>
      </c>
      <c r="I140" s="22">
        <v>515200</v>
      </c>
    </row>
    <row r="141" spans="1:9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881098</v>
      </c>
      <c r="F141" s="22">
        <v>0</v>
      </c>
      <c r="G141" s="22">
        <v>0</v>
      </c>
      <c r="H141" s="22">
        <v>0</v>
      </c>
      <c r="I141" s="22">
        <v>881098</v>
      </c>
    </row>
    <row r="142" spans="1:9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</row>
    <row r="145" spans="1:9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</row>
    <row r="146" spans="1:9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0</v>
      </c>
      <c r="F147" s="22">
        <v>284410</v>
      </c>
      <c r="G147" s="22">
        <v>0</v>
      </c>
      <c r="H147" s="22">
        <v>0</v>
      </c>
      <c r="I147" s="22">
        <v>284410</v>
      </c>
    </row>
    <row r="148" spans="1:9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</row>
    <row r="151" spans="1:9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</row>
    <row r="153" spans="1:9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</row>
    <row r="154" spans="1:9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</row>
    <row r="157" spans="1:9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</row>
    <row r="160" spans="1:9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</row>
    <row r="161" spans="1:9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</row>
    <row r="162" spans="1:9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23058</v>
      </c>
      <c r="F162" s="22">
        <v>0</v>
      </c>
      <c r="G162" s="22">
        <v>0</v>
      </c>
      <c r="H162" s="22">
        <v>624910</v>
      </c>
      <c r="I162" s="22">
        <v>647968</v>
      </c>
    </row>
    <row r="163" spans="1:9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</row>
    <row r="164" spans="1:9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</row>
    <row r="165" spans="1:9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</row>
    <row r="166" spans="1:9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</row>
    <row r="167" spans="1:9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</row>
    <row r="168" spans="1:9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722803</v>
      </c>
      <c r="F168" s="22">
        <v>0</v>
      </c>
      <c r="G168" s="22">
        <v>0</v>
      </c>
      <c r="H168" s="22">
        <v>0</v>
      </c>
      <c r="I168" s="22">
        <v>722803</v>
      </c>
    </row>
    <row r="169" spans="1:9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</row>
    <row r="170" spans="1:9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</row>
    <row r="171" spans="1:9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</row>
    <row r="172" spans="1:9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</row>
    <row r="173" spans="1:9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586943</v>
      </c>
      <c r="F173" s="22">
        <v>536548</v>
      </c>
      <c r="G173" s="22">
        <v>0</v>
      </c>
      <c r="H173" s="22">
        <v>0</v>
      </c>
      <c r="I173" s="22">
        <v>1123491</v>
      </c>
    </row>
    <row r="174" spans="1:9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322213</v>
      </c>
      <c r="F174" s="22">
        <v>0</v>
      </c>
      <c r="G174" s="22">
        <v>0</v>
      </c>
      <c r="H174" s="22">
        <v>651657</v>
      </c>
      <c r="I174" s="22">
        <v>973870</v>
      </c>
    </row>
    <row r="175" spans="1:9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</row>
    <row r="176" spans="1:9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</row>
    <row r="177" spans="1:9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</row>
    <row r="178" spans="1:9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</row>
    <row r="179" spans="1:9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</row>
    <row r="181" spans="1:9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</row>
    <row r="182" spans="1:9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513165</v>
      </c>
      <c r="I182" s="22">
        <v>513165</v>
      </c>
    </row>
    <row r="183" spans="1:9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236280</v>
      </c>
      <c r="I183" s="22">
        <v>236280</v>
      </c>
    </row>
    <row r="184" spans="1:9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</row>
    <row r="185" spans="1:9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569150</v>
      </c>
      <c r="F185" s="22">
        <v>0</v>
      </c>
      <c r="G185" s="22">
        <v>0</v>
      </c>
      <c r="H185" s="22">
        <v>0</v>
      </c>
      <c r="I185" s="22">
        <v>569150</v>
      </c>
    </row>
    <row r="186" spans="1:9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0</v>
      </c>
      <c r="F186" s="22">
        <v>400000</v>
      </c>
      <c r="G186" s="22">
        <v>0</v>
      </c>
      <c r="H186" s="22">
        <v>0</v>
      </c>
      <c r="I186" s="22">
        <v>400000</v>
      </c>
    </row>
    <row r="187" spans="1:9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</row>
    <row r="188" spans="1:9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0</v>
      </c>
      <c r="F188" s="22">
        <v>1054709</v>
      </c>
      <c r="G188" s="22">
        <v>0</v>
      </c>
      <c r="H188" s="22">
        <v>0</v>
      </c>
      <c r="I188" s="22">
        <v>1054709</v>
      </c>
    </row>
    <row r="189" spans="1:9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</row>
    <row r="190" spans="1:9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</row>
    <row r="191" spans="1:9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1532496</v>
      </c>
      <c r="F191" s="22">
        <v>0</v>
      </c>
      <c r="G191" s="22">
        <v>2188204</v>
      </c>
      <c r="H191" s="22">
        <v>0</v>
      </c>
      <c r="I191" s="22">
        <v>3720700</v>
      </c>
    </row>
    <row r="192" spans="1:9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</row>
    <row r="193" spans="1:9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</row>
    <row r="194" spans="1:9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1909464</v>
      </c>
      <c r="I194" s="22">
        <v>1909464</v>
      </c>
    </row>
    <row r="195" spans="1:9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1976233</v>
      </c>
      <c r="F197" s="22">
        <v>435921</v>
      </c>
      <c r="G197" s="22">
        <v>0</v>
      </c>
      <c r="H197" s="22">
        <v>0</v>
      </c>
      <c r="I197" s="22">
        <v>2412154</v>
      </c>
    </row>
    <row r="198" spans="1:9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28447</v>
      </c>
      <c r="F198" s="22">
        <v>0</v>
      </c>
      <c r="G198" s="22">
        <v>0</v>
      </c>
      <c r="H198" s="22">
        <v>0</v>
      </c>
      <c r="I198" s="22">
        <v>28447</v>
      </c>
    </row>
    <row r="199" spans="1:9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264785</v>
      </c>
      <c r="F208" s="22">
        <v>0</v>
      </c>
      <c r="G208" s="22">
        <v>0</v>
      </c>
      <c r="H208" s="22">
        <v>0</v>
      </c>
      <c r="I208" s="22">
        <v>264785</v>
      </c>
    </row>
    <row r="209" spans="1:9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111862</v>
      </c>
      <c r="F214" s="22">
        <v>0</v>
      </c>
      <c r="G214" s="22">
        <v>0</v>
      </c>
      <c r="H214" s="22">
        <v>0</v>
      </c>
      <c r="I214" s="22">
        <v>111862</v>
      </c>
    </row>
    <row r="215" spans="1:9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32667</v>
      </c>
      <c r="F215" s="22">
        <v>64777</v>
      </c>
      <c r="G215" s="22">
        <v>0</v>
      </c>
      <c r="H215" s="22">
        <v>0</v>
      </c>
      <c r="I215" s="22">
        <v>97444</v>
      </c>
    </row>
    <row r="216" spans="1:9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386069</v>
      </c>
      <c r="G232" s="22">
        <v>0</v>
      </c>
      <c r="H232" s="22">
        <v>0</v>
      </c>
      <c r="I232" s="22">
        <v>386069</v>
      </c>
    </row>
    <row r="233" spans="1:9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90000</v>
      </c>
      <c r="I240" s="22">
        <v>90000</v>
      </c>
    </row>
    <row r="241" spans="1:9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195307</v>
      </c>
      <c r="F257" s="22">
        <v>0</v>
      </c>
      <c r="G257" s="22">
        <v>0</v>
      </c>
      <c r="H257" s="22">
        <v>0</v>
      </c>
      <c r="I257" s="22">
        <v>195307</v>
      </c>
    </row>
    <row r="258" spans="1:9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260518</v>
      </c>
      <c r="F268" s="22">
        <v>0</v>
      </c>
      <c r="G268" s="22">
        <v>0</v>
      </c>
      <c r="H268" s="22">
        <v>0</v>
      </c>
      <c r="I268" s="22">
        <v>260518</v>
      </c>
    </row>
    <row r="269" spans="1:9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25454</v>
      </c>
      <c r="F281" s="22">
        <v>0</v>
      </c>
      <c r="G281" s="22">
        <v>0</v>
      </c>
      <c r="H281" s="22">
        <v>0</v>
      </c>
      <c r="I281" s="22">
        <v>25454</v>
      </c>
    </row>
    <row r="282" spans="1:9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126294</v>
      </c>
      <c r="F283" s="22">
        <v>0</v>
      </c>
      <c r="G283" s="22">
        <v>0</v>
      </c>
      <c r="H283" s="22">
        <v>0</v>
      </c>
      <c r="I283" s="22">
        <v>126294</v>
      </c>
    </row>
    <row r="284" spans="1:9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14000</v>
      </c>
      <c r="F284" s="22">
        <v>0</v>
      </c>
      <c r="G284" s="22">
        <v>0</v>
      </c>
      <c r="H284" s="22">
        <v>0</v>
      </c>
      <c r="I284" s="22">
        <v>14000</v>
      </c>
    </row>
    <row r="285" spans="1:9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76296</v>
      </c>
      <c r="F288" s="22">
        <v>0</v>
      </c>
      <c r="G288" s="22">
        <v>0</v>
      </c>
      <c r="H288" s="22">
        <v>0</v>
      </c>
      <c r="I288" s="22">
        <v>76296</v>
      </c>
    </row>
    <row r="289" spans="1:9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72544</v>
      </c>
      <c r="F321" s="22">
        <v>0</v>
      </c>
      <c r="G321" s="22">
        <v>0</v>
      </c>
      <c r="H321" s="22">
        <v>0</v>
      </c>
      <c r="I321" s="22">
        <v>72544</v>
      </c>
    </row>
    <row r="322" spans="1:9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141824</v>
      </c>
      <c r="F338" s="22">
        <v>0</v>
      </c>
      <c r="G338" s="22">
        <v>0</v>
      </c>
      <c r="H338" s="22">
        <v>0</v>
      </c>
      <c r="I338" s="22">
        <v>141824</v>
      </c>
    </row>
    <row r="339" spans="1:9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500000</v>
      </c>
      <c r="I341" s="22">
        <v>500000</v>
      </c>
    </row>
    <row r="342" spans="1:9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</row>
    <row r="346" spans="1:9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</row>
    <row r="347" spans="1:9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</row>
    <row r="348" spans="1:9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</row>
    <row r="349" spans="1:9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0</v>
      </c>
      <c r="G349" s="22">
        <v>0</v>
      </c>
      <c r="H349" s="22">
        <v>10401659</v>
      </c>
      <c r="I349" s="22">
        <v>10401659</v>
      </c>
    </row>
    <row r="350" spans="1:9" x14ac:dyDescent="0.25">
      <c r="A350" s="22" t="s">
        <v>122</v>
      </c>
      <c r="B350" s="22" t="s">
        <v>823</v>
      </c>
      <c r="C350" s="22" t="s">
        <v>824</v>
      </c>
      <c r="D350" s="22" t="s">
        <v>825</v>
      </c>
      <c r="E350" s="22"/>
      <c r="F350" s="22"/>
      <c r="G350" s="22"/>
      <c r="H350" s="22"/>
      <c r="I350" s="22"/>
    </row>
    <row r="351" spans="1:9" x14ac:dyDescent="0.25">
      <c r="A351" s="22"/>
      <c r="B351" s="22"/>
      <c r="C351" s="22"/>
      <c r="D351" s="22" t="s">
        <v>826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A664A-BA92-42B3-8EF0-0A1E53F82402}">
  <dimension ref="A1:I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1242</v>
      </c>
      <c r="D1" s="20" t="s">
        <v>1253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1244</v>
      </c>
      <c r="F2" s="21" t="s">
        <v>1245</v>
      </c>
      <c r="G2" s="21" t="s">
        <v>1246</v>
      </c>
      <c r="H2" s="21" t="s">
        <v>65</v>
      </c>
      <c r="I2" s="21" t="s">
        <v>1247</v>
      </c>
    </row>
    <row r="3" spans="1:9" x14ac:dyDescent="0.25">
      <c r="A3" s="21"/>
      <c r="B3" s="21"/>
      <c r="C3" s="21"/>
      <c r="D3" s="21" t="s">
        <v>88</v>
      </c>
      <c r="E3" s="21" t="s">
        <v>1248</v>
      </c>
      <c r="F3" s="21" t="s">
        <v>1249</v>
      </c>
      <c r="G3" s="21" t="s">
        <v>1250</v>
      </c>
      <c r="H3" s="21" t="s">
        <v>1251</v>
      </c>
      <c r="I3" s="21" t="s">
        <v>1252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22602524</v>
      </c>
      <c r="F4" s="22">
        <v>30534475</v>
      </c>
      <c r="G4" s="22">
        <v>60728</v>
      </c>
      <c r="H4" s="22">
        <v>1960217</v>
      </c>
      <c r="I4" s="22">
        <v>55157944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17874428</v>
      </c>
      <c r="F5" s="22">
        <v>0</v>
      </c>
      <c r="G5" s="22">
        <v>0</v>
      </c>
      <c r="H5" s="22">
        <v>0</v>
      </c>
      <c r="I5" s="22">
        <v>17874428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490380000</v>
      </c>
      <c r="F6" s="22">
        <v>827620000</v>
      </c>
      <c r="G6" s="22">
        <v>1846166000</v>
      </c>
      <c r="H6" s="22">
        <v>196436000</v>
      </c>
      <c r="I6" s="22">
        <v>3360602000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14919251</v>
      </c>
      <c r="F7" s="22">
        <v>0</v>
      </c>
      <c r="G7" s="22">
        <v>1880846</v>
      </c>
      <c r="H7" s="22">
        <v>0</v>
      </c>
      <c r="I7" s="22">
        <v>16800097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8534060</v>
      </c>
      <c r="F8" s="22">
        <v>0</v>
      </c>
      <c r="G8" s="22">
        <v>0</v>
      </c>
      <c r="H8" s="22">
        <v>0</v>
      </c>
      <c r="I8" s="22">
        <v>8534060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30606398</v>
      </c>
      <c r="F9" s="22">
        <v>0</v>
      </c>
      <c r="G9" s="22">
        <v>0</v>
      </c>
      <c r="H9" s="22">
        <v>0</v>
      </c>
      <c r="I9" s="22">
        <v>30606398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2039820000</v>
      </c>
      <c r="F10" s="22">
        <v>111605000</v>
      </c>
      <c r="G10" s="22">
        <v>705598000</v>
      </c>
      <c r="H10" s="22">
        <v>176200000</v>
      </c>
      <c r="I10" s="22">
        <v>3033223000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36726454</v>
      </c>
      <c r="F11" s="22">
        <v>0</v>
      </c>
      <c r="G11" s="22">
        <v>4604769</v>
      </c>
      <c r="H11" s="22">
        <v>0</v>
      </c>
      <c r="I11" s="22">
        <v>41331223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131142904</v>
      </c>
      <c r="F12" s="22">
        <v>0</v>
      </c>
      <c r="G12" s="22">
        <v>0</v>
      </c>
      <c r="H12" s="22">
        <v>2529467</v>
      </c>
      <c r="I12" s="22">
        <v>133672371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5841026</v>
      </c>
      <c r="F13" s="22">
        <v>0</v>
      </c>
      <c r="G13" s="22">
        <v>0</v>
      </c>
      <c r="H13" s="22">
        <v>0</v>
      </c>
      <c r="I13" s="22">
        <v>5841026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54960558</v>
      </c>
      <c r="F14" s="22">
        <v>16659</v>
      </c>
      <c r="G14" s="22">
        <v>0</v>
      </c>
      <c r="H14" s="22">
        <v>0</v>
      </c>
      <c r="I14" s="22">
        <v>54977217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509000</v>
      </c>
      <c r="G15" s="22">
        <v>38166000</v>
      </c>
      <c r="H15" s="22">
        <v>51574000</v>
      </c>
      <c r="I15" s="22">
        <v>90249000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34093090</v>
      </c>
      <c r="F16" s="22">
        <v>0</v>
      </c>
      <c r="G16" s="22">
        <v>0</v>
      </c>
      <c r="H16" s="22">
        <v>0</v>
      </c>
      <c r="I16" s="22">
        <v>34093090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38805000</v>
      </c>
      <c r="F17" s="22">
        <v>0</v>
      </c>
      <c r="G17" s="22">
        <v>229655000</v>
      </c>
      <c r="H17" s="22">
        <v>0</v>
      </c>
      <c r="I17" s="22">
        <v>268460000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84042660</v>
      </c>
      <c r="F18" s="22">
        <v>0</v>
      </c>
      <c r="G18" s="22">
        <v>149834699</v>
      </c>
      <c r="H18" s="22">
        <v>0</v>
      </c>
      <c r="I18" s="22">
        <v>233877359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11637135</v>
      </c>
      <c r="F19" s="22">
        <v>0</v>
      </c>
      <c r="G19" s="22">
        <v>0</v>
      </c>
      <c r="H19" s="22">
        <v>0</v>
      </c>
      <c r="I19" s="22">
        <v>11637135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45515135</v>
      </c>
      <c r="F20" s="22">
        <v>0</v>
      </c>
      <c r="G20" s="22">
        <v>0</v>
      </c>
      <c r="H20" s="22">
        <v>0</v>
      </c>
      <c r="I20" s="22">
        <v>45515135</v>
      </c>
    </row>
    <row r="21" spans="1: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19392871</v>
      </c>
      <c r="F21" s="22">
        <v>602170</v>
      </c>
      <c r="G21" s="22">
        <v>8940791</v>
      </c>
      <c r="H21" s="22">
        <v>0</v>
      </c>
      <c r="I21" s="22">
        <v>28935832</v>
      </c>
    </row>
    <row r="22" spans="1:9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132447</v>
      </c>
      <c r="F22" s="22">
        <v>0</v>
      </c>
      <c r="G22" s="22">
        <v>0</v>
      </c>
      <c r="H22" s="22">
        <v>0</v>
      </c>
      <c r="I22" s="22">
        <v>132447</v>
      </c>
    </row>
    <row r="23" spans="1:9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4001616</v>
      </c>
      <c r="F23" s="22">
        <v>0</v>
      </c>
      <c r="G23" s="22">
        <v>0</v>
      </c>
      <c r="H23" s="22">
        <v>0</v>
      </c>
      <c r="I23" s="22">
        <v>4001616</v>
      </c>
    </row>
    <row r="24" spans="1:9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16235802</v>
      </c>
      <c r="F24" s="22">
        <v>0</v>
      </c>
      <c r="G24" s="22">
        <v>0</v>
      </c>
      <c r="H24" s="22">
        <v>0</v>
      </c>
      <c r="I24" s="22">
        <v>16235802</v>
      </c>
    </row>
    <row r="25" spans="1:9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61034383</v>
      </c>
      <c r="F25" s="22">
        <v>16958844</v>
      </c>
      <c r="G25" s="22">
        <v>63142940</v>
      </c>
      <c r="H25" s="22">
        <v>14862181</v>
      </c>
      <c r="I25" s="22">
        <v>155998348</v>
      </c>
    </row>
    <row r="26" spans="1:9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178123973</v>
      </c>
      <c r="F26" s="22">
        <v>0</v>
      </c>
      <c r="G26" s="22">
        <v>123116843</v>
      </c>
      <c r="H26" s="22">
        <v>105822291</v>
      </c>
      <c r="I26" s="22">
        <v>407063107</v>
      </c>
    </row>
    <row r="27" spans="1:9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5186741</v>
      </c>
      <c r="F31" s="22">
        <v>216534</v>
      </c>
      <c r="G31" s="22">
        <v>0</v>
      </c>
      <c r="H31" s="22">
        <v>0</v>
      </c>
      <c r="I31" s="22">
        <v>5403275</v>
      </c>
    </row>
    <row r="32" spans="1:9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4067418</v>
      </c>
      <c r="F32" s="22">
        <v>0</v>
      </c>
      <c r="G32" s="22">
        <v>0</v>
      </c>
      <c r="H32" s="22">
        <v>0</v>
      </c>
      <c r="I32" s="22">
        <v>4067418</v>
      </c>
    </row>
    <row r="33" spans="1:9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150021</v>
      </c>
      <c r="F34" s="22">
        <v>669009</v>
      </c>
      <c r="G34" s="22">
        <v>0</v>
      </c>
      <c r="H34" s="22">
        <v>0</v>
      </c>
      <c r="I34" s="22">
        <v>819030</v>
      </c>
    </row>
    <row r="35" spans="1:9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2875992</v>
      </c>
      <c r="F35" s="22">
        <v>34056</v>
      </c>
      <c r="G35" s="22">
        <v>0</v>
      </c>
      <c r="H35" s="22">
        <v>0</v>
      </c>
      <c r="I35" s="22">
        <v>2910048</v>
      </c>
    </row>
    <row r="36" spans="1:9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7255377</v>
      </c>
      <c r="F36" s="22">
        <v>0</v>
      </c>
      <c r="G36" s="22">
        <v>0</v>
      </c>
      <c r="H36" s="22">
        <v>0</v>
      </c>
      <c r="I36" s="22">
        <v>7255377</v>
      </c>
    </row>
    <row r="37" spans="1:9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</row>
    <row r="39" spans="1:9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11346902</v>
      </c>
      <c r="F40" s="22">
        <v>0</v>
      </c>
      <c r="G40" s="22">
        <v>0</v>
      </c>
      <c r="H40" s="22">
        <v>0</v>
      </c>
      <c r="I40" s="22">
        <v>11346902</v>
      </c>
    </row>
    <row r="41" spans="1:9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28947</v>
      </c>
      <c r="F42" s="22">
        <v>0</v>
      </c>
      <c r="G42" s="22">
        <v>0</v>
      </c>
      <c r="H42" s="22">
        <v>0</v>
      </c>
      <c r="I42" s="22">
        <v>28947</v>
      </c>
    </row>
    <row r="43" spans="1:9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12799091</v>
      </c>
      <c r="F43" s="22">
        <v>0</v>
      </c>
      <c r="G43" s="22">
        <v>0</v>
      </c>
      <c r="H43" s="22">
        <v>0</v>
      </c>
      <c r="I43" s="22">
        <v>12799091</v>
      </c>
    </row>
    <row r="44" spans="1:9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0</v>
      </c>
      <c r="F44" s="22">
        <v>116201</v>
      </c>
      <c r="G44" s="22">
        <v>0</v>
      </c>
      <c r="H44" s="22">
        <v>0</v>
      </c>
      <c r="I44" s="22">
        <v>116201</v>
      </c>
    </row>
    <row r="45" spans="1:9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5827641</v>
      </c>
      <c r="F45" s="22">
        <v>8062978</v>
      </c>
      <c r="G45" s="22">
        <v>0</v>
      </c>
      <c r="H45" s="22">
        <v>24379147</v>
      </c>
      <c r="I45" s="22">
        <v>38269766</v>
      </c>
    </row>
    <row r="46" spans="1:9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1199481</v>
      </c>
      <c r="H46" s="22">
        <v>0</v>
      </c>
      <c r="I46" s="22">
        <v>1199481</v>
      </c>
    </row>
    <row r="47" spans="1:9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0</v>
      </c>
      <c r="F47" s="22">
        <v>3212194</v>
      </c>
      <c r="G47" s="22">
        <v>0</v>
      </c>
      <c r="H47" s="22">
        <v>0</v>
      </c>
      <c r="I47" s="22">
        <v>3212194</v>
      </c>
    </row>
    <row r="48" spans="1:9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26692624</v>
      </c>
      <c r="F48" s="22">
        <v>0</v>
      </c>
      <c r="G48" s="22">
        <v>0</v>
      </c>
      <c r="H48" s="22">
        <v>0</v>
      </c>
      <c r="I48" s="22">
        <v>26692624</v>
      </c>
    </row>
    <row r="49" spans="1:9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957204</v>
      </c>
      <c r="F49" s="22">
        <v>147157</v>
      </c>
      <c r="G49" s="22">
        <v>0</v>
      </c>
      <c r="H49" s="22">
        <v>0</v>
      </c>
      <c r="I49" s="22">
        <v>1104361</v>
      </c>
    </row>
    <row r="50" spans="1:9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</row>
    <row r="51" spans="1:9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2484258</v>
      </c>
      <c r="F52" s="22">
        <v>9651696</v>
      </c>
      <c r="G52" s="22">
        <v>278665</v>
      </c>
      <c r="H52" s="22">
        <v>19200000</v>
      </c>
      <c r="I52" s="22">
        <v>31614619</v>
      </c>
    </row>
    <row r="53" spans="1:9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873581</v>
      </c>
      <c r="F53" s="22">
        <v>0</v>
      </c>
      <c r="G53" s="22">
        <v>0</v>
      </c>
      <c r="H53" s="22">
        <v>0</v>
      </c>
      <c r="I53" s="22">
        <v>873581</v>
      </c>
    </row>
    <row r="54" spans="1:9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5916688</v>
      </c>
      <c r="F54" s="22">
        <v>0</v>
      </c>
      <c r="G54" s="22">
        <v>0</v>
      </c>
      <c r="H54" s="22">
        <v>0</v>
      </c>
      <c r="I54" s="22">
        <v>5916688</v>
      </c>
    </row>
    <row r="55" spans="1:9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1654211</v>
      </c>
      <c r="F56" s="22">
        <v>0</v>
      </c>
      <c r="G56" s="22">
        <v>0</v>
      </c>
      <c r="H56" s="22">
        <v>0</v>
      </c>
      <c r="I56" s="22">
        <v>1654211</v>
      </c>
    </row>
    <row r="57" spans="1:9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28544420</v>
      </c>
      <c r="F57" s="22">
        <v>812935</v>
      </c>
      <c r="G57" s="22">
        <v>0</v>
      </c>
      <c r="H57" s="22">
        <v>0</v>
      </c>
      <c r="I57" s="22">
        <v>29357355</v>
      </c>
    </row>
    <row r="58" spans="1:9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11262560</v>
      </c>
      <c r="F58" s="22">
        <v>0</v>
      </c>
      <c r="G58" s="22">
        <v>0</v>
      </c>
      <c r="H58" s="22">
        <v>0</v>
      </c>
      <c r="I58" s="22">
        <v>11262560</v>
      </c>
    </row>
    <row r="59" spans="1:9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11052187</v>
      </c>
      <c r="F59" s="22">
        <v>0</v>
      </c>
      <c r="G59" s="22">
        <v>0</v>
      </c>
      <c r="H59" s="22">
        <v>0</v>
      </c>
      <c r="I59" s="22">
        <v>11052187</v>
      </c>
    </row>
    <row r="60" spans="1:9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0</v>
      </c>
      <c r="F60" s="22">
        <v>1553368</v>
      </c>
      <c r="G60" s="22">
        <v>0</v>
      </c>
      <c r="H60" s="22">
        <v>0</v>
      </c>
      <c r="I60" s="22">
        <v>1553368</v>
      </c>
    </row>
    <row r="61" spans="1:9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1253264</v>
      </c>
      <c r="F62" s="22">
        <v>7753162</v>
      </c>
      <c r="G62" s="22">
        <v>976095</v>
      </c>
      <c r="H62" s="22">
        <v>0</v>
      </c>
      <c r="I62" s="22">
        <v>9982521</v>
      </c>
    </row>
    <row r="63" spans="1:9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6351174</v>
      </c>
      <c r="F64" s="22">
        <v>0</v>
      </c>
      <c r="G64" s="22">
        <v>0</v>
      </c>
      <c r="H64" s="22">
        <v>0</v>
      </c>
      <c r="I64" s="22">
        <v>6351174</v>
      </c>
    </row>
    <row r="65" spans="1:9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977707</v>
      </c>
      <c r="F68" s="22">
        <v>0</v>
      </c>
      <c r="G68" s="22">
        <v>0</v>
      </c>
      <c r="H68" s="22">
        <v>0</v>
      </c>
      <c r="I68" s="22">
        <v>977707</v>
      </c>
    </row>
    <row r="69" spans="1:9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3357551</v>
      </c>
      <c r="F69" s="22">
        <v>55922376</v>
      </c>
      <c r="G69" s="22">
        <v>133358</v>
      </c>
      <c r="H69" s="22">
        <v>0</v>
      </c>
      <c r="I69" s="22">
        <v>59413285</v>
      </c>
    </row>
    <row r="70" spans="1:9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8681100</v>
      </c>
      <c r="F74" s="22">
        <v>0</v>
      </c>
      <c r="G74" s="22">
        <v>125108</v>
      </c>
      <c r="H74" s="22">
        <v>0</v>
      </c>
      <c r="I74" s="22">
        <v>8806208</v>
      </c>
    </row>
    <row r="75" spans="1:9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23710521</v>
      </c>
      <c r="F77" s="22">
        <v>1459172</v>
      </c>
      <c r="G77" s="22">
        <v>829602</v>
      </c>
      <c r="H77" s="22">
        <v>0</v>
      </c>
      <c r="I77" s="22">
        <v>25999295</v>
      </c>
    </row>
    <row r="78" spans="1:9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3052739</v>
      </c>
      <c r="F78" s="22">
        <v>0</v>
      </c>
      <c r="G78" s="22">
        <v>0</v>
      </c>
      <c r="H78" s="22">
        <v>0</v>
      </c>
      <c r="I78" s="22">
        <v>3052739</v>
      </c>
    </row>
    <row r="79" spans="1:9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102499</v>
      </c>
      <c r="F79" s="22">
        <v>0</v>
      </c>
      <c r="G79" s="22">
        <v>0</v>
      </c>
      <c r="H79" s="22">
        <v>0</v>
      </c>
      <c r="I79" s="22">
        <v>102499</v>
      </c>
    </row>
    <row r="80" spans="1:9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2200000</v>
      </c>
      <c r="I81" s="22">
        <v>2200000</v>
      </c>
    </row>
    <row r="82" spans="1:9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3196044</v>
      </c>
      <c r="F85" s="22">
        <v>0</v>
      </c>
      <c r="G85" s="22">
        <v>0</v>
      </c>
      <c r="H85" s="22">
        <v>0</v>
      </c>
      <c r="I85" s="22">
        <v>3196044</v>
      </c>
    </row>
    <row r="86" spans="1:9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2287118</v>
      </c>
      <c r="F86" s="22">
        <v>0</v>
      </c>
      <c r="G86" s="22">
        <v>0</v>
      </c>
      <c r="H86" s="22">
        <v>0</v>
      </c>
      <c r="I86" s="22">
        <v>2287118</v>
      </c>
    </row>
    <row r="87" spans="1:9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0</v>
      </c>
      <c r="F87" s="22">
        <v>506753</v>
      </c>
      <c r="G87" s="22">
        <v>0</v>
      </c>
      <c r="H87" s="22">
        <v>0</v>
      </c>
      <c r="I87" s="22">
        <v>506753</v>
      </c>
    </row>
    <row r="88" spans="1:9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</row>
    <row r="89" spans="1:9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5258930</v>
      </c>
      <c r="F89" s="22">
        <v>0</v>
      </c>
      <c r="G89" s="22">
        <v>0</v>
      </c>
      <c r="H89" s="22">
        <v>0</v>
      </c>
      <c r="I89" s="22">
        <v>5258930</v>
      </c>
    </row>
    <row r="90" spans="1:9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2145255</v>
      </c>
      <c r="F90" s="22">
        <v>793243</v>
      </c>
      <c r="G90" s="22">
        <v>0</v>
      </c>
      <c r="H90" s="22">
        <v>0</v>
      </c>
      <c r="I90" s="22">
        <v>2938498</v>
      </c>
    </row>
    <row r="91" spans="1:9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1314945</v>
      </c>
      <c r="F91" s="22">
        <v>0</v>
      </c>
      <c r="G91" s="22">
        <v>0</v>
      </c>
      <c r="H91" s="22">
        <v>0</v>
      </c>
      <c r="I91" s="22">
        <v>1314945</v>
      </c>
    </row>
    <row r="92" spans="1:9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10631474</v>
      </c>
      <c r="F92" s="22">
        <v>0</v>
      </c>
      <c r="G92" s="22">
        <v>0</v>
      </c>
      <c r="H92" s="22">
        <v>166088</v>
      </c>
      <c r="I92" s="22">
        <v>10797562</v>
      </c>
    </row>
    <row r="93" spans="1:9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884207</v>
      </c>
      <c r="F95" s="22">
        <v>0</v>
      </c>
      <c r="G95" s="22">
        <v>0</v>
      </c>
      <c r="H95" s="22">
        <v>0</v>
      </c>
      <c r="I95" s="22">
        <v>884207</v>
      </c>
    </row>
    <row r="96" spans="1:9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10698680</v>
      </c>
      <c r="F96" s="22">
        <v>1144157</v>
      </c>
      <c r="G96" s="22">
        <v>2274616</v>
      </c>
      <c r="H96" s="22">
        <v>0</v>
      </c>
      <c r="I96" s="22">
        <v>14117453</v>
      </c>
    </row>
    <row r="97" spans="1:9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6370310</v>
      </c>
      <c r="F97" s="22">
        <v>0</v>
      </c>
      <c r="G97" s="22">
        <v>0</v>
      </c>
      <c r="H97" s="22">
        <v>0</v>
      </c>
      <c r="I97" s="22">
        <v>6370310</v>
      </c>
    </row>
    <row r="98" spans="1:9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217138</v>
      </c>
      <c r="F98" s="22">
        <v>0</v>
      </c>
      <c r="G98" s="22">
        <v>0</v>
      </c>
      <c r="H98" s="22">
        <v>269163</v>
      </c>
      <c r="I98" s="22">
        <v>486301</v>
      </c>
    </row>
    <row r="99" spans="1:9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15241357</v>
      </c>
      <c r="F99" s="22">
        <v>0</v>
      </c>
      <c r="G99" s="22">
        <v>0</v>
      </c>
      <c r="H99" s="22">
        <v>0</v>
      </c>
      <c r="I99" s="22">
        <v>15241357</v>
      </c>
    </row>
    <row r="100" spans="1:9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604425</v>
      </c>
      <c r="F100" s="22">
        <v>0</v>
      </c>
      <c r="G100" s="22">
        <v>0</v>
      </c>
      <c r="H100" s="22">
        <v>0</v>
      </c>
      <c r="I100" s="22">
        <v>604425</v>
      </c>
    </row>
    <row r="101" spans="1:9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20660409</v>
      </c>
      <c r="F101" s="22">
        <v>0</v>
      </c>
      <c r="G101" s="22">
        <v>0</v>
      </c>
      <c r="H101" s="22">
        <v>0</v>
      </c>
      <c r="I101" s="22">
        <v>20660409</v>
      </c>
    </row>
    <row r="102" spans="1:9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1912356</v>
      </c>
      <c r="F102" s="22">
        <v>0</v>
      </c>
      <c r="G102" s="22">
        <v>517514</v>
      </c>
      <c r="H102" s="22">
        <v>0</v>
      </c>
      <c r="I102" s="22">
        <v>2429870</v>
      </c>
    </row>
    <row r="103" spans="1:9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750904</v>
      </c>
      <c r="F103" s="22">
        <v>0</v>
      </c>
      <c r="G103" s="22">
        <v>0</v>
      </c>
      <c r="H103" s="22">
        <v>0</v>
      </c>
      <c r="I103" s="22">
        <v>750904</v>
      </c>
    </row>
    <row r="104" spans="1:9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598128</v>
      </c>
      <c r="I104" s="22">
        <v>598128</v>
      </c>
    </row>
    <row r="105" spans="1:9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785902</v>
      </c>
      <c r="F105" s="22">
        <v>0</v>
      </c>
      <c r="G105" s="22">
        <v>579650</v>
      </c>
      <c r="H105" s="22">
        <v>0</v>
      </c>
      <c r="I105" s="22">
        <v>1365552</v>
      </c>
    </row>
    <row r="106" spans="1:9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2759750</v>
      </c>
      <c r="F106" s="22">
        <v>0</v>
      </c>
      <c r="G106" s="22">
        <v>0</v>
      </c>
      <c r="H106" s="22">
        <v>0</v>
      </c>
      <c r="I106" s="22">
        <v>2759750</v>
      </c>
    </row>
    <row r="107" spans="1:9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24370434</v>
      </c>
      <c r="F107" s="22">
        <v>0</v>
      </c>
      <c r="G107" s="22">
        <v>0</v>
      </c>
      <c r="H107" s="22">
        <v>761276</v>
      </c>
      <c r="I107" s="22">
        <v>25131710</v>
      </c>
    </row>
    <row r="108" spans="1:9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973463</v>
      </c>
      <c r="F108" s="22">
        <v>0</v>
      </c>
      <c r="G108" s="22">
        <v>0</v>
      </c>
      <c r="H108" s="22">
        <v>0</v>
      </c>
      <c r="I108" s="22">
        <v>973463</v>
      </c>
    </row>
    <row r="109" spans="1:9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1983168</v>
      </c>
      <c r="F109" s="22">
        <v>0</v>
      </c>
      <c r="G109" s="22">
        <v>0</v>
      </c>
      <c r="H109" s="22">
        <v>0</v>
      </c>
      <c r="I109" s="22">
        <v>1983168</v>
      </c>
    </row>
    <row r="110" spans="1:9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1475836</v>
      </c>
      <c r="F110" s="22">
        <v>0</v>
      </c>
      <c r="G110" s="22">
        <v>0</v>
      </c>
      <c r="H110" s="22">
        <v>0</v>
      </c>
      <c r="I110" s="22">
        <v>1475836</v>
      </c>
    </row>
    <row r="111" spans="1:9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1108457</v>
      </c>
      <c r="F111" s="22">
        <v>0</v>
      </c>
      <c r="G111" s="22">
        <v>3878550</v>
      </c>
      <c r="H111" s="22">
        <v>0</v>
      </c>
      <c r="I111" s="22">
        <v>4987007</v>
      </c>
    </row>
    <row r="112" spans="1:9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3670122</v>
      </c>
      <c r="F112" s="22">
        <v>0</v>
      </c>
      <c r="G112" s="22">
        <v>930307</v>
      </c>
      <c r="H112" s="22">
        <v>0</v>
      </c>
      <c r="I112" s="22">
        <v>4600429</v>
      </c>
    </row>
    <row r="113" spans="1:9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1298564</v>
      </c>
      <c r="F113" s="22">
        <v>0</v>
      </c>
      <c r="G113" s="22">
        <v>169975</v>
      </c>
      <c r="H113" s="22">
        <v>0</v>
      </c>
      <c r="I113" s="22">
        <v>1468539</v>
      </c>
    </row>
    <row r="114" spans="1:9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28466880</v>
      </c>
      <c r="F114" s="22">
        <v>314614</v>
      </c>
      <c r="G114" s="22">
        <v>2022073</v>
      </c>
      <c r="H114" s="22">
        <v>0</v>
      </c>
      <c r="I114" s="22">
        <v>30803567</v>
      </c>
    </row>
    <row r="115" spans="1:9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428497</v>
      </c>
      <c r="F115" s="22">
        <v>0</v>
      </c>
      <c r="G115" s="22">
        <v>0</v>
      </c>
      <c r="H115" s="22">
        <v>0</v>
      </c>
      <c r="I115" s="22">
        <v>428497</v>
      </c>
    </row>
    <row r="116" spans="1:9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5315778</v>
      </c>
      <c r="F116" s="22">
        <v>0</v>
      </c>
      <c r="G116" s="22">
        <v>0</v>
      </c>
      <c r="H116" s="22">
        <v>0</v>
      </c>
      <c r="I116" s="22">
        <v>5315778</v>
      </c>
    </row>
    <row r="117" spans="1:9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408702</v>
      </c>
      <c r="F117" s="22">
        <v>0</v>
      </c>
      <c r="G117" s="22">
        <v>955928</v>
      </c>
      <c r="H117" s="22">
        <v>0</v>
      </c>
      <c r="I117" s="22">
        <v>1364630</v>
      </c>
    </row>
    <row r="118" spans="1:9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111386</v>
      </c>
      <c r="F118" s="22">
        <v>0</v>
      </c>
      <c r="G118" s="22">
        <v>4052948</v>
      </c>
      <c r="H118" s="22">
        <v>0</v>
      </c>
      <c r="I118" s="22">
        <v>4164334</v>
      </c>
    </row>
    <row r="119" spans="1:9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5024066</v>
      </c>
      <c r="F119" s="22">
        <v>0</v>
      </c>
      <c r="G119" s="22">
        <v>0</v>
      </c>
      <c r="H119" s="22">
        <v>2096135</v>
      </c>
      <c r="I119" s="22">
        <v>7120201</v>
      </c>
    </row>
    <row r="120" spans="1:9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13694387</v>
      </c>
      <c r="F120" s="22">
        <v>1077444</v>
      </c>
      <c r="G120" s="22">
        <v>0</v>
      </c>
      <c r="H120" s="22">
        <v>0</v>
      </c>
      <c r="I120" s="22">
        <v>14771831</v>
      </c>
    </row>
    <row r="121" spans="1:9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4816313</v>
      </c>
      <c r="F121" s="22">
        <v>2837688</v>
      </c>
      <c r="G121" s="22">
        <v>2744362</v>
      </c>
      <c r="H121" s="22">
        <v>903054</v>
      </c>
      <c r="I121" s="22">
        <v>11301417</v>
      </c>
    </row>
    <row r="122" spans="1:9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358386</v>
      </c>
      <c r="F122" s="22">
        <v>189037</v>
      </c>
      <c r="G122" s="22">
        <v>0</v>
      </c>
      <c r="H122" s="22">
        <v>0</v>
      </c>
      <c r="I122" s="22">
        <v>547423</v>
      </c>
    </row>
    <row r="123" spans="1:9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4205638</v>
      </c>
      <c r="F123" s="22">
        <v>5013349</v>
      </c>
      <c r="G123" s="22">
        <v>0</v>
      </c>
      <c r="H123" s="22">
        <v>0</v>
      </c>
      <c r="I123" s="22">
        <v>9218987</v>
      </c>
    </row>
    <row r="124" spans="1:9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3073523</v>
      </c>
      <c r="I124" s="22">
        <v>3073523</v>
      </c>
    </row>
    <row r="125" spans="1:9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2845114</v>
      </c>
      <c r="F125" s="22">
        <v>1588793</v>
      </c>
      <c r="G125" s="22">
        <v>0</v>
      </c>
      <c r="H125" s="22">
        <v>176696</v>
      </c>
      <c r="I125" s="22">
        <v>4610603</v>
      </c>
    </row>
    <row r="126" spans="1:9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305529</v>
      </c>
      <c r="F126" s="22">
        <v>0</v>
      </c>
      <c r="G126" s="22">
        <v>0</v>
      </c>
      <c r="H126" s="22">
        <v>72576</v>
      </c>
      <c r="I126" s="22">
        <v>378105</v>
      </c>
    </row>
    <row r="127" spans="1:9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340891</v>
      </c>
      <c r="F127" s="22">
        <v>0</v>
      </c>
      <c r="G127" s="22">
        <v>0</v>
      </c>
      <c r="H127" s="22">
        <v>0</v>
      </c>
      <c r="I127" s="22">
        <v>340891</v>
      </c>
    </row>
    <row r="128" spans="1:9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650270</v>
      </c>
      <c r="F128" s="22">
        <v>522737</v>
      </c>
      <c r="G128" s="22">
        <v>69507</v>
      </c>
      <c r="H128" s="22">
        <v>0</v>
      </c>
      <c r="I128" s="22">
        <v>1242514</v>
      </c>
    </row>
    <row r="129" spans="1:9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1613174</v>
      </c>
      <c r="F129" s="22">
        <v>0</v>
      </c>
      <c r="G129" s="22">
        <v>2125038</v>
      </c>
      <c r="H129" s="22">
        <v>0</v>
      </c>
      <c r="I129" s="22">
        <v>3738212</v>
      </c>
    </row>
    <row r="130" spans="1:9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4814581</v>
      </c>
      <c r="F131" s="22">
        <v>0</v>
      </c>
      <c r="G131" s="22">
        <v>0</v>
      </c>
      <c r="H131" s="22">
        <v>0</v>
      </c>
      <c r="I131" s="22">
        <v>4814581</v>
      </c>
    </row>
    <row r="132" spans="1:9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82114</v>
      </c>
      <c r="G134" s="22">
        <v>118454</v>
      </c>
      <c r="H134" s="22">
        <v>0</v>
      </c>
      <c r="I134" s="22">
        <v>200568</v>
      </c>
    </row>
    <row r="135" spans="1:9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1039514</v>
      </c>
      <c r="F135" s="22">
        <v>0</v>
      </c>
      <c r="G135" s="22">
        <v>2901911</v>
      </c>
      <c r="H135" s="22">
        <v>0</v>
      </c>
      <c r="I135" s="22">
        <v>3941425</v>
      </c>
    </row>
    <row r="136" spans="1:9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2143828</v>
      </c>
      <c r="F136" s="22">
        <v>1842222</v>
      </c>
      <c r="G136" s="22">
        <v>0</v>
      </c>
      <c r="H136" s="22">
        <v>0</v>
      </c>
      <c r="I136" s="22">
        <v>3986050</v>
      </c>
    </row>
    <row r="137" spans="1:9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10443312</v>
      </c>
      <c r="F137" s="22">
        <v>0</v>
      </c>
      <c r="G137" s="22">
        <v>0</v>
      </c>
      <c r="H137" s="22">
        <v>1669935</v>
      </c>
      <c r="I137" s="22">
        <v>12113247</v>
      </c>
    </row>
    <row r="138" spans="1:9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11233874</v>
      </c>
      <c r="F138" s="22">
        <v>0</v>
      </c>
      <c r="G138" s="22">
        <v>0</v>
      </c>
      <c r="H138" s="22">
        <v>121503</v>
      </c>
      <c r="I138" s="22">
        <v>11355377</v>
      </c>
    </row>
    <row r="139" spans="1:9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327802</v>
      </c>
      <c r="F140" s="22">
        <v>0</v>
      </c>
      <c r="G140" s="22">
        <v>0</v>
      </c>
      <c r="H140" s="22">
        <v>0</v>
      </c>
      <c r="I140" s="22">
        <v>327802</v>
      </c>
    </row>
    <row r="141" spans="1:9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880124</v>
      </c>
      <c r="F141" s="22">
        <v>0</v>
      </c>
      <c r="G141" s="22">
        <v>0</v>
      </c>
      <c r="H141" s="22">
        <v>0</v>
      </c>
      <c r="I141" s="22">
        <v>880124</v>
      </c>
    </row>
    <row r="142" spans="1:9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1591915</v>
      </c>
      <c r="F142" s="22">
        <v>0</v>
      </c>
      <c r="G142" s="22">
        <v>0</v>
      </c>
      <c r="H142" s="22">
        <v>0</v>
      </c>
      <c r="I142" s="22">
        <v>1591915</v>
      </c>
    </row>
    <row r="143" spans="1:9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1026293</v>
      </c>
      <c r="F144" s="22">
        <v>0</v>
      </c>
      <c r="G144" s="22">
        <v>0</v>
      </c>
      <c r="H144" s="22">
        <v>0</v>
      </c>
      <c r="I144" s="22">
        <v>1026293</v>
      </c>
    </row>
    <row r="145" spans="1:9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523912</v>
      </c>
      <c r="F145" s="22">
        <v>118113</v>
      </c>
      <c r="G145" s="22">
        <v>1702066</v>
      </c>
      <c r="H145" s="22">
        <v>0</v>
      </c>
      <c r="I145" s="22">
        <v>2344091</v>
      </c>
    </row>
    <row r="146" spans="1:9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2069452</v>
      </c>
      <c r="F146" s="22">
        <v>0</v>
      </c>
      <c r="G146" s="22">
        <v>0</v>
      </c>
      <c r="H146" s="22">
        <v>0</v>
      </c>
      <c r="I146" s="22">
        <v>2069452</v>
      </c>
    </row>
    <row r="147" spans="1:9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61379</v>
      </c>
      <c r="H147" s="22">
        <v>0</v>
      </c>
      <c r="I147" s="22">
        <v>61379</v>
      </c>
    </row>
    <row r="148" spans="1:9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47500</v>
      </c>
      <c r="I148" s="22">
        <v>47500</v>
      </c>
    </row>
    <row r="149" spans="1:9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102823</v>
      </c>
      <c r="F149" s="22">
        <v>0</v>
      </c>
      <c r="G149" s="22">
        <v>504922</v>
      </c>
      <c r="H149" s="22">
        <v>0</v>
      </c>
      <c r="I149" s="22">
        <v>607745</v>
      </c>
    </row>
    <row r="150" spans="1:9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4143728</v>
      </c>
      <c r="F150" s="22">
        <v>0</v>
      </c>
      <c r="G150" s="22">
        <v>0</v>
      </c>
      <c r="H150" s="22">
        <v>0</v>
      </c>
      <c r="I150" s="22">
        <v>4143728</v>
      </c>
    </row>
    <row r="151" spans="1:9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1346130</v>
      </c>
      <c r="F151" s="22">
        <v>64540</v>
      </c>
      <c r="G151" s="22">
        <v>0</v>
      </c>
      <c r="H151" s="22">
        <v>0</v>
      </c>
      <c r="I151" s="22">
        <v>1410670</v>
      </c>
    </row>
    <row r="152" spans="1:9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109385</v>
      </c>
      <c r="H152" s="22">
        <v>1663963</v>
      </c>
      <c r="I152" s="22">
        <v>1773348</v>
      </c>
    </row>
    <row r="153" spans="1:9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19274711</v>
      </c>
      <c r="F153" s="22">
        <v>0</v>
      </c>
      <c r="G153" s="22">
        <v>3648125</v>
      </c>
      <c r="H153" s="22">
        <v>674404</v>
      </c>
      <c r="I153" s="22">
        <v>23597240</v>
      </c>
    </row>
    <row r="154" spans="1:9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8641311</v>
      </c>
      <c r="F154" s="22">
        <v>0</v>
      </c>
      <c r="G154" s="22">
        <v>1886070</v>
      </c>
      <c r="H154" s="22">
        <v>8000000</v>
      </c>
      <c r="I154" s="22">
        <v>18527381</v>
      </c>
    </row>
    <row r="155" spans="1:9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1854934</v>
      </c>
      <c r="F155" s="22">
        <v>0</v>
      </c>
      <c r="G155" s="22">
        <v>0</v>
      </c>
      <c r="H155" s="22">
        <v>0</v>
      </c>
      <c r="I155" s="22">
        <v>1854934</v>
      </c>
    </row>
    <row r="156" spans="1:9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128877</v>
      </c>
      <c r="F156" s="22">
        <v>0</v>
      </c>
      <c r="G156" s="22">
        <v>0</v>
      </c>
      <c r="H156" s="22">
        <v>0</v>
      </c>
      <c r="I156" s="22">
        <v>128877</v>
      </c>
    </row>
    <row r="157" spans="1:9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3615140</v>
      </c>
      <c r="F157" s="22">
        <v>1515451</v>
      </c>
      <c r="G157" s="22">
        <v>7360242</v>
      </c>
      <c r="H157" s="22">
        <v>541646</v>
      </c>
      <c r="I157" s="22">
        <v>13032479</v>
      </c>
    </row>
    <row r="158" spans="1:9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2051588</v>
      </c>
      <c r="F158" s="22">
        <v>0</v>
      </c>
      <c r="G158" s="22">
        <v>0</v>
      </c>
      <c r="H158" s="22">
        <v>0</v>
      </c>
      <c r="I158" s="22">
        <v>2051588</v>
      </c>
    </row>
    <row r="159" spans="1:9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1090734</v>
      </c>
      <c r="F159" s="22">
        <v>0</v>
      </c>
      <c r="G159" s="22">
        <v>0</v>
      </c>
      <c r="H159" s="22">
        <v>0</v>
      </c>
      <c r="I159" s="22">
        <v>1090734</v>
      </c>
    </row>
    <row r="160" spans="1:9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1303334</v>
      </c>
      <c r="F160" s="22">
        <v>0</v>
      </c>
      <c r="G160" s="22">
        <v>0</v>
      </c>
      <c r="H160" s="22">
        <v>1199587</v>
      </c>
      <c r="I160" s="22">
        <v>2502921</v>
      </c>
    </row>
    <row r="161" spans="1:9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2111408</v>
      </c>
      <c r="F161" s="22">
        <v>0</v>
      </c>
      <c r="G161" s="22">
        <v>877817</v>
      </c>
      <c r="H161" s="22">
        <v>0</v>
      </c>
      <c r="I161" s="22">
        <v>2989225</v>
      </c>
    </row>
    <row r="162" spans="1:9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112193</v>
      </c>
      <c r="F162" s="22">
        <v>91325</v>
      </c>
      <c r="G162" s="22">
        <v>0</v>
      </c>
      <c r="H162" s="22">
        <v>1014513</v>
      </c>
      <c r="I162" s="22">
        <v>1218031</v>
      </c>
    </row>
    <row r="163" spans="1:9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337202</v>
      </c>
      <c r="F163" s="22">
        <v>0</v>
      </c>
      <c r="G163" s="22">
        <v>1669003</v>
      </c>
      <c r="H163" s="22">
        <v>0</v>
      </c>
      <c r="I163" s="22">
        <v>2006205</v>
      </c>
    </row>
    <row r="164" spans="1:9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1397946</v>
      </c>
      <c r="F164" s="22">
        <v>0</v>
      </c>
      <c r="G164" s="22">
        <v>0</v>
      </c>
      <c r="H164" s="22">
        <v>0</v>
      </c>
      <c r="I164" s="22">
        <v>1397946</v>
      </c>
    </row>
    <row r="165" spans="1:9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4091469</v>
      </c>
      <c r="F165" s="22">
        <v>0</v>
      </c>
      <c r="G165" s="22">
        <v>3622845</v>
      </c>
      <c r="H165" s="22">
        <v>0</v>
      </c>
      <c r="I165" s="22">
        <v>7714314</v>
      </c>
    </row>
    <row r="166" spans="1:9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3777184</v>
      </c>
      <c r="F166" s="22">
        <v>0</v>
      </c>
      <c r="G166" s="22">
        <v>0</v>
      </c>
      <c r="H166" s="22">
        <v>0</v>
      </c>
      <c r="I166" s="22">
        <v>3777184</v>
      </c>
    </row>
    <row r="167" spans="1:9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2444917</v>
      </c>
      <c r="F167" s="22">
        <v>605070</v>
      </c>
      <c r="G167" s="22">
        <v>0</v>
      </c>
      <c r="H167" s="22">
        <v>0</v>
      </c>
      <c r="I167" s="22">
        <v>3049987</v>
      </c>
    </row>
    <row r="168" spans="1:9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7848029</v>
      </c>
      <c r="F168" s="22">
        <v>0</v>
      </c>
      <c r="G168" s="22">
        <v>0</v>
      </c>
      <c r="H168" s="22">
        <v>0</v>
      </c>
      <c r="I168" s="22">
        <v>7848029</v>
      </c>
    </row>
    <row r="169" spans="1:9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</row>
    <row r="170" spans="1:9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2064222</v>
      </c>
      <c r="F170" s="22">
        <v>0</v>
      </c>
      <c r="G170" s="22">
        <v>0</v>
      </c>
      <c r="H170" s="22">
        <v>0</v>
      </c>
      <c r="I170" s="22">
        <v>2064222</v>
      </c>
    </row>
    <row r="171" spans="1:9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6824659</v>
      </c>
      <c r="F171" s="22">
        <v>1832757</v>
      </c>
      <c r="G171" s="22">
        <v>0</v>
      </c>
      <c r="H171" s="22">
        <v>20832529</v>
      </c>
      <c r="I171" s="22">
        <v>29489945</v>
      </c>
    </row>
    <row r="172" spans="1:9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303146</v>
      </c>
      <c r="F172" s="22">
        <v>0</v>
      </c>
      <c r="G172" s="22">
        <v>0</v>
      </c>
      <c r="H172" s="22">
        <v>0</v>
      </c>
      <c r="I172" s="22">
        <v>303146</v>
      </c>
    </row>
    <row r="173" spans="1:9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25399</v>
      </c>
      <c r="F173" s="22">
        <v>0</v>
      </c>
      <c r="G173" s="22">
        <v>257355</v>
      </c>
      <c r="H173" s="22">
        <v>0</v>
      </c>
      <c r="I173" s="22">
        <v>282754</v>
      </c>
    </row>
    <row r="174" spans="1:9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3507566</v>
      </c>
      <c r="F174" s="22">
        <v>0</v>
      </c>
      <c r="G174" s="22">
        <v>0</v>
      </c>
      <c r="H174" s="22">
        <v>0</v>
      </c>
      <c r="I174" s="22">
        <v>3507566</v>
      </c>
    </row>
    <row r="175" spans="1:9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629232</v>
      </c>
      <c r="F175" s="22">
        <v>0</v>
      </c>
      <c r="G175" s="22">
        <v>0</v>
      </c>
      <c r="H175" s="22">
        <v>0</v>
      </c>
      <c r="I175" s="22">
        <v>629232</v>
      </c>
    </row>
    <row r="176" spans="1:9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1905001</v>
      </c>
      <c r="F176" s="22">
        <v>1398772</v>
      </c>
      <c r="G176" s="22">
        <v>3666193</v>
      </c>
      <c r="H176" s="22">
        <v>0</v>
      </c>
      <c r="I176" s="22">
        <v>6969966</v>
      </c>
    </row>
    <row r="177" spans="1:9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8680617</v>
      </c>
      <c r="F177" s="22">
        <v>24177</v>
      </c>
      <c r="G177" s="22">
        <v>37133</v>
      </c>
      <c r="H177" s="22">
        <v>0</v>
      </c>
      <c r="I177" s="22">
        <v>8741927</v>
      </c>
    </row>
    <row r="178" spans="1:9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9811811</v>
      </c>
      <c r="F178" s="22">
        <v>0</v>
      </c>
      <c r="G178" s="22">
        <v>0</v>
      </c>
      <c r="H178" s="22">
        <v>0</v>
      </c>
      <c r="I178" s="22">
        <v>9811811</v>
      </c>
    </row>
    <row r="179" spans="1:9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810716</v>
      </c>
      <c r="F179" s="22">
        <v>1299371</v>
      </c>
      <c r="G179" s="22">
        <v>1961011</v>
      </c>
      <c r="H179" s="22">
        <v>0</v>
      </c>
      <c r="I179" s="22">
        <v>4071098</v>
      </c>
    </row>
    <row r="180" spans="1:9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1500000</v>
      </c>
      <c r="F180" s="22">
        <v>0</v>
      </c>
      <c r="G180" s="22">
        <v>0</v>
      </c>
      <c r="H180" s="22">
        <v>0</v>
      </c>
      <c r="I180" s="22">
        <v>1500000</v>
      </c>
    </row>
    <row r="181" spans="1:9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27168579</v>
      </c>
      <c r="F181" s="22">
        <v>0</v>
      </c>
      <c r="G181" s="22">
        <v>938996</v>
      </c>
      <c r="H181" s="22">
        <v>0</v>
      </c>
      <c r="I181" s="22">
        <v>28107575</v>
      </c>
    </row>
    <row r="182" spans="1:9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1046003</v>
      </c>
      <c r="F182" s="22">
        <v>0</v>
      </c>
      <c r="G182" s="22">
        <v>6031889</v>
      </c>
      <c r="H182" s="22">
        <v>0</v>
      </c>
      <c r="I182" s="22">
        <v>7077892</v>
      </c>
    </row>
    <row r="183" spans="1:9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2911312</v>
      </c>
      <c r="F183" s="22">
        <v>93425</v>
      </c>
      <c r="G183" s="22">
        <v>119870</v>
      </c>
      <c r="H183" s="22">
        <v>0</v>
      </c>
      <c r="I183" s="22">
        <v>3124607</v>
      </c>
    </row>
    <row r="184" spans="1:9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2856325</v>
      </c>
      <c r="F184" s="22">
        <v>222871</v>
      </c>
      <c r="G184" s="22">
        <v>0</v>
      </c>
      <c r="H184" s="22">
        <v>0</v>
      </c>
      <c r="I184" s="22">
        <v>3079196</v>
      </c>
    </row>
    <row r="185" spans="1:9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728415</v>
      </c>
      <c r="F185" s="22">
        <v>0</v>
      </c>
      <c r="G185" s="22">
        <v>0</v>
      </c>
      <c r="H185" s="22">
        <v>0</v>
      </c>
      <c r="I185" s="22">
        <v>728415</v>
      </c>
    </row>
    <row r="186" spans="1:9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2811872</v>
      </c>
      <c r="F186" s="22">
        <v>0</v>
      </c>
      <c r="G186" s="22">
        <v>0</v>
      </c>
      <c r="H186" s="22">
        <v>0</v>
      </c>
      <c r="I186" s="22">
        <v>2811872</v>
      </c>
    </row>
    <row r="187" spans="1:9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2173746</v>
      </c>
      <c r="F187" s="22">
        <v>0</v>
      </c>
      <c r="G187" s="22">
        <v>0</v>
      </c>
      <c r="H187" s="22">
        <v>0</v>
      </c>
      <c r="I187" s="22">
        <v>2173746</v>
      </c>
    </row>
    <row r="188" spans="1:9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750540</v>
      </c>
      <c r="F188" s="22">
        <v>0</v>
      </c>
      <c r="G188" s="22">
        <v>1436113</v>
      </c>
      <c r="H188" s="22">
        <v>0</v>
      </c>
      <c r="I188" s="22">
        <v>2186653</v>
      </c>
    </row>
    <row r="189" spans="1:9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707596</v>
      </c>
      <c r="F189" s="22">
        <v>0</v>
      </c>
      <c r="G189" s="22">
        <v>0</v>
      </c>
      <c r="H189" s="22">
        <v>0</v>
      </c>
      <c r="I189" s="22">
        <v>707596</v>
      </c>
    </row>
    <row r="190" spans="1:9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7546210</v>
      </c>
      <c r="F190" s="22">
        <v>0</v>
      </c>
      <c r="G190" s="22">
        <v>0</v>
      </c>
      <c r="H190" s="22">
        <v>0</v>
      </c>
      <c r="I190" s="22">
        <v>7546210</v>
      </c>
    </row>
    <row r="191" spans="1:9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5480120</v>
      </c>
      <c r="F191" s="22">
        <v>1316000</v>
      </c>
      <c r="G191" s="22">
        <v>0</v>
      </c>
      <c r="H191" s="22">
        <v>0</v>
      </c>
      <c r="I191" s="22">
        <v>6796120</v>
      </c>
    </row>
    <row r="192" spans="1:9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911318</v>
      </c>
      <c r="F192" s="22">
        <v>0</v>
      </c>
      <c r="G192" s="22">
        <v>0</v>
      </c>
      <c r="H192" s="22">
        <v>0</v>
      </c>
      <c r="I192" s="22">
        <v>911318</v>
      </c>
    </row>
    <row r="193" spans="1:9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249164</v>
      </c>
      <c r="H193" s="22">
        <v>2371408</v>
      </c>
      <c r="I193" s="22">
        <v>2620572</v>
      </c>
    </row>
    <row r="194" spans="1:9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</row>
    <row r="195" spans="1:9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7781247</v>
      </c>
      <c r="F196" s="22">
        <v>0</v>
      </c>
      <c r="G196" s="22">
        <v>49609</v>
      </c>
      <c r="H196" s="22">
        <v>0</v>
      </c>
      <c r="I196" s="22">
        <v>7830856</v>
      </c>
    </row>
    <row r="197" spans="1:9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11518940</v>
      </c>
      <c r="F197" s="22">
        <v>116342</v>
      </c>
      <c r="G197" s="22">
        <v>0</v>
      </c>
      <c r="H197" s="22">
        <v>0</v>
      </c>
      <c r="I197" s="22">
        <v>11635282</v>
      </c>
    </row>
    <row r="198" spans="1:9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162000</v>
      </c>
      <c r="F198" s="22">
        <v>0</v>
      </c>
      <c r="G198" s="22">
        <v>0</v>
      </c>
      <c r="H198" s="22">
        <v>0</v>
      </c>
      <c r="I198" s="22">
        <v>162000</v>
      </c>
    </row>
    <row r="199" spans="1:9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2162317</v>
      </c>
      <c r="F200" s="22">
        <v>0</v>
      </c>
      <c r="G200" s="22">
        <v>0</v>
      </c>
      <c r="H200" s="22">
        <v>0</v>
      </c>
      <c r="I200" s="22">
        <v>2162317</v>
      </c>
    </row>
    <row r="201" spans="1:9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43404</v>
      </c>
      <c r="H201" s="22">
        <v>0</v>
      </c>
      <c r="I201" s="22">
        <v>43404</v>
      </c>
    </row>
    <row r="202" spans="1:9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25308</v>
      </c>
      <c r="H203" s="22">
        <v>0</v>
      </c>
      <c r="I203" s="22">
        <v>25308</v>
      </c>
    </row>
    <row r="204" spans="1:9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442809</v>
      </c>
      <c r="F205" s="22">
        <v>0</v>
      </c>
      <c r="G205" s="22">
        <v>0</v>
      </c>
      <c r="H205" s="22">
        <v>0</v>
      </c>
      <c r="I205" s="22">
        <v>442809</v>
      </c>
    </row>
    <row r="206" spans="1:9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141357</v>
      </c>
      <c r="F206" s="22">
        <v>0</v>
      </c>
      <c r="G206" s="22">
        <v>0</v>
      </c>
      <c r="H206" s="22">
        <v>0</v>
      </c>
      <c r="I206" s="22">
        <v>141357</v>
      </c>
    </row>
    <row r="207" spans="1:9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198596</v>
      </c>
      <c r="F208" s="22">
        <v>0</v>
      </c>
      <c r="G208" s="22">
        <v>0</v>
      </c>
      <c r="H208" s="22">
        <v>0</v>
      </c>
      <c r="I208" s="22">
        <v>198596</v>
      </c>
    </row>
    <row r="209" spans="1:9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129931</v>
      </c>
      <c r="I209" s="22">
        <v>129931</v>
      </c>
    </row>
    <row r="210" spans="1:9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13677</v>
      </c>
      <c r="G211" s="22">
        <v>0</v>
      </c>
      <c r="H211" s="22">
        <v>0</v>
      </c>
      <c r="I211" s="22">
        <v>13677</v>
      </c>
    </row>
    <row r="212" spans="1:9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3860318</v>
      </c>
      <c r="F212" s="22">
        <v>0</v>
      </c>
      <c r="G212" s="22">
        <v>0</v>
      </c>
      <c r="H212" s="22">
        <v>0</v>
      </c>
      <c r="I212" s="22">
        <v>3860318</v>
      </c>
    </row>
    <row r="213" spans="1:9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14767</v>
      </c>
      <c r="I213" s="22">
        <v>14767</v>
      </c>
    </row>
    <row r="214" spans="1:9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60666</v>
      </c>
      <c r="F215" s="22">
        <v>470126</v>
      </c>
      <c r="G215" s="22">
        <v>0</v>
      </c>
      <c r="H215" s="22">
        <v>0</v>
      </c>
      <c r="I215" s="22">
        <v>530792</v>
      </c>
    </row>
    <row r="216" spans="1:9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9350</v>
      </c>
      <c r="F216" s="22">
        <v>0</v>
      </c>
      <c r="G216" s="22">
        <v>0</v>
      </c>
      <c r="H216" s="22">
        <v>0</v>
      </c>
      <c r="I216" s="22">
        <v>9350</v>
      </c>
    </row>
    <row r="217" spans="1:9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102684</v>
      </c>
      <c r="F219" s="22">
        <v>0</v>
      </c>
      <c r="G219" s="22">
        <v>0</v>
      </c>
      <c r="H219" s="22">
        <v>0</v>
      </c>
      <c r="I219" s="22">
        <v>102684</v>
      </c>
    </row>
    <row r="220" spans="1:9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609993</v>
      </c>
      <c r="F220" s="22">
        <v>0</v>
      </c>
      <c r="G220" s="22">
        <v>0</v>
      </c>
      <c r="H220" s="22">
        <v>0</v>
      </c>
      <c r="I220" s="22">
        <v>609993</v>
      </c>
    </row>
    <row r="221" spans="1:9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105331</v>
      </c>
      <c r="F221" s="22">
        <v>0</v>
      </c>
      <c r="G221" s="22">
        <v>0</v>
      </c>
      <c r="H221" s="22">
        <v>0</v>
      </c>
      <c r="I221" s="22">
        <v>105331</v>
      </c>
    </row>
    <row r="222" spans="1:9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2044327</v>
      </c>
      <c r="F223" s="22">
        <v>0</v>
      </c>
      <c r="G223" s="22">
        <v>0</v>
      </c>
      <c r="H223" s="22">
        <v>0</v>
      </c>
      <c r="I223" s="22">
        <v>2044327</v>
      </c>
    </row>
    <row r="224" spans="1:9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34376</v>
      </c>
      <c r="I226" s="22">
        <v>34376</v>
      </c>
    </row>
    <row r="227" spans="1:9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256762</v>
      </c>
      <c r="F230" s="22">
        <v>0</v>
      </c>
      <c r="G230" s="22">
        <v>0</v>
      </c>
      <c r="H230" s="22">
        <v>0</v>
      </c>
      <c r="I230" s="22">
        <v>256762</v>
      </c>
    </row>
    <row r="231" spans="1:9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42837</v>
      </c>
      <c r="F236" s="22">
        <v>0</v>
      </c>
      <c r="G236" s="22">
        <v>0</v>
      </c>
      <c r="H236" s="22">
        <v>0</v>
      </c>
      <c r="I236" s="22">
        <v>42837</v>
      </c>
    </row>
    <row r="237" spans="1:9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193176</v>
      </c>
      <c r="F239" s="22">
        <v>0</v>
      </c>
      <c r="G239" s="22">
        <v>0</v>
      </c>
      <c r="H239" s="22">
        <v>0</v>
      </c>
      <c r="I239" s="22">
        <v>193176</v>
      </c>
    </row>
    <row r="240" spans="1:9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1626130</v>
      </c>
      <c r="F240" s="22">
        <v>0</v>
      </c>
      <c r="G240" s="22">
        <v>0</v>
      </c>
      <c r="H240" s="22">
        <v>0</v>
      </c>
      <c r="I240" s="22">
        <v>1626130</v>
      </c>
    </row>
    <row r="241" spans="1:9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86660</v>
      </c>
      <c r="F242" s="22">
        <v>0</v>
      </c>
      <c r="G242" s="22">
        <v>98529</v>
      </c>
      <c r="H242" s="22">
        <v>249785</v>
      </c>
      <c r="I242" s="22">
        <v>434974</v>
      </c>
    </row>
    <row r="243" spans="1:9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340000</v>
      </c>
      <c r="F248" s="22">
        <v>500000</v>
      </c>
      <c r="G248" s="22">
        <v>0</v>
      </c>
      <c r="H248" s="22">
        <v>0</v>
      </c>
      <c r="I248" s="22">
        <v>840000</v>
      </c>
    </row>
    <row r="249" spans="1:9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93271</v>
      </c>
      <c r="F251" s="22">
        <v>0</v>
      </c>
      <c r="G251" s="22">
        <v>0</v>
      </c>
      <c r="H251" s="22">
        <v>0</v>
      </c>
      <c r="I251" s="22">
        <v>93271</v>
      </c>
    </row>
    <row r="252" spans="1:9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1130231</v>
      </c>
      <c r="F252" s="22">
        <v>0</v>
      </c>
      <c r="G252" s="22">
        <v>0</v>
      </c>
      <c r="H252" s="22">
        <v>0</v>
      </c>
      <c r="I252" s="22">
        <v>1130231</v>
      </c>
    </row>
    <row r="253" spans="1:9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63542</v>
      </c>
      <c r="H253" s="22">
        <v>0</v>
      </c>
      <c r="I253" s="22">
        <v>63542</v>
      </c>
    </row>
    <row r="254" spans="1:9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58621</v>
      </c>
      <c r="F254" s="22">
        <v>0</v>
      </c>
      <c r="G254" s="22">
        <v>0</v>
      </c>
      <c r="H254" s="22">
        <v>0</v>
      </c>
      <c r="I254" s="22">
        <v>58621</v>
      </c>
    </row>
    <row r="255" spans="1:9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405089</v>
      </c>
      <c r="F255" s="22">
        <v>0</v>
      </c>
      <c r="G255" s="22">
        <v>0</v>
      </c>
      <c r="H255" s="22">
        <v>0</v>
      </c>
      <c r="I255" s="22">
        <v>405089</v>
      </c>
    </row>
    <row r="256" spans="1:9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54000</v>
      </c>
      <c r="F257" s="22">
        <v>0</v>
      </c>
      <c r="G257" s="22">
        <v>0</v>
      </c>
      <c r="H257" s="22">
        <v>0</v>
      </c>
      <c r="I257" s="22">
        <v>54000</v>
      </c>
    </row>
    <row r="258" spans="1:9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547800</v>
      </c>
      <c r="F258" s="22">
        <v>0</v>
      </c>
      <c r="G258" s="22">
        <v>0</v>
      </c>
      <c r="H258" s="22">
        <v>0</v>
      </c>
      <c r="I258" s="22">
        <v>547800</v>
      </c>
    </row>
    <row r="259" spans="1:9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664074</v>
      </c>
      <c r="F259" s="22">
        <v>0</v>
      </c>
      <c r="G259" s="22">
        <v>0</v>
      </c>
      <c r="H259" s="22">
        <v>0</v>
      </c>
      <c r="I259" s="22">
        <v>664074</v>
      </c>
    </row>
    <row r="260" spans="1:9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444507</v>
      </c>
      <c r="I260" s="22">
        <v>444507</v>
      </c>
    </row>
    <row r="261" spans="1:9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663946</v>
      </c>
      <c r="F261" s="22">
        <v>0</v>
      </c>
      <c r="G261" s="22">
        <v>0</v>
      </c>
      <c r="H261" s="22">
        <v>0</v>
      </c>
      <c r="I261" s="22">
        <v>663946</v>
      </c>
    </row>
    <row r="262" spans="1:9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53555</v>
      </c>
      <c r="F262" s="22">
        <v>0</v>
      </c>
      <c r="G262" s="22">
        <v>0</v>
      </c>
      <c r="H262" s="22">
        <v>0</v>
      </c>
      <c r="I262" s="22">
        <v>53555</v>
      </c>
    </row>
    <row r="263" spans="1:9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124360</v>
      </c>
      <c r="F263" s="22">
        <v>0</v>
      </c>
      <c r="G263" s="22">
        <v>841281</v>
      </c>
      <c r="H263" s="22">
        <v>0</v>
      </c>
      <c r="I263" s="22">
        <v>965641</v>
      </c>
    </row>
    <row r="264" spans="1:9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939171</v>
      </c>
      <c r="F264" s="22">
        <v>0</v>
      </c>
      <c r="G264" s="22">
        <v>0</v>
      </c>
      <c r="H264" s="22">
        <v>0</v>
      </c>
      <c r="I264" s="22">
        <v>939171</v>
      </c>
    </row>
    <row r="265" spans="1:9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159862</v>
      </c>
      <c r="G265" s="22">
        <v>0</v>
      </c>
      <c r="H265" s="22">
        <v>0</v>
      </c>
      <c r="I265" s="22">
        <v>159862</v>
      </c>
    </row>
    <row r="266" spans="1:9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180647</v>
      </c>
      <c r="I267" s="22">
        <v>180647</v>
      </c>
    </row>
    <row r="268" spans="1:9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60130</v>
      </c>
      <c r="F268" s="22">
        <v>0</v>
      </c>
      <c r="G268" s="22">
        <v>0</v>
      </c>
      <c r="H268" s="22">
        <v>0</v>
      </c>
      <c r="I268" s="22">
        <v>60130</v>
      </c>
    </row>
    <row r="269" spans="1:9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235469</v>
      </c>
      <c r="G269" s="22">
        <v>0</v>
      </c>
      <c r="H269" s="22">
        <v>2046827</v>
      </c>
      <c r="I269" s="22">
        <v>2282296</v>
      </c>
    </row>
    <row r="270" spans="1:9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283516</v>
      </c>
      <c r="F270" s="22">
        <v>0</v>
      </c>
      <c r="G270" s="22">
        <v>0</v>
      </c>
      <c r="H270" s="22">
        <v>0</v>
      </c>
      <c r="I270" s="22">
        <v>283516</v>
      </c>
    </row>
    <row r="271" spans="1:9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670808</v>
      </c>
      <c r="F272" s="22">
        <v>0</v>
      </c>
      <c r="G272" s="22">
        <v>47452</v>
      </c>
      <c r="H272" s="22">
        <v>0</v>
      </c>
      <c r="I272" s="22">
        <v>718260</v>
      </c>
    </row>
    <row r="273" spans="1:9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65585</v>
      </c>
      <c r="F274" s="22">
        <v>0</v>
      </c>
      <c r="G274" s="22">
        <v>0</v>
      </c>
      <c r="H274" s="22">
        <v>0</v>
      </c>
      <c r="I274" s="22">
        <v>65585</v>
      </c>
    </row>
    <row r="275" spans="1:9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479418</v>
      </c>
      <c r="G275" s="22">
        <v>0</v>
      </c>
      <c r="H275" s="22">
        <v>0</v>
      </c>
      <c r="I275" s="22">
        <v>479418</v>
      </c>
    </row>
    <row r="276" spans="1:9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758844</v>
      </c>
      <c r="F278" s="22">
        <v>0</v>
      </c>
      <c r="G278" s="22">
        <v>0</v>
      </c>
      <c r="H278" s="22">
        <v>0</v>
      </c>
      <c r="I278" s="22">
        <v>758844</v>
      </c>
    </row>
    <row r="279" spans="1:9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418452</v>
      </c>
      <c r="F279" s="22">
        <v>0</v>
      </c>
      <c r="G279" s="22">
        <v>0</v>
      </c>
      <c r="H279" s="22">
        <v>0</v>
      </c>
      <c r="I279" s="22">
        <v>418452</v>
      </c>
    </row>
    <row r="280" spans="1:9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1023867</v>
      </c>
      <c r="F281" s="22">
        <v>0</v>
      </c>
      <c r="G281" s="22">
        <v>0</v>
      </c>
      <c r="H281" s="22">
        <v>0</v>
      </c>
      <c r="I281" s="22">
        <v>1023867</v>
      </c>
    </row>
    <row r="282" spans="1:9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203005</v>
      </c>
      <c r="F283" s="22">
        <v>0</v>
      </c>
      <c r="G283" s="22">
        <v>0</v>
      </c>
      <c r="H283" s="22">
        <v>0</v>
      </c>
      <c r="I283" s="22">
        <v>203005</v>
      </c>
    </row>
    <row r="284" spans="1:9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617636</v>
      </c>
      <c r="F285" s="22">
        <v>0</v>
      </c>
      <c r="G285" s="22">
        <v>0</v>
      </c>
      <c r="H285" s="22">
        <v>0</v>
      </c>
      <c r="I285" s="22">
        <v>617636</v>
      </c>
    </row>
    <row r="286" spans="1:9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333641</v>
      </c>
      <c r="F290" s="22">
        <v>0</v>
      </c>
      <c r="G290" s="22">
        <v>0</v>
      </c>
      <c r="H290" s="22">
        <v>0</v>
      </c>
      <c r="I290" s="22">
        <v>333641</v>
      </c>
    </row>
    <row r="291" spans="1:9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15507</v>
      </c>
      <c r="F322" s="22">
        <v>0</v>
      </c>
      <c r="G322" s="22">
        <v>0</v>
      </c>
      <c r="H322" s="22">
        <v>0</v>
      </c>
      <c r="I322" s="22">
        <v>15507</v>
      </c>
    </row>
    <row r="323" spans="1:9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7387</v>
      </c>
      <c r="F333" s="22">
        <v>0</v>
      </c>
      <c r="G333" s="22">
        <v>0</v>
      </c>
      <c r="H333" s="22">
        <v>0</v>
      </c>
      <c r="I333" s="22">
        <v>7387</v>
      </c>
    </row>
    <row r="334" spans="1:9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</row>
    <row r="346" spans="1:9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</row>
    <row r="347" spans="1:9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</row>
    <row r="348" spans="1:9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</row>
    <row r="349" spans="1:9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</row>
    <row r="350" spans="1:9" x14ac:dyDescent="0.25">
      <c r="A350" s="22" t="s">
        <v>122</v>
      </c>
      <c r="B350" s="22" t="s">
        <v>823</v>
      </c>
      <c r="C350" s="22" t="s">
        <v>824</v>
      </c>
      <c r="D350" s="22" t="s">
        <v>825</v>
      </c>
      <c r="E350" s="22"/>
      <c r="F350" s="22"/>
      <c r="G350" s="22"/>
      <c r="H350" s="22"/>
      <c r="I350" s="22"/>
    </row>
    <row r="351" spans="1:9" x14ac:dyDescent="0.25">
      <c r="A351" s="22"/>
      <c r="B351" s="22"/>
      <c r="C351" s="22"/>
      <c r="D351" s="22" t="s">
        <v>826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05A4A-55EB-4F83-A5C6-6E45AA643C90}">
  <dimension ref="A1:I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1242</v>
      </c>
      <c r="D1" s="20" t="s">
        <v>1254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1244</v>
      </c>
      <c r="F2" s="21" t="s">
        <v>1245</v>
      </c>
      <c r="G2" s="21" t="s">
        <v>1246</v>
      </c>
      <c r="H2" s="21" t="s">
        <v>65</v>
      </c>
      <c r="I2" s="21" t="s">
        <v>1247</v>
      </c>
    </row>
    <row r="3" spans="1:9" x14ac:dyDescent="0.25">
      <c r="A3" s="21"/>
      <c r="B3" s="21"/>
      <c r="C3" s="21"/>
      <c r="D3" s="21" t="s">
        <v>88</v>
      </c>
      <c r="E3" s="21" t="s">
        <v>1248</v>
      </c>
      <c r="F3" s="21" t="s">
        <v>1249</v>
      </c>
      <c r="G3" s="21" t="s">
        <v>1250</v>
      </c>
      <c r="H3" s="21" t="s">
        <v>1251</v>
      </c>
      <c r="I3" s="21" t="s">
        <v>1252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22602524</v>
      </c>
      <c r="F4" s="22">
        <v>30534475</v>
      </c>
      <c r="G4" s="22">
        <v>60728</v>
      </c>
      <c r="H4" s="22">
        <v>1960217</v>
      </c>
      <c r="I4" s="22">
        <v>55157944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17874428</v>
      </c>
      <c r="F5" s="22">
        <v>0</v>
      </c>
      <c r="G5" s="22">
        <v>0</v>
      </c>
      <c r="H5" s="22">
        <v>1370241</v>
      </c>
      <c r="I5" s="22">
        <v>19244669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490380000</v>
      </c>
      <c r="F6" s="22">
        <v>827620000</v>
      </c>
      <c r="G6" s="22">
        <v>1846166000</v>
      </c>
      <c r="H6" s="22">
        <v>196436000</v>
      </c>
      <c r="I6" s="22">
        <v>3360602000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14919251</v>
      </c>
      <c r="F7" s="22">
        <v>2232908</v>
      </c>
      <c r="G7" s="22">
        <v>1880846</v>
      </c>
      <c r="H7" s="22">
        <v>0</v>
      </c>
      <c r="I7" s="22">
        <v>19033005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17460975</v>
      </c>
      <c r="F8" s="22">
        <v>0</v>
      </c>
      <c r="G8" s="22">
        <v>0</v>
      </c>
      <c r="H8" s="22">
        <v>8054857</v>
      </c>
      <c r="I8" s="22">
        <v>25515832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30606398</v>
      </c>
      <c r="F9" s="22">
        <v>0</v>
      </c>
      <c r="G9" s="22">
        <v>0</v>
      </c>
      <c r="H9" s="22">
        <v>0</v>
      </c>
      <c r="I9" s="22">
        <v>30606398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2039820000</v>
      </c>
      <c r="F10" s="22">
        <v>111605000</v>
      </c>
      <c r="G10" s="22">
        <v>705598000</v>
      </c>
      <c r="H10" s="22">
        <v>176200000</v>
      </c>
      <c r="I10" s="22">
        <v>3033223000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36726454</v>
      </c>
      <c r="F11" s="22">
        <v>0</v>
      </c>
      <c r="G11" s="22">
        <v>4604769</v>
      </c>
      <c r="H11" s="22">
        <v>0</v>
      </c>
      <c r="I11" s="22">
        <v>41331223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131142904</v>
      </c>
      <c r="F12" s="22">
        <v>0</v>
      </c>
      <c r="G12" s="22">
        <v>0</v>
      </c>
      <c r="H12" s="22">
        <v>2529467</v>
      </c>
      <c r="I12" s="22">
        <v>133672371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5841026</v>
      </c>
      <c r="F13" s="22">
        <v>0</v>
      </c>
      <c r="G13" s="22">
        <v>0</v>
      </c>
      <c r="H13" s="22">
        <v>0</v>
      </c>
      <c r="I13" s="22">
        <v>5841026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54960558</v>
      </c>
      <c r="F14" s="22">
        <v>16659</v>
      </c>
      <c r="G14" s="22">
        <v>0</v>
      </c>
      <c r="H14" s="22">
        <v>0</v>
      </c>
      <c r="I14" s="22">
        <v>54977217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509000</v>
      </c>
      <c r="G15" s="22">
        <v>38166000</v>
      </c>
      <c r="H15" s="22">
        <v>51574000</v>
      </c>
      <c r="I15" s="22">
        <v>90249000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34093090</v>
      </c>
      <c r="F16" s="22">
        <v>0</v>
      </c>
      <c r="G16" s="22">
        <v>0</v>
      </c>
      <c r="H16" s="22">
        <v>0</v>
      </c>
      <c r="I16" s="22">
        <v>34093090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38805000</v>
      </c>
      <c r="F17" s="22">
        <v>0</v>
      </c>
      <c r="G17" s="22">
        <v>229655000</v>
      </c>
      <c r="H17" s="22">
        <v>0</v>
      </c>
      <c r="I17" s="22">
        <v>268460000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84042660</v>
      </c>
      <c r="F18" s="22">
        <v>0</v>
      </c>
      <c r="G18" s="22">
        <v>149834699</v>
      </c>
      <c r="H18" s="22">
        <v>0</v>
      </c>
      <c r="I18" s="22">
        <v>233877359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12089044</v>
      </c>
      <c r="F19" s="22">
        <v>0</v>
      </c>
      <c r="G19" s="22">
        <v>0</v>
      </c>
      <c r="H19" s="22">
        <v>0</v>
      </c>
      <c r="I19" s="22">
        <v>12089044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45515135</v>
      </c>
      <c r="F20" s="22">
        <v>0</v>
      </c>
      <c r="G20" s="22">
        <v>0</v>
      </c>
      <c r="H20" s="22">
        <v>0</v>
      </c>
      <c r="I20" s="22">
        <v>45515135</v>
      </c>
    </row>
    <row r="21" spans="1: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19392871</v>
      </c>
      <c r="F21" s="22">
        <v>602170</v>
      </c>
      <c r="G21" s="22">
        <v>8940791</v>
      </c>
      <c r="H21" s="22">
        <v>0</v>
      </c>
      <c r="I21" s="22">
        <v>28935832</v>
      </c>
    </row>
    <row r="22" spans="1:9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132447</v>
      </c>
      <c r="F22" s="22">
        <v>0</v>
      </c>
      <c r="G22" s="22">
        <v>0</v>
      </c>
      <c r="H22" s="22">
        <v>0</v>
      </c>
      <c r="I22" s="22">
        <v>132447</v>
      </c>
    </row>
    <row r="23" spans="1:9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4001616</v>
      </c>
      <c r="F23" s="22">
        <v>0</v>
      </c>
      <c r="G23" s="22">
        <v>0</v>
      </c>
      <c r="H23" s="22">
        <v>0</v>
      </c>
      <c r="I23" s="22">
        <v>4001616</v>
      </c>
    </row>
    <row r="24" spans="1:9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16235802</v>
      </c>
      <c r="F24" s="22">
        <v>0</v>
      </c>
      <c r="G24" s="22">
        <v>0</v>
      </c>
      <c r="H24" s="22">
        <v>0</v>
      </c>
      <c r="I24" s="22">
        <v>16235802</v>
      </c>
    </row>
    <row r="25" spans="1:9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61034383</v>
      </c>
      <c r="F25" s="22">
        <v>16958844</v>
      </c>
      <c r="G25" s="22">
        <v>63142940</v>
      </c>
      <c r="H25" s="22">
        <v>15517354</v>
      </c>
      <c r="I25" s="22">
        <v>156653521</v>
      </c>
    </row>
    <row r="26" spans="1:9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178123973</v>
      </c>
      <c r="F26" s="22">
        <v>0</v>
      </c>
      <c r="G26" s="22">
        <v>123116843</v>
      </c>
      <c r="H26" s="22">
        <v>105822291</v>
      </c>
      <c r="I26" s="22">
        <v>407063107</v>
      </c>
    </row>
    <row r="27" spans="1:9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0</v>
      </c>
      <c r="F27" s="22">
        <v>367380</v>
      </c>
      <c r="G27" s="22">
        <v>0</v>
      </c>
      <c r="H27" s="22">
        <v>0</v>
      </c>
      <c r="I27" s="22">
        <v>367380</v>
      </c>
    </row>
    <row r="28" spans="1:9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6163030</v>
      </c>
      <c r="I28" s="22">
        <v>6163030</v>
      </c>
    </row>
    <row r="29" spans="1:9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3492983</v>
      </c>
      <c r="I30" s="22">
        <v>3492983</v>
      </c>
    </row>
    <row r="31" spans="1:9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5186741</v>
      </c>
      <c r="F31" s="22">
        <v>216534</v>
      </c>
      <c r="G31" s="22">
        <v>0</v>
      </c>
      <c r="H31" s="22">
        <v>0</v>
      </c>
      <c r="I31" s="22">
        <v>5403275</v>
      </c>
    </row>
    <row r="32" spans="1:9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4067418</v>
      </c>
      <c r="F32" s="22">
        <v>0</v>
      </c>
      <c r="G32" s="22">
        <v>0</v>
      </c>
      <c r="H32" s="22">
        <v>0</v>
      </c>
      <c r="I32" s="22">
        <v>4067418</v>
      </c>
    </row>
    <row r="33" spans="1:9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150021</v>
      </c>
      <c r="F34" s="22">
        <v>669009</v>
      </c>
      <c r="G34" s="22">
        <v>0</v>
      </c>
      <c r="H34" s="22">
        <v>0</v>
      </c>
      <c r="I34" s="22">
        <v>819030</v>
      </c>
    </row>
    <row r="35" spans="1:9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2875992</v>
      </c>
      <c r="F35" s="22">
        <v>34056</v>
      </c>
      <c r="G35" s="22">
        <v>0</v>
      </c>
      <c r="H35" s="22">
        <v>0</v>
      </c>
      <c r="I35" s="22">
        <v>2910048</v>
      </c>
    </row>
    <row r="36" spans="1:9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7255377</v>
      </c>
      <c r="F36" s="22">
        <v>0</v>
      </c>
      <c r="G36" s="22">
        <v>0</v>
      </c>
      <c r="H36" s="22">
        <v>0</v>
      </c>
      <c r="I36" s="22">
        <v>7255377</v>
      </c>
    </row>
    <row r="37" spans="1:9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1717667</v>
      </c>
      <c r="F38" s="22">
        <v>0</v>
      </c>
      <c r="G38" s="22">
        <v>0</v>
      </c>
      <c r="H38" s="22">
        <v>0</v>
      </c>
      <c r="I38" s="22">
        <v>1717667</v>
      </c>
    </row>
    <row r="39" spans="1:9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3570700</v>
      </c>
      <c r="F39" s="22">
        <v>0</v>
      </c>
      <c r="G39" s="22">
        <v>0</v>
      </c>
      <c r="H39" s="22">
        <v>0</v>
      </c>
      <c r="I39" s="22">
        <v>3570700</v>
      </c>
    </row>
    <row r="40" spans="1:9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11346902</v>
      </c>
      <c r="F40" s="22">
        <v>0</v>
      </c>
      <c r="G40" s="22">
        <v>0</v>
      </c>
      <c r="H40" s="22">
        <v>0</v>
      </c>
      <c r="I40" s="22">
        <v>11346902</v>
      </c>
    </row>
    <row r="41" spans="1:9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28947</v>
      </c>
      <c r="F42" s="22">
        <v>0</v>
      </c>
      <c r="G42" s="22">
        <v>0</v>
      </c>
      <c r="H42" s="22">
        <v>0</v>
      </c>
      <c r="I42" s="22">
        <v>28947</v>
      </c>
    </row>
    <row r="43" spans="1:9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17399852</v>
      </c>
      <c r="F43" s="22">
        <v>0</v>
      </c>
      <c r="G43" s="22">
        <v>0</v>
      </c>
      <c r="H43" s="22">
        <v>0</v>
      </c>
      <c r="I43" s="22">
        <v>17399852</v>
      </c>
    </row>
    <row r="44" spans="1:9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0</v>
      </c>
      <c r="F44" s="22">
        <v>116201</v>
      </c>
      <c r="G44" s="22">
        <v>0</v>
      </c>
      <c r="H44" s="22">
        <v>281341</v>
      </c>
      <c r="I44" s="22">
        <v>397542</v>
      </c>
    </row>
    <row r="45" spans="1:9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5827641</v>
      </c>
      <c r="F45" s="22">
        <v>8062978</v>
      </c>
      <c r="G45" s="22">
        <v>0</v>
      </c>
      <c r="H45" s="22">
        <v>24379147</v>
      </c>
      <c r="I45" s="22">
        <v>38269766</v>
      </c>
    </row>
    <row r="46" spans="1:9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1199481</v>
      </c>
      <c r="H46" s="22">
        <v>0</v>
      </c>
      <c r="I46" s="22">
        <v>1199481</v>
      </c>
    </row>
    <row r="47" spans="1:9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0</v>
      </c>
      <c r="F47" s="22">
        <v>3212194</v>
      </c>
      <c r="G47" s="22">
        <v>0</v>
      </c>
      <c r="H47" s="22">
        <v>0</v>
      </c>
      <c r="I47" s="22">
        <v>3212194</v>
      </c>
    </row>
    <row r="48" spans="1:9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26692624</v>
      </c>
      <c r="F48" s="22">
        <v>0</v>
      </c>
      <c r="G48" s="22">
        <v>0</v>
      </c>
      <c r="H48" s="22">
        <v>0</v>
      </c>
      <c r="I48" s="22">
        <v>26692624</v>
      </c>
    </row>
    <row r="49" spans="1:9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2208989</v>
      </c>
      <c r="F49" s="22">
        <v>147157</v>
      </c>
      <c r="G49" s="22">
        <v>0</v>
      </c>
      <c r="H49" s="22">
        <v>2487177</v>
      </c>
      <c r="I49" s="22">
        <v>4843323</v>
      </c>
    </row>
    <row r="50" spans="1:9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</row>
    <row r="51" spans="1:9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8921465</v>
      </c>
      <c r="F52" s="22">
        <v>9651696</v>
      </c>
      <c r="G52" s="22">
        <v>278665</v>
      </c>
      <c r="H52" s="22">
        <v>21947232</v>
      </c>
      <c r="I52" s="22">
        <v>40799058</v>
      </c>
    </row>
    <row r="53" spans="1:9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873581</v>
      </c>
      <c r="F53" s="22">
        <v>0</v>
      </c>
      <c r="G53" s="22">
        <v>0</v>
      </c>
      <c r="H53" s="22">
        <v>2550552</v>
      </c>
      <c r="I53" s="22">
        <v>3424133</v>
      </c>
    </row>
    <row r="54" spans="1:9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5916688</v>
      </c>
      <c r="F54" s="22">
        <v>0</v>
      </c>
      <c r="G54" s="22">
        <v>0</v>
      </c>
      <c r="H54" s="22">
        <v>0</v>
      </c>
      <c r="I54" s="22">
        <v>5916688</v>
      </c>
    </row>
    <row r="55" spans="1:9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10876752</v>
      </c>
      <c r="F56" s="22">
        <v>0</v>
      </c>
      <c r="G56" s="22">
        <v>0</v>
      </c>
      <c r="H56" s="22">
        <v>0</v>
      </c>
      <c r="I56" s="22">
        <v>10876752</v>
      </c>
    </row>
    <row r="57" spans="1:9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28544420</v>
      </c>
      <c r="F57" s="22">
        <v>812935</v>
      </c>
      <c r="G57" s="22">
        <v>0</v>
      </c>
      <c r="H57" s="22">
        <v>2247288</v>
      </c>
      <c r="I57" s="22">
        <v>31604643</v>
      </c>
    </row>
    <row r="58" spans="1:9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11262560</v>
      </c>
      <c r="F58" s="22">
        <v>0</v>
      </c>
      <c r="G58" s="22">
        <v>0</v>
      </c>
      <c r="H58" s="22">
        <v>0</v>
      </c>
      <c r="I58" s="22">
        <v>11262560</v>
      </c>
    </row>
    <row r="59" spans="1:9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12657453</v>
      </c>
      <c r="F59" s="22">
        <v>0</v>
      </c>
      <c r="G59" s="22">
        <v>0</v>
      </c>
      <c r="H59" s="22">
        <v>1650000</v>
      </c>
      <c r="I59" s="22">
        <v>14307453</v>
      </c>
    </row>
    <row r="60" spans="1:9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0</v>
      </c>
      <c r="F60" s="22">
        <v>1553368</v>
      </c>
      <c r="G60" s="22">
        <v>0</v>
      </c>
      <c r="H60" s="22">
        <v>0</v>
      </c>
      <c r="I60" s="22">
        <v>1553368</v>
      </c>
    </row>
    <row r="61" spans="1:9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2210694</v>
      </c>
      <c r="F61" s="22">
        <v>0</v>
      </c>
      <c r="G61" s="22">
        <v>0</v>
      </c>
      <c r="H61" s="22">
        <v>0</v>
      </c>
      <c r="I61" s="22">
        <v>2210694</v>
      </c>
    </row>
    <row r="62" spans="1:9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1253264</v>
      </c>
      <c r="F62" s="22">
        <v>7753162</v>
      </c>
      <c r="G62" s="22">
        <v>976095</v>
      </c>
      <c r="H62" s="22">
        <v>0</v>
      </c>
      <c r="I62" s="22">
        <v>9982521</v>
      </c>
    </row>
    <row r="63" spans="1:9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6351174</v>
      </c>
      <c r="F64" s="22">
        <v>0</v>
      </c>
      <c r="G64" s="22">
        <v>0</v>
      </c>
      <c r="H64" s="22">
        <v>0</v>
      </c>
      <c r="I64" s="22">
        <v>6351174</v>
      </c>
    </row>
    <row r="65" spans="1:9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977707</v>
      </c>
      <c r="F68" s="22">
        <v>0</v>
      </c>
      <c r="G68" s="22">
        <v>0</v>
      </c>
      <c r="H68" s="22">
        <v>0</v>
      </c>
      <c r="I68" s="22">
        <v>977707</v>
      </c>
    </row>
    <row r="69" spans="1:9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3643592</v>
      </c>
      <c r="F69" s="22">
        <v>56461646</v>
      </c>
      <c r="G69" s="22">
        <v>133358</v>
      </c>
      <c r="H69" s="22">
        <v>0</v>
      </c>
      <c r="I69" s="22">
        <v>60238596</v>
      </c>
    </row>
    <row r="70" spans="1:9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9403981</v>
      </c>
      <c r="F74" s="22">
        <v>0</v>
      </c>
      <c r="G74" s="22">
        <v>125108</v>
      </c>
      <c r="H74" s="22">
        <v>1844882</v>
      </c>
      <c r="I74" s="22">
        <v>11373971</v>
      </c>
    </row>
    <row r="75" spans="1:9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2004130</v>
      </c>
      <c r="F76" s="22">
        <v>0</v>
      </c>
      <c r="G76" s="22">
        <v>0</v>
      </c>
      <c r="H76" s="22">
        <v>2922531</v>
      </c>
      <c r="I76" s="22">
        <v>4926661</v>
      </c>
    </row>
    <row r="77" spans="1:9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23710521</v>
      </c>
      <c r="F77" s="22">
        <v>1459172</v>
      </c>
      <c r="G77" s="22">
        <v>1545915</v>
      </c>
      <c r="H77" s="22">
        <v>3832223</v>
      </c>
      <c r="I77" s="22">
        <v>30547831</v>
      </c>
    </row>
    <row r="78" spans="1:9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3052739</v>
      </c>
      <c r="F78" s="22">
        <v>0</v>
      </c>
      <c r="G78" s="22">
        <v>0</v>
      </c>
      <c r="H78" s="22">
        <v>0</v>
      </c>
      <c r="I78" s="22">
        <v>3052739</v>
      </c>
    </row>
    <row r="79" spans="1:9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102499</v>
      </c>
      <c r="F79" s="22">
        <v>0</v>
      </c>
      <c r="G79" s="22">
        <v>0</v>
      </c>
      <c r="H79" s="22">
        <v>606071</v>
      </c>
      <c r="I79" s="22">
        <v>708570</v>
      </c>
    </row>
    <row r="80" spans="1:9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561101</v>
      </c>
      <c r="I80" s="22">
        <v>561101</v>
      </c>
    </row>
    <row r="81" spans="1:9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0</v>
      </c>
      <c r="F81" s="22">
        <v>686247</v>
      </c>
      <c r="G81" s="22">
        <v>0</v>
      </c>
      <c r="H81" s="22">
        <v>4302769</v>
      </c>
      <c r="I81" s="22">
        <v>4989016</v>
      </c>
    </row>
    <row r="82" spans="1:9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3196044</v>
      </c>
      <c r="F85" s="22">
        <v>0</v>
      </c>
      <c r="G85" s="22">
        <v>0</v>
      </c>
      <c r="H85" s="22">
        <v>7297067</v>
      </c>
      <c r="I85" s="22">
        <v>10493111</v>
      </c>
    </row>
    <row r="86" spans="1:9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2287118</v>
      </c>
      <c r="F86" s="22">
        <v>0</v>
      </c>
      <c r="G86" s="22">
        <v>0</v>
      </c>
      <c r="H86" s="22">
        <v>7300267</v>
      </c>
      <c r="I86" s="22">
        <v>9587385</v>
      </c>
    </row>
    <row r="87" spans="1:9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0</v>
      </c>
      <c r="F87" s="22">
        <v>506753</v>
      </c>
      <c r="G87" s="22">
        <v>0</v>
      </c>
      <c r="H87" s="22">
        <v>2075084</v>
      </c>
      <c r="I87" s="22">
        <v>2581837</v>
      </c>
    </row>
    <row r="88" spans="1:9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</row>
    <row r="89" spans="1:9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9079712</v>
      </c>
      <c r="F89" s="22">
        <v>0</v>
      </c>
      <c r="G89" s="22">
        <v>0</v>
      </c>
      <c r="H89" s="22">
        <v>0</v>
      </c>
      <c r="I89" s="22">
        <v>9079712</v>
      </c>
    </row>
    <row r="90" spans="1:9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2145255</v>
      </c>
      <c r="F90" s="22">
        <v>793243</v>
      </c>
      <c r="G90" s="22">
        <v>0</v>
      </c>
      <c r="H90" s="22">
        <v>0</v>
      </c>
      <c r="I90" s="22">
        <v>2938498</v>
      </c>
    </row>
    <row r="91" spans="1:9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1314945</v>
      </c>
      <c r="F91" s="22">
        <v>0</v>
      </c>
      <c r="G91" s="22">
        <v>0</v>
      </c>
      <c r="H91" s="22">
        <v>0</v>
      </c>
      <c r="I91" s="22">
        <v>1314945</v>
      </c>
    </row>
    <row r="92" spans="1:9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10631474</v>
      </c>
      <c r="F92" s="22">
        <v>0</v>
      </c>
      <c r="G92" s="22">
        <v>0</v>
      </c>
      <c r="H92" s="22">
        <v>166088</v>
      </c>
      <c r="I92" s="22">
        <v>10797562</v>
      </c>
    </row>
    <row r="93" spans="1:9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884207</v>
      </c>
      <c r="F95" s="22">
        <v>0</v>
      </c>
      <c r="G95" s="22">
        <v>0</v>
      </c>
      <c r="H95" s="22">
        <v>0</v>
      </c>
      <c r="I95" s="22">
        <v>884207</v>
      </c>
    </row>
    <row r="96" spans="1:9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10698680</v>
      </c>
      <c r="F96" s="22">
        <v>1144157</v>
      </c>
      <c r="G96" s="22">
        <v>2274616</v>
      </c>
      <c r="H96" s="22">
        <v>0</v>
      </c>
      <c r="I96" s="22">
        <v>14117453</v>
      </c>
    </row>
    <row r="97" spans="1:9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6370310</v>
      </c>
      <c r="F97" s="22">
        <v>0</v>
      </c>
      <c r="G97" s="22">
        <v>0</v>
      </c>
      <c r="H97" s="22">
        <v>0</v>
      </c>
      <c r="I97" s="22">
        <v>6370310</v>
      </c>
    </row>
    <row r="98" spans="1:9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217138</v>
      </c>
      <c r="F98" s="22">
        <v>0</v>
      </c>
      <c r="G98" s="22">
        <v>0</v>
      </c>
      <c r="H98" s="22">
        <v>269163</v>
      </c>
      <c r="I98" s="22">
        <v>486301</v>
      </c>
    </row>
    <row r="99" spans="1:9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15241357</v>
      </c>
      <c r="F99" s="22">
        <v>0</v>
      </c>
      <c r="G99" s="22">
        <v>0</v>
      </c>
      <c r="H99" s="22">
        <v>0</v>
      </c>
      <c r="I99" s="22">
        <v>15241357</v>
      </c>
    </row>
    <row r="100" spans="1:9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604425</v>
      </c>
      <c r="F100" s="22">
        <v>0</v>
      </c>
      <c r="G100" s="22">
        <v>0</v>
      </c>
      <c r="H100" s="22">
        <v>0</v>
      </c>
      <c r="I100" s="22">
        <v>604425</v>
      </c>
    </row>
    <row r="101" spans="1:9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20660409</v>
      </c>
      <c r="F101" s="22">
        <v>0</v>
      </c>
      <c r="G101" s="22">
        <v>0</v>
      </c>
      <c r="H101" s="22">
        <v>0</v>
      </c>
      <c r="I101" s="22">
        <v>20660409</v>
      </c>
    </row>
    <row r="102" spans="1:9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2476968</v>
      </c>
      <c r="F102" s="22">
        <v>0</v>
      </c>
      <c r="G102" s="22">
        <v>517514</v>
      </c>
      <c r="H102" s="22">
        <v>0</v>
      </c>
      <c r="I102" s="22">
        <v>2994482</v>
      </c>
    </row>
    <row r="103" spans="1:9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750904</v>
      </c>
      <c r="F103" s="22">
        <v>0</v>
      </c>
      <c r="G103" s="22">
        <v>0</v>
      </c>
      <c r="H103" s="22">
        <v>0</v>
      </c>
      <c r="I103" s="22">
        <v>750904</v>
      </c>
    </row>
    <row r="104" spans="1:9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598128</v>
      </c>
      <c r="I104" s="22">
        <v>598128</v>
      </c>
    </row>
    <row r="105" spans="1:9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785902</v>
      </c>
      <c r="F105" s="22">
        <v>0</v>
      </c>
      <c r="G105" s="22">
        <v>579650</v>
      </c>
      <c r="H105" s="22">
        <v>0</v>
      </c>
      <c r="I105" s="22">
        <v>1365552</v>
      </c>
    </row>
    <row r="106" spans="1:9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2759750</v>
      </c>
      <c r="F106" s="22">
        <v>0</v>
      </c>
      <c r="G106" s="22">
        <v>0</v>
      </c>
      <c r="H106" s="22">
        <v>0</v>
      </c>
      <c r="I106" s="22">
        <v>2759750</v>
      </c>
    </row>
    <row r="107" spans="1:9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24370434</v>
      </c>
      <c r="F107" s="22">
        <v>0</v>
      </c>
      <c r="G107" s="22">
        <v>0</v>
      </c>
      <c r="H107" s="22">
        <v>761276</v>
      </c>
      <c r="I107" s="22">
        <v>25131710</v>
      </c>
    </row>
    <row r="108" spans="1:9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973463</v>
      </c>
      <c r="F108" s="22">
        <v>0</v>
      </c>
      <c r="G108" s="22">
        <v>0</v>
      </c>
      <c r="H108" s="22">
        <v>0</v>
      </c>
      <c r="I108" s="22">
        <v>973463</v>
      </c>
    </row>
    <row r="109" spans="1:9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2167168</v>
      </c>
      <c r="F109" s="22">
        <v>0</v>
      </c>
      <c r="G109" s="22">
        <v>0</v>
      </c>
      <c r="H109" s="22">
        <v>0</v>
      </c>
      <c r="I109" s="22">
        <v>2167168</v>
      </c>
    </row>
    <row r="110" spans="1:9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1475836</v>
      </c>
      <c r="F110" s="22">
        <v>0</v>
      </c>
      <c r="G110" s="22">
        <v>0</v>
      </c>
      <c r="H110" s="22">
        <v>0</v>
      </c>
      <c r="I110" s="22">
        <v>1475836</v>
      </c>
    </row>
    <row r="111" spans="1:9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1108457</v>
      </c>
      <c r="F111" s="22">
        <v>0</v>
      </c>
      <c r="G111" s="22">
        <v>3878550</v>
      </c>
      <c r="H111" s="22">
        <v>0</v>
      </c>
      <c r="I111" s="22">
        <v>4987007</v>
      </c>
    </row>
    <row r="112" spans="1:9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3670122</v>
      </c>
      <c r="F112" s="22">
        <v>0</v>
      </c>
      <c r="G112" s="22">
        <v>984191</v>
      </c>
      <c r="H112" s="22">
        <v>0</v>
      </c>
      <c r="I112" s="22">
        <v>4654313</v>
      </c>
    </row>
    <row r="113" spans="1:9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2249774</v>
      </c>
      <c r="F113" s="22">
        <v>0</v>
      </c>
      <c r="G113" s="22">
        <v>169975</v>
      </c>
      <c r="H113" s="22">
        <v>0</v>
      </c>
      <c r="I113" s="22">
        <v>2419749</v>
      </c>
    </row>
    <row r="114" spans="1:9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28466880</v>
      </c>
      <c r="F114" s="22">
        <v>314614</v>
      </c>
      <c r="G114" s="22">
        <v>2022073</v>
      </c>
      <c r="H114" s="22">
        <v>0</v>
      </c>
      <c r="I114" s="22">
        <v>30803567</v>
      </c>
    </row>
    <row r="115" spans="1:9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428497</v>
      </c>
      <c r="F115" s="22">
        <v>0</v>
      </c>
      <c r="G115" s="22">
        <v>0</v>
      </c>
      <c r="H115" s="22">
        <v>0</v>
      </c>
      <c r="I115" s="22">
        <v>428497</v>
      </c>
    </row>
    <row r="116" spans="1:9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5315778</v>
      </c>
      <c r="F116" s="22">
        <v>0</v>
      </c>
      <c r="G116" s="22">
        <v>0</v>
      </c>
      <c r="H116" s="22">
        <v>0</v>
      </c>
      <c r="I116" s="22">
        <v>5315778</v>
      </c>
    </row>
    <row r="117" spans="1:9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408702</v>
      </c>
      <c r="F117" s="22">
        <v>0</v>
      </c>
      <c r="G117" s="22">
        <v>955928</v>
      </c>
      <c r="H117" s="22">
        <v>0</v>
      </c>
      <c r="I117" s="22">
        <v>1364630</v>
      </c>
    </row>
    <row r="118" spans="1:9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111386</v>
      </c>
      <c r="F118" s="22">
        <v>0</v>
      </c>
      <c r="G118" s="22">
        <v>4052948</v>
      </c>
      <c r="H118" s="22">
        <v>0</v>
      </c>
      <c r="I118" s="22">
        <v>4164334</v>
      </c>
    </row>
    <row r="119" spans="1:9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5024066</v>
      </c>
      <c r="F119" s="22">
        <v>0</v>
      </c>
      <c r="G119" s="22">
        <v>0</v>
      </c>
      <c r="H119" s="22">
        <v>3130841</v>
      </c>
      <c r="I119" s="22">
        <v>8154907</v>
      </c>
    </row>
    <row r="120" spans="1:9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13694387</v>
      </c>
      <c r="F120" s="22">
        <v>1077444</v>
      </c>
      <c r="G120" s="22">
        <v>0</v>
      </c>
      <c r="H120" s="22">
        <v>0</v>
      </c>
      <c r="I120" s="22">
        <v>14771831</v>
      </c>
    </row>
    <row r="121" spans="1:9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4816313</v>
      </c>
      <c r="F121" s="22">
        <v>2837688</v>
      </c>
      <c r="G121" s="22">
        <v>2744362</v>
      </c>
      <c r="H121" s="22">
        <v>903054</v>
      </c>
      <c r="I121" s="22">
        <v>11301417</v>
      </c>
    </row>
    <row r="122" spans="1:9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358386</v>
      </c>
      <c r="F122" s="22">
        <v>189037</v>
      </c>
      <c r="G122" s="22">
        <v>0</v>
      </c>
      <c r="H122" s="22">
        <v>0</v>
      </c>
      <c r="I122" s="22">
        <v>547423</v>
      </c>
    </row>
    <row r="123" spans="1:9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4205638</v>
      </c>
      <c r="F123" s="22">
        <v>5013349</v>
      </c>
      <c r="G123" s="22">
        <v>0</v>
      </c>
      <c r="H123" s="22">
        <v>0</v>
      </c>
      <c r="I123" s="22">
        <v>9218987</v>
      </c>
    </row>
    <row r="124" spans="1:9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3073523</v>
      </c>
      <c r="I124" s="22">
        <v>3073523</v>
      </c>
    </row>
    <row r="125" spans="1:9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2845114</v>
      </c>
      <c r="F125" s="22">
        <v>1588793</v>
      </c>
      <c r="G125" s="22">
        <v>0</v>
      </c>
      <c r="H125" s="22">
        <v>176696</v>
      </c>
      <c r="I125" s="22">
        <v>4610603</v>
      </c>
    </row>
    <row r="126" spans="1:9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305529</v>
      </c>
      <c r="F126" s="22">
        <v>0</v>
      </c>
      <c r="G126" s="22">
        <v>0</v>
      </c>
      <c r="H126" s="22">
        <v>72576</v>
      </c>
      <c r="I126" s="22">
        <v>378105</v>
      </c>
    </row>
    <row r="127" spans="1:9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1997407</v>
      </c>
      <c r="F127" s="22">
        <v>0</v>
      </c>
      <c r="G127" s="22">
        <v>0</v>
      </c>
      <c r="H127" s="22">
        <v>0</v>
      </c>
      <c r="I127" s="22">
        <v>1997407</v>
      </c>
    </row>
    <row r="128" spans="1:9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650270</v>
      </c>
      <c r="F128" s="22">
        <v>522737</v>
      </c>
      <c r="G128" s="22">
        <v>69507</v>
      </c>
      <c r="H128" s="22">
        <v>0</v>
      </c>
      <c r="I128" s="22">
        <v>1242514</v>
      </c>
    </row>
    <row r="129" spans="1:9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1613174</v>
      </c>
      <c r="F129" s="22">
        <v>0</v>
      </c>
      <c r="G129" s="22">
        <v>2125038</v>
      </c>
      <c r="H129" s="22">
        <v>0</v>
      </c>
      <c r="I129" s="22">
        <v>3738212</v>
      </c>
    </row>
    <row r="130" spans="1:9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4814581</v>
      </c>
      <c r="F131" s="22">
        <v>0</v>
      </c>
      <c r="G131" s="22">
        <v>0</v>
      </c>
      <c r="H131" s="22">
        <v>0</v>
      </c>
      <c r="I131" s="22">
        <v>4814581</v>
      </c>
    </row>
    <row r="132" spans="1:9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82114</v>
      </c>
      <c r="G134" s="22">
        <v>118454</v>
      </c>
      <c r="H134" s="22">
        <v>0</v>
      </c>
      <c r="I134" s="22">
        <v>200568</v>
      </c>
    </row>
    <row r="135" spans="1:9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1039514</v>
      </c>
      <c r="F135" s="22">
        <v>0</v>
      </c>
      <c r="G135" s="22">
        <v>2901911</v>
      </c>
      <c r="H135" s="22">
        <v>0</v>
      </c>
      <c r="I135" s="22">
        <v>3941425</v>
      </c>
    </row>
    <row r="136" spans="1:9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2143828</v>
      </c>
      <c r="F136" s="22">
        <v>1842222</v>
      </c>
      <c r="G136" s="22">
        <v>0</v>
      </c>
      <c r="H136" s="22">
        <v>0</v>
      </c>
      <c r="I136" s="22">
        <v>3986050</v>
      </c>
    </row>
    <row r="137" spans="1:9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10443312</v>
      </c>
      <c r="F137" s="22">
        <v>0</v>
      </c>
      <c r="G137" s="22">
        <v>0</v>
      </c>
      <c r="H137" s="22">
        <v>1669935</v>
      </c>
      <c r="I137" s="22">
        <v>12113247</v>
      </c>
    </row>
    <row r="138" spans="1:9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11233874</v>
      </c>
      <c r="F138" s="22">
        <v>0</v>
      </c>
      <c r="G138" s="22">
        <v>0</v>
      </c>
      <c r="H138" s="22">
        <v>121503</v>
      </c>
      <c r="I138" s="22">
        <v>11355377</v>
      </c>
    </row>
    <row r="139" spans="1:9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504500</v>
      </c>
      <c r="I139" s="22">
        <v>504500</v>
      </c>
    </row>
    <row r="140" spans="1:9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327802</v>
      </c>
      <c r="F140" s="22">
        <v>0</v>
      </c>
      <c r="G140" s="22">
        <v>0</v>
      </c>
      <c r="H140" s="22">
        <v>515200</v>
      </c>
      <c r="I140" s="22">
        <v>843002</v>
      </c>
    </row>
    <row r="141" spans="1:9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1761222</v>
      </c>
      <c r="F141" s="22">
        <v>0</v>
      </c>
      <c r="G141" s="22">
        <v>0</v>
      </c>
      <c r="H141" s="22">
        <v>0</v>
      </c>
      <c r="I141" s="22">
        <v>1761222</v>
      </c>
    </row>
    <row r="142" spans="1:9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1591915</v>
      </c>
      <c r="F142" s="22">
        <v>0</v>
      </c>
      <c r="G142" s="22">
        <v>0</v>
      </c>
      <c r="H142" s="22">
        <v>0</v>
      </c>
      <c r="I142" s="22">
        <v>1591915</v>
      </c>
    </row>
    <row r="143" spans="1:9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1026293</v>
      </c>
      <c r="F144" s="22">
        <v>0</v>
      </c>
      <c r="G144" s="22">
        <v>0</v>
      </c>
      <c r="H144" s="22">
        <v>0</v>
      </c>
      <c r="I144" s="22">
        <v>1026293</v>
      </c>
    </row>
    <row r="145" spans="1:9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523912</v>
      </c>
      <c r="F145" s="22">
        <v>118113</v>
      </c>
      <c r="G145" s="22">
        <v>1702066</v>
      </c>
      <c r="H145" s="22">
        <v>0</v>
      </c>
      <c r="I145" s="22">
        <v>2344091</v>
      </c>
    </row>
    <row r="146" spans="1:9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2069452</v>
      </c>
      <c r="F146" s="22">
        <v>0</v>
      </c>
      <c r="G146" s="22">
        <v>0</v>
      </c>
      <c r="H146" s="22">
        <v>0</v>
      </c>
      <c r="I146" s="22">
        <v>2069452</v>
      </c>
    </row>
    <row r="147" spans="1:9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0</v>
      </c>
      <c r="F147" s="22">
        <v>284410</v>
      </c>
      <c r="G147" s="22">
        <v>61379</v>
      </c>
      <c r="H147" s="22">
        <v>0</v>
      </c>
      <c r="I147" s="22">
        <v>345789</v>
      </c>
    </row>
    <row r="148" spans="1:9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47500</v>
      </c>
      <c r="I148" s="22">
        <v>47500</v>
      </c>
    </row>
    <row r="149" spans="1:9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102823</v>
      </c>
      <c r="F149" s="22">
        <v>0</v>
      </c>
      <c r="G149" s="22">
        <v>504922</v>
      </c>
      <c r="H149" s="22">
        <v>0</v>
      </c>
      <c r="I149" s="22">
        <v>607745</v>
      </c>
    </row>
    <row r="150" spans="1:9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4143728</v>
      </c>
      <c r="F150" s="22">
        <v>0</v>
      </c>
      <c r="G150" s="22">
        <v>0</v>
      </c>
      <c r="H150" s="22">
        <v>0</v>
      </c>
      <c r="I150" s="22">
        <v>4143728</v>
      </c>
    </row>
    <row r="151" spans="1:9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1346130</v>
      </c>
      <c r="F151" s="22">
        <v>64540</v>
      </c>
      <c r="G151" s="22">
        <v>0</v>
      </c>
      <c r="H151" s="22">
        <v>0</v>
      </c>
      <c r="I151" s="22">
        <v>1410670</v>
      </c>
    </row>
    <row r="152" spans="1:9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109385</v>
      </c>
      <c r="H152" s="22">
        <v>1663963</v>
      </c>
      <c r="I152" s="22">
        <v>1773348</v>
      </c>
    </row>
    <row r="153" spans="1:9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19274711</v>
      </c>
      <c r="F153" s="22">
        <v>0</v>
      </c>
      <c r="G153" s="22">
        <v>3648125</v>
      </c>
      <c r="H153" s="22">
        <v>674404</v>
      </c>
      <c r="I153" s="22">
        <v>23597240</v>
      </c>
    </row>
    <row r="154" spans="1:9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8641311</v>
      </c>
      <c r="F154" s="22">
        <v>0</v>
      </c>
      <c r="G154" s="22">
        <v>1886070</v>
      </c>
      <c r="H154" s="22">
        <v>8000000</v>
      </c>
      <c r="I154" s="22">
        <v>18527381</v>
      </c>
    </row>
    <row r="155" spans="1:9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1854934</v>
      </c>
      <c r="F155" s="22">
        <v>0</v>
      </c>
      <c r="G155" s="22">
        <v>0</v>
      </c>
      <c r="H155" s="22">
        <v>0</v>
      </c>
      <c r="I155" s="22">
        <v>1854934</v>
      </c>
    </row>
    <row r="156" spans="1:9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128877</v>
      </c>
      <c r="F156" s="22">
        <v>0</v>
      </c>
      <c r="G156" s="22">
        <v>0</v>
      </c>
      <c r="H156" s="22">
        <v>0</v>
      </c>
      <c r="I156" s="22">
        <v>128877</v>
      </c>
    </row>
    <row r="157" spans="1:9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3615140</v>
      </c>
      <c r="F157" s="22">
        <v>1515451</v>
      </c>
      <c r="G157" s="22">
        <v>7360242</v>
      </c>
      <c r="H157" s="22">
        <v>541646</v>
      </c>
      <c r="I157" s="22">
        <v>13032479</v>
      </c>
    </row>
    <row r="158" spans="1:9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2051588</v>
      </c>
      <c r="F158" s="22">
        <v>0</v>
      </c>
      <c r="G158" s="22">
        <v>0</v>
      </c>
      <c r="H158" s="22">
        <v>0</v>
      </c>
      <c r="I158" s="22">
        <v>2051588</v>
      </c>
    </row>
    <row r="159" spans="1:9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1090734</v>
      </c>
      <c r="F159" s="22">
        <v>0</v>
      </c>
      <c r="G159" s="22">
        <v>0</v>
      </c>
      <c r="H159" s="22">
        <v>0</v>
      </c>
      <c r="I159" s="22">
        <v>1090734</v>
      </c>
    </row>
    <row r="160" spans="1:9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1303334</v>
      </c>
      <c r="F160" s="22">
        <v>0</v>
      </c>
      <c r="G160" s="22">
        <v>0</v>
      </c>
      <c r="H160" s="22">
        <v>1199587</v>
      </c>
      <c r="I160" s="22">
        <v>2502921</v>
      </c>
    </row>
    <row r="161" spans="1:9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2111408</v>
      </c>
      <c r="F161" s="22">
        <v>0</v>
      </c>
      <c r="G161" s="22">
        <v>877817</v>
      </c>
      <c r="H161" s="22">
        <v>0</v>
      </c>
      <c r="I161" s="22">
        <v>2989225</v>
      </c>
    </row>
    <row r="162" spans="1:9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135251</v>
      </c>
      <c r="F162" s="22">
        <v>91325</v>
      </c>
      <c r="G162" s="22">
        <v>0</v>
      </c>
      <c r="H162" s="22">
        <v>1639423</v>
      </c>
      <c r="I162" s="22">
        <v>1865999</v>
      </c>
    </row>
    <row r="163" spans="1:9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337202</v>
      </c>
      <c r="F163" s="22">
        <v>0</v>
      </c>
      <c r="G163" s="22">
        <v>1669003</v>
      </c>
      <c r="H163" s="22">
        <v>0</v>
      </c>
      <c r="I163" s="22">
        <v>2006205</v>
      </c>
    </row>
    <row r="164" spans="1:9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1397946</v>
      </c>
      <c r="F164" s="22">
        <v>0</v>
      </c>
      <c r="G164" s="22">
        <v>0</v>
      </c>
      <c r="H164" s="22">
        <v>0</v>
      </c>
      <c r="I164" s="22">
        <v>1397946</v>
      </c>
    </row>
    <row r="165" spans="1:9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4091469</v>
      </c>
      <c r="F165" s="22">
        <v>0</v>
      </c>
      <c r="G165" s="22">
        <v>3622845</v>
      </c>
      <c r="H165" s="22">
        <v>0</v>
      </c>
      <c r="I165" s="22">
        <v>7714314</v>
      </c>
    </row>
    <row r="166" spans="1:9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3777184</v>
      </c>
      <c r="F166" s="22">
        <v>0</v>
      </c>
      <c r="G166" s="22">
        <v>0</v>
      </c>
      <c r="H166" s="22">
        <v>0</v>
      </c>
      <c r="I166" s="22">
        <v>3777184</v>
      </c>
    </row>
    <row r="167" spans="1:9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2444917</v>
      </c>
      <c r="F167" s="22">
        <v>605070</v>
      </c>
      <c r="G167" s="22">
        <v>0</v>
      </c>
      <c r="H167" s="22">
        <v>0</v>
      </c>
      <c r="I167" s="22">
        <v>3049987</v>
      </c>
    </row>
    <row r="168" spans="1:9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8570832</v>
      </c>
      <c r="F168" s="22">
        <v>0</v>
      </c>
      <c r="G168" s="22">
        <v>0</v>
      </c>
      <c r="H168" s="22">
        <v>0</v>
      </c>
      <c r="I168" s="22">
        <v>8570832</v>
      </c>
    </row>
    <row r="169" spans="1:9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</row>
    <row r="170" spans="1:9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2064222</v>
      </c>
      <c r="F170" s="22">
        <v>0</v>
      </c>
      <c r="G170" s="22">
        <v>0</v>
      </c>
      <c r="H170" s="22">
        <v>0</v>
      </c>
      <c r="I170" s="22">
        <v>2064222</v>
      </c>
    </row>
    <row r="171" spans="1:9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6824659</v>
      </c>
      <c r="F171" s="22">
        <v>1832757</v>
      </c>
      <c r="G171" s="22">
        <v>0</v>
      </c>
      <c r="H171" s="22">
        <v>20832529</v>
      </c>
      <c r="I171" s="22">
        <v>29489945</v>
      </c>
    </row>
    <row r="172" spans="1:9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303146</v>
      </c>
      <c r="F172" s="22">
        <v>0</v>
      </c>
      <c r="G172" s="22">
        <v>0</v>
      </c>
      <c r="H172" s="22">
        <v>0</v>
      </c>
      <c r="I172" s="22">
        <v>303146</v>
      </c>
    </row>
    <row r="173" spans="1:9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612342</v>
      </c>
      <c r="F173" s="22">
        <v>536548</v>
      </c>
      <c r="G173" s="22">
        <v>257355</v>
      </c>
      <c r="H173" s="22">
        <v>0</v>
      </c>
      <c r="I173" s="22">
        <v>1406245</v>
      </c>
    </row>
    <row r="174" spans="1:9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3829779</v>
      </c>
      <c r="F174" s="22">
        <v>0</v>
      </c>
      <c r="G174" s="22">
        <v>0</v>
      </c>
      <c r="H174" s="22">
        <v>651657</v>
      </c>
      <c r="I174" s="22">
        <v>4481436</v>
      </c>
    </row>
    <row r="175" spans="1:9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629232</v>
      </c>
      <c r="F175" s="22">
        <v>0</v>
      </c>
      <c r="G175" s="22">
        <v>0</v>
      </c>
      <c r="H175" s="22">
        <v>0</v>
      </c>
      <c r="I175" s="22">
        <v>629232</v>
      </c>
    </row>
    <row r="176" spans="1:9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1905001</v>
      </c>
      <c r="F176" s="22">
        <v>1398772</v>
      </c>
      <c r="G176" s="22">
        <v>3666193</v>
      </c>
      <c r="H176" s="22">
        <v>0</v>
      </c>
      <c r="I176" s="22">
        <v>6969966</v>
      </c>
    </row>
    <row r="177" spans="1:9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8680617</v>
      </c>
      <c r="F177" s="22">
        <v>24177</v>
      </c>
      <c r="G177" s="22">
        <v>37133</v>
      </c>
      <c r="H177" s="22">
        <v>0</v>
      </c>
      <c r="I177" s="22">
        <v>8741927</v>
      </c>
    </row>
    <row r="178" spans="1:9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9811811</v>
      </c>
      <c r="F178" s="22">
        <v>0</v>
      </c>
      <c r="G178" s="22">
        <v>0</v>
      </c>
      <c r="H178" s="22">
        <v>0</v>
      </c>
      <c r="I178" s="22">
        <v>9811811</v>
      </c>
    </row>
    <row r="179" spans="1:9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810716</v>
      </c>
      <c r="F179" s="22">
        <v>1299371</v>
      </c>
      <c r="G179" s="22">
        <v>1961011</v>
      </c>
      <c r="H179" s="22">
        <v>0</v>
      </c>
      <c r="I179" s="22">
        <v>4071098</v>
      </c>
    </row>
    <row r="180" spans="1:9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1500000</v>
      </c>
      <c r="F180" s="22">
        <v>0</v>
      </c>
      <c r="G180" s="22">
        <v>0</v>
      </c>
      <c r="H180" s="22">
        <v>0</v>
      </c>
      <c r="I180" s="22">
        <v>1500000</v>
      </c>
    </row>
    <row r="181" spans="1:9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27168579</v>
      </c>
      <c r="F181" s="22">
        <v>0</v>
      </c>
      <c r="G181" s="22">
        <v>938996</v>
      </c>
      <c r="H181" s="22">
        <v>0</v>
      </c>
      <c r="I181" s="22">
        <v>28107575</v>
      </c>
    </row>
    <row r="182" spans="1:9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1046003</v>
      </c>
      <c r="F182" s="22">
        <v>0</v>
      </c>
      <c r="G182" s="22">
        <v>6031889</v>
      </c>
      <c r="H182" s="22">
        <v>513165</v>
      </c>
      <c r="I182" s="22">
        <v>7591057</v>
      </c>
    </row>
    <row r="183" spans="1:9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2911312</v>
      </c>
      <c r="F183" s="22">
        <v>93425</v>
      </c>
      <c r="G183" s="22">
        <v>119870</v>
      </c>
      <c r="H183" s="22">
        <v>236280</v>
      </c>
      <c r="I183" s="22">
        <v>3360887</v>
      </c>
    </row>
    <row r="184" spans="1:9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2856325</v>
      </c>
      <c r="F184" s="22">
        <v>222871</v>
      </c>
      <c r="G184" s="22">
        <v>0</v>
      </c>
      <c r="H184" s="22">
        <v>0</v>
      </c>
      <c r="I184" s="22">
        <v>3079196</v>
      </c>
    </row>
    <row r="185" spans="1:9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1297565</v>
      </c>
      <c r="F185" s="22">
        <v>0</v>
      </c>
      <c r="G185" s="22">
        <v>0</v>
      </c>
      <c r="H185" s="22">
        <v>0</v>
      </c>
      <c r="I185" s="22">
        <v>1297565</v>
      </c>
    </row>
    <row r="186" spans="1:9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2811872</v>
      </c>
      <c r="F186" s="22">
        <v>400000</v>
      </c>
      <c r="G186" s="22">
        <v>0</v>
      </c>
      <c r="H186" s="22">
        <v>0</v>
      </c>
      <c r="I186" s="22">
        <v>3211872</v>
      </c>
    </row>
    <row r="187" spans="1:9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2173746</v>
      </c>
      <c r="F187" s="22">
        <v>0</v>
      </c>
      <c r="G187" s="22">
        <v>0</v>
      </c>
      <c r="H187" s="22">
        <v>0</v>
      </c>
      <c r="I187" s="22">
        <v>2173746</v>
      </c>
    </row>
    <row r="188" spans="1:9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750540</v>
      </c>
      <c r="F188" s="22">
        <v>1054709</v>
      </c>
      <c r="G188" s="22">
        <v>1436113</v>
      </c>
      <c r="H188" s="22">
        <v>0</v>
      </c>
      <c r="I188" s="22">
        <v>3241362</v>
      </c>
    </row>
    <row r="189" spans="1:9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707596</v>
      </c>
      <c r="F189" s="22">
        <v>0</v>
      </c>
      <c r="G189" s="22">
        <v>0</v>
      </c>
      <c r="H189" s="22">
        <v>0</v>
      </c>
      <c r="I189" s="22">
        <v>707596</v>
      </c>
    </row>
    <row r="190" spans="1:9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7546210</v>
      </c>
      <c r="F190" s="22">
        <v>0</v>
      </c>
      <c r="G190" s="22">
        <v>0</v>
      </c>
      <c r="H190" s="22">
        <v>0</v>
      </c>
      <c r="I190" s="22">
        <v>7546210</v>
      </c>
    </row>
    <row r="191" spans="1:9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7012616</v>
      </c>
      <c r="F191" s="22">
        <v>1316000</v>
      </c>
      <c r="G191" s="22">
        <v>2188204</v>
      </c>
      <c r="H191" s="22">
        <v>0</v>
      </c>
      <c r="I191" s="22">
        <v>10516820</v>
      </c>
    </row>
    <row r="192" spans="1:9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911318</v>
      </c>
      <c r="F192" s="22">
        <v>0</v>
      </c>
      <c r="G192" s="22">
        <v>0</v>
      </c>
      <c r="H192" s="22">
        <v>0</v>
      </c>
      <c r="I192" s="22">
        <v>911318</v>
      </c>
    </row>
    <row r="193" spans="1:9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249164</v>
      </c>
      <c r="H193" s="22">
        <v>2371408</v>
      </c>
      <c r="I193" s="22">
        <v>2620572</v>
      </c>
    </row>
    <row r="194" spans="1:9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1909464</v>
      </c>
      <c r="I194" s="22">
        <v>1909464</v>
      </c>
    </row>
    <row r="195" spans="1:9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7781247</v>
      </c>
      <c r="F196" s="22">
        <v>0</v>
      </c>
      <c r="G196" s="22">
        <v>49609</v>
      </c>
      <c r="H196" s="22">
        <v>0</v>
      </c>
      <c r="I196" s="22">
        <v>7830856</v>
      </c>
    </row>
    <row r="197" spans="1:9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13495173</v>
      </c>
      <c r="F197" s="22">
        <v>552263</v>
      </c>
      <c r="G197" s="22">
        <v>0</v>
      </c>
      <c r="H197" s="22">
        <v>0</v>
      </c>
      <c r="I197" s="22">
        <v>14047436</v>
      </c>
    </row>
    <row r="198" spans="1:9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190447</v>
      </c>
      <c r="F198" s="22">
        <v>0</v>
      </c>
      <c r="G198" s="22">
        <v>0</v>
      </c>
      <c r="H198" s="22">
        <v>0</v>
      </c>
      <c r="I198" s="22">
        <v>190447</v>
      </c>
    </row>
    <row r="199" spans="1:9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2162317</v>
      </c>
      <c r="F200" s="22">
        <v>0</v>
      </c>
      <c r="G200" s="22">
        <v>0</v>
      </c>
      <c r="H200" s="22">
        <v>0</v>
      </c>
      <c r="I200" s="22">
        <v>2162317</v>
      </c>
    </row>
    <row r="201" spans="1:9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43404</v>
      </c>
      <c r="H201" s="22">
        <v>0</v>
      </c>
      <c r="I201" s="22">
        <v>43404</v>
      </c>
    </row>
    <row r="202" spans="1:9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25308</v>
      </c>
      <c r="H203" s="22">
        <v>0</v>
      </c>
      <c r="I203" s="22">
        <v>25308</v>
      </c>
    </row>
    <row r="204" spans="1:9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442809</v>
      </c>
      <c r="F205" s="22">
        <v>0</v>
      </c>
      <c r="G205" s="22">
        <v>0</v>
      </c>
      <c r="H205" s="22">
        <v>0</v>
      </c>
      <c r="I205" s="22">
        <v>442809</v>
      </c>
    </row>
    <row r="206" spans="1:9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141357</v>
      </c>
      <c r="F206" s="22">
        <v>0</v>
      </c>
      <c r="G206" s="22">
        <v>0</v>
      </c>
      <c r="H206" s="22">
        <v>0</v>
      </c>
      <c r="I206" s="22">
        <v>141357</v>
      </c>
    </row>
    <row r="207" spans="1:9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463381</v>
      </c>
      <c r="F208" s="22">
        <v>0</v>
      </c>
      <c r="G208" s="22">
        <v>0</v>
      </c>
      <c r="H208" s="22">
        <v>0</v>
      </c>
      <c r="I208" s="22">
        <v>463381</v>
      </c>
    </row>
    <row r="209" spans="1:9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129931</v>
      </c>
      <c r="I209" s="22">
        <v>129931</v>
      </c>
    </row>
    <row r="210" spans="1:9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13677</v>
      </c>
      <c r="G211" s="22">
        <v>0</v>
      </c>
      <c r="H211" s="22">
        <v>0</v>
      </c>
      <c r="I211" s="22">
        <v>13677</v>
      </c>
    </row>
    <row r="212" spans="1:9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3860318</v>
      </c>
      <c r="F212" s="22">
        <v>0</v>
      </c>
      <c r="G212" s="22">
        <v>0</v>
      </c>
      <c r="H212" s="22">
        <v>0</v>
      </c>
      <c r="I212" s="22">
        <v>3860318</v>
      </c>
    </row>
    <row r="213" spans="1:9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14767</v>
      </c>
      <c r="I213" s="22">
        <v>14767</v>
      </c>
    </row>
    <row r="214" spans="1:9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111862</v>
      </c>
      <c r="F214" s="22">
        <v>0</v>
      </c>
      <c r="G214" s="22">
        <v>0</v>
      </c>
      <c r="H214" s="22">
        <v>0</v>
      </c>
      <c r="I214" s="22">
        <v>111862</v>
      </c>
    </row>
    <row r="215" spans="1:9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93333</v>
      </c>
      <c r="F215" s="22">
        <v>534903</v>
      </c>
      <c r="G215" s="22">
        <v>0</v>
      </c>
      <c r="H215" s="22">
        <v>0</v>
      </c>
      <c r="I215" s="22">
        <v>628236</v>
      </c>
    </row>
    <row r="216" spans="1:9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9350</v>
      </c>
      <c r="F216" s="22">
        <v>0</v>
      </c>
      <c r="G216" s="22">
        <v>0</v>
      </c>
      <c r="H216" s="22">
        <v>0</v>
      </c>
      <c r="I216" s="22">
        <v>9350</v>
      </c>
    </row>
    <row r="217" spans="1:9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102684</v>
      </c>
      <c r="F219" s="22">
        <v>0</v>
      </c>
      <c r="G219" s="22">
        <v>0</v>
      </c>
      <c r="H219" s="22">
        <v>0</v>
      </c>
      <c r="I219" s="22">
        <v>102684</v>
      </c>
    </row>
    <row r="220" spans="1:9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609993</v>
      </c>
      <c r="F220" s="22">
        <v>0</v>
      </c>
      <c r="G220" s="22">
        <v>0</v>
      </c>
      <c r="H220" s="22">
        <v>0</v>
      </c>
      <c r="I220" s="22">
        <v>609993</v>
      </c>
    </row>
    <row r="221" spans="1:9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105331</v>
      </c>
      <c r="F221" s="22">
        <v>0</v>
      </c>
      <c r="G221" s="22">
        <v>0</v>
      </c>
      <c r="H221" s="22">
        <v>0</v>
      </c>
      <c r="I221" s="22">
        <v>105331</v>
      </c>
    </row>
    <row r="222" spans="1:9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2044327</v>
      </c>
      <c r="F223" s="22">
        <v>0</v>
      </c>
      <c r="G223" s="22">
        <v>0</v>
      </c>
      <c r="H223" s="22">
        <v>0</v>
      </c>
      <c r="I223" s="22">
        <v>2044327</v>
      </c>
    </row>
    <row r="224" spans="1:9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34376</v>
      </c>
      <c r="I226" s="22">
        <v>34376</v>
      </c>
    </row>
    <row r="227" spans="1:9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256762</v>
      </c>
      <c r="F230" s="22">
        <v>0</v>
      </c>
      <c r="G230" s="22">
        <v>0</v>
      </c>
      <c r="H230" s="22">
        <v>0</v>
      </c>
      <c r="I230" s="22">
        <v>256762</v>
      </c>
    </row>
    <row r="231" spans="1:9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386069</v>
      </c>
      <c r="G232" s="22">
        <v>0</v>
      </c>
      <c r="H232" s="22">
        <v>0</v>
      </c>
      <c r="I232" s="22">
        <v>386069</v>
      </c>
    </row>
    <row r="233" spans="1:9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42837</v>
      </c>
      <c r="F236" s="22">
        <v>0</v>
      </c>
      <c r="G236" s="22">
        <v>0</v>
      </c>
      <c r="H236" s="22">
        <v>0</v>
      </c>
      <c r="I236" s="22">
        <v>42837</v>
      </c>
    </row>
    <row r="237" spans="1:9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193176</v>
      </c>
      <c r="F239" s="22">
        <v>0</v>
      </c>
      <c r="G239" s="22">
        <v>0</v>
      </c>
      <c r="H239" s="22">
        <v>0</v>
      </c>
      <c r="I239" s="22">
        <v>193176</v>
      </c>
    </row>
    <row r="240" spans="1:9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1626130</v>
      </c>
      <c r="F240" s="22">
        <v>0</v>
      </c>
      <c r="G240" s="22">
        <v>0</v>
      </c>
      <c r="H240" s="22">
        <v>90000</v>
      </c>
      <c r="I240" s="22">
        <v>1716130</v>
      </c>
    </row>
    <row r="241" spans="1:9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86660</v>
      </c>
      <c r="F242" s="22">
        <v>0</v>
      </c>
      <c r="G242" s="22">
        <v>98529</v>
      </c>
      <c r="H242" s="22">
        <v>249785</v>
      </c>
      <c r="I242" s="22">
        <v>434974</v>
      </c>
    </row>
    <row r="243" spans="1:9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340000</v>
      </c>
      <c r="F248" s="22">
        <v>500000</v>
      </c>
      <c r="G248" s="22">
        <v>0</v>
      </c>
      <c r="H248" s="22">
        <v>0</v>
      </c>
      <c r="I248" s="22">
        <v>840000</v>
      </c>
    </row>
    <row r="249" spans="1:9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93271</v>
      </c>
      <c r="F251" s="22">
        <v>0</v>
      </c>
      <c r="G251" s="22">
        <v>0</v>
      </c>
      <c r="H251" s="22">
        <v>0</v>
      </c>
      <c r="I251" s="22">
        <v>93271</v>
      </c>
    </row>
    <row r="252" spans="1:9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1130231</v>
      </c>
      <c r="F252" s="22">
        <v>0</v>
      </c>
      <c r="G252" s="22">
        <v>0</v>
      </c>
      <c r="H252" s="22">
        <v>0</v>
      </c>
      <c r="I252" s="22">
        <v>1130231</v>
      </c>
    </row>
    <row r="253" spans="1:9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63542</v>
      </c>
      <c r="H253" s="22">
        <v>0</v>
      </c>
      <c r="I253" s="22">
        <v>63542</v>
      </c>
    </row>
    <row r="254" spans="1:9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58621</v>
      </c>
      <c r="F254" s="22">
        <v>0</v>
      </c>
      <c r="G254" s="22">
        <v>0</v>
      </c>
      <c r="H254" s="22">
        <v>0</v>
      </c>
      <c r="I254" s="22">
        <v>58621</v>
      </c>
    </row>
    <row r="255" spans="1:9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405089</v>
      </c>
      <c r="F255" s="22">
        <v>0</v>
      </c>
      <c r="G255" s="22">
        <v>0</v>
      </c>
      <c r="H255" s="22">
        <v>0</v>
      </c>
      <c r="I255" s="22">
        <v>405089</v>
      </c>
    </row>
    <row r="256" spans="1:9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249307</v>
      </c>
      <c r="F257" s="22">
        <v>0</v>
      </c>
      <c r="G257" s="22">
        <v>0</v>
      </c>
      <c r="H257" s="22">
        <v>0</v>
      </c>
      <c r="I257" s="22">
        <v>249307</v>
      </c>
    </row>
    <row r="258" spans="1:9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547800</v>
      </c>
      <c r="F258" s="22">
        <v>0</v>
      </c>
      <c r="G258" s="22">
        <v>0</v>
      </c>
      <c r="H258" s="22">
        <v>0</v>
      </c>
      <c r="I258" s="22">
        <v>547800</v>
      </c>
    </row>
    <row r="259" spans="1:9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664074</v>
      </c>
      <c r="F259" s="22">
        <v>0</v>
      </c>
      <c r="G259" s="22">
        <v>0</v>
      </c>
      <c r="H259" s="22">
        <v>0</v>
      </c>
      <c r="I259" s="22">
        <v>664074</v>
      </c>
    </row>
    <row r="260" spans="1:9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444507</v>
      </c>
      <c r="I260" s="22">
        <v>444507</v>
      </c>
    </row>
    <row r="261" spans="1:9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663946</v>
      </c>
      <c r="F261" s="22">
        <v>0</v>
      </c>
      <c r="G261" s="22">
        <v>0</v>
      </c>
      <c r="H261" s="22">
        <v>0</v>
      </c>
      <c r="I261" s="22">
        <v>663946</v>
      </c>
    </row>
    <row r="262" spans="1:9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53555</v>
      </c>
      <c r="F262" s="22">
        <v>0</v>
      </c>
      <c r="G262" s="22">
        <v>0</v>
      </c>
      <c r="H262" s="22">
        <v>0</v>
      </c>
      <c r="I262" s="22">
        <v>53555</v>
      </c>
    </row>
    <row r="263" spans="1:9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124360</v>
      </c>
      <c r="F263" s="22">
        <v>0</v>
      </c>
      <c r="G263" s="22">
        <v>841281</v>
      </c>
      <c r="H263" s="22">
        <v>0</v>
      </c>
      <c r="I263" s="22">
        <v>965641</v>
      </c>
    </row>
    <row r="264" spans="1:9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939171</v>
      </c>
      <c r="F264" s="22">
        <v>0</v>
      </c>
      <c r="G264" s="22">
        <v>0</v>
      </c>
      <c r="H264" s="22">
        <v>0</v>
      </c>
      <c r="I264" s="22">
        <v>939171</v>
      </c>
    </row>
    <row r="265" spans="1:9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159862</v>
      </c>
      <c r="G265" s="22">
        <v>0</v>
      </c>
      <c r="H265" s="22">
        <v>0</v>
      </c>
      <c r="I265" s="22">
        <v>159862</v>
      </c>
    </row>
    <row r="266" spans="1:9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180647</v>
      </c>
      <c r="I267" s="22">
        <v>180647</v>
      </c>
    </row>
    <row r="268" spans="1:9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320648</v>
      </c>
      <c r="F268" s="22">
        <v>0</v>
      </c>
      <c r="G268" s="22">
        <v>0</v>
      </c>
      <c r="H268" s="22">
        <v>0</v>
      </c>
      <c r="I268" s="22">
        <v>320648</v>
      </c>
    </row>
    <row r="269" spans="1:9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235469</v>
      </c>
      <c r="G269" s="22">
        <v>0</v>
      </c>
      <c r="H269" s="22">
        <v>2046827</v>
      </c>
      <c r="I269" s="22">
        <v>2282296</v>
      </c>
    </row>
    <row r="270" spans="1:9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283516</v>
      </c>
      <c r="F270" s="22">
        <v>0</v>
      </c>
      <c r="G270" s="22">
        <v>0</v>
      </c>
      <c r="H270" s="22">
        <v>0</v>
      </c>
      <c r="I270" s="22">
        <v>283516</v>
      </c>
    </row>
    <row r="271" spans="1:9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670808</v>
      </c>
      <c r="F272" s="22">
        <v>0</v>
      </c>
      <c r="G272" s="22">
        <v>47452</v>
      </c>
      <c r="H272" s="22">
        <v>0</v>
      </c>
      <c r="I272" s="22">
        <v>718260</v>
      </c>
    </row>
    <row r="273" spans="1:9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65585</v>
      </c>
      <c r="F274" s="22">
        <v>0</v>
      </c>
      <c r="G274" s="22">
        <v>0</v>
      </c>
      <c r="H274" s="22">
        <v>0</v>
      </c>
      <c r="I274" s="22">
        <v>65585</v>
      </c>
    </row>
    <row r="275" spans="1:9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479418</v>
      </c>
      <c r="G275" s="22">
        <v>0</v>
      </c>
      <c r="H275" s="22">
        <v>0</v>
      </c>
      <c r="I275" s="22">
        <v>479418</v>
      </c>
    </row>
    <row r="276" spans="1:9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758844</v>
      </c>
      <c r="F278" s="22">
        <v>0</v>
      </c>
      <c r="G278" s="22">
        <v>0</v>
      </c>
      <c r="H278" s="22">
        <v>0</v>
      </c>
      <c r="I278" s="22">
        <v>758844</v>
      </c>
    </row>
    <row r="279" spans="1:9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418452</v>
      </c>
      <c r="F279" s="22">
        <v>0</v>
      </c>
      <c r="G279" s="22">
        <v>0</v>
      </c>
      <c r="H279" s="22">
        <v>0</v>
      </c>
      <c r="I279" s="22">
        <v>418452</v>
      </c>
    </row>
    <row r="280" spans="1:9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1049321</v>
      </c>
      <c r="F281" s="22">
        <v>0</v>
      </c>
      <c r="G281" s="22">
        <v>0</v>
      </c>
      <c r="H281" s="22">
        <v>0</v>
      </c>
      <c r="I281" s="22">
        <v>1049321</v>
      </c>
    </row>
    <row r="282" spans="1:9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329299</v>
      </c>
      <c r="F283" s="22">
        <v>0</v>
      </c>
      <c r="G283" s="22">
        <v>0</v>
      </c>
      <c r="H283" s="22">
        <v>0</v>
      </c>
      <c r="I283" s="22">
        <v>329299</v>
      </c>
    </row>
    <row r="284" spans="1:9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14000</v>
      </c>
      <c r="F284" s="22">
        <v>0</v>
      </c>
      <c r="G284" s="22">
        <v>0</v>
      </c>
      <c r="H284" s="22">
        <v>0</v>
      </c>
      <c r="I284" s="22">
        <v>14000</v>
      </c>
    </row>
    <row r="285" spans="1:9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617636</v>
      </c>
      <c r="F285" s="22">
        <v>0</v>
      </c>
      <c r="G285" s="22">
        <v>0</v>
      </c>
      <c r="H285" s="22">
        <v>0</v>
      </c>
      <c r="I285" s="22">
        <v>617636</v>
      </c>
    </row>
    <row r="286" spans="1:9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76296</v>
      </c>
      <c r="F288" s="22">
        <v>0</v>
      </c>
      <c r="G288" s="22">
        <v>0</v>
      </c>
      <c r="H288" s="22">
        <v>0</v>
      </c>
      <c r="I288" s="22">
        <v>76296</v>
      </c>
    </row>
    <row r="289" spans="1:9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333641</v>
      </c>
      <c r="F290" s="22">
        <v>0</v>
      </c>
      <c r="G290" s="22">
        <v>0</v>
      </c>
      <c r="H290" s="22">
        <v>0</v>
      </c>
      <c r="I290" s="22">
        <v>333641</v>
      </c>
    </row>
    <row r="291" spans="1:9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72544</v>
      </c>
      <c r="F321" s="22">
        <v>0</v>
      </c>
      <c r="G321" s="22">
        <v>0</v>
      </c>
      <c r="H321" s="22">
        <v>0</v>
      </c>
      <c r="I321" s="22">
        <v>72544</v>
      </c>
    </row>
    <row r="322" spans="1:9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15507</v>
      </c>
      <c r="F322" s="22">
        <v>0</v>
      </c>
      <c r="G322" s="22">
        <v>0</v>
      </c>
      <c r="H322" s="22">
        <v>0</v>
      </c>
      <c r="I322" s="22">
        <v>15507</v>
      </c>
    </row>
    <row r="323" spans="1:9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7387</v>
      </c>
      <c r="F333" s="22">
        <v>0</v>
      </c>
      <c r="G333" s="22">
        <v>0</v>
      </c>
      <c r="H333" s="22">
        <v>0</v>
      </c>
      <c r="I333" s="22">
        <v>7387</v>
      </c>
    </row>
    <row r="334" spans="1:9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141824</v>
      </c>
      <c r="F338" s="22">
        <v>0</v>
      </c>
      <c r="G338" s="22">
        <v>0</v>
      </c>
      <c r="H338" s="22">
        <v>0</v>
      </c>
      <c r="I338" s="22">
        <v>141824</v>
      </c>
    </row>
    <row r="339" spans="1:9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500000</v>
      </c>
      <c r="I341" s="22">
        <v>500000</v>
      </c>
    </row>
    <row r="342" spans="1:9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</row>
    <row r="346" spans="1:9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</row>
    <row r="347" spans="1:9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</row>
    <row r="348" spans="1:9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</row>
    <row r="349" spans="1:9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0</v>
      </c>
      <c r="G349" s="22">
        <v>0</v>
      </c>
      <c r="H349" s="22">
        <v>10401659</v>
      </c>
      <c r="I349" s="22">
        <v>10401659</v>
      </c>
    </row>
    <row r="350" spans="1:9" x14ac:dyDescent="0.25">
      <c r="A350" s="22" t="s">
        <v>122</v>
      </c>
      <c r="B350" s="22" t="s">
        <v>823</v>
      </c>
      <c r="C350" s="22" t="s">
        <v>824</v>
      </c>
      <c r="D350" s="22" t="s">
        <v>825</v>
      </c>
      <c r="E350" s="22"/>
      <c r="F350" s="22"/>
      <c r="G350" s="22"/>
      <c r="H350" s="22"/>
      <c r="I350" s="22"/>
    </row>
    <row r="351" spans="1:9" x14ac:dyDescent="0.25">
      <c r="A351" s="22"/>
      <c r="B351" s="22"/>
      <c r="C351" s="22"/>
      <c r="D351" s="22" t="s">
        <v>826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0A035-FEB6-4EDA-87D3-C8474FC3314D}">
  <dimension ref="A1:I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1255</v>
      </c>
      <c r="D1" s="20" t="s">
        <v>1256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1257</v>
      </c>
      <c r="F2" s="21" t="s">
        <v>1258</v>
      </c>
      <c r="G2" s="21" t="s">
        <v>1259</v>
      </c>
      <c r="H2" s="21" t="s">
        <v>65</v>
      </c>
      <c r="I2" s="21" t="s">
        <v>1247</v>
      </c>
    </row>
    <row r="3" spans="1:9" x14ac:dyDescent="0.25">
      <c r="A3" s="21"/>
      <c r="B3" s="21"/>
      <c r="C3" s="21"/>
      <c r="D3" s="21" t="s">
        <v>88</v>
      </c>
      <c r="E3" s="21" t="s">
        <v>1260</v>
      </c>
      <c r="F3" s="21" t="s">
        <v>1261</v>
      </c>
      <c r="G3" s="21" t="s">
        <v>1262</v>
      </c>
      <c r="H3" s="21" t="s">
        <v>1263</v>
      </c>
      <c r="I3" s="21" t="s">
        <v>1264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1370241</v>
      </c>
      <c r="I5" s="22">
        <v>1370241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2232908</v>
      </c>
      <c r="F7" s="22">
        <v>0</v>
      </c>
      <c r="G7" s="22">
        <v>0</v>
      </c>
      <c r="H7" s="22">
        <v>0</v>
      </c>
      <c r="I7" s="22">
        <v>2232908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2831365</v>
      </c>
      <c r="F8" s="22">
        <v>0</v>
      </c>
      <c r="G8" s="22">
        <v>0</v>
      </c>
      <c r="H8" s="22">
        <v>14150407</v>
      </c>
      <c r="I8" s="22">
        <v>16981772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451909</v>
      </c>
      <c r="I19" s="22">
        <v>451909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</row>
    <row r="21" spans="1: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</row>
    <row r="25" spans="1:9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655173</v>
      </c>
      <c r="F25" s="22">
        <v>0</v>
      </c>
      <c r="G25" s="22">
        <v>0</v>
      </c>
      <c r="H25" s="22">
        <v>0</v>
      </c>
      <c r="I25" s="22">
        <v>655173</v>
      </c>
    </row>
    <row r="26" spans="1:9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367380</v>
      </c>
      <c r="F27" s="22">
        <v>0</v>
      </c>
      <c r="G27" s="22">
        <v>0</v>
      </c>
      <c r="H27" s="22">
        <v>0</v>
      </c>
      <c r="I27" s="22">
        <v>367380</v>
      </c>
    </row>
    <row r="28" spans="1:9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6163030</v>
      </c>
      <c r="F28" s="22">
        <v>0</v>
      </c>
      <c r="G28" s="22">
        <v>0</v>
      </c>
      <c r="H28" s="22">
        <v>0</v>
      </c>
      <c r="I28" s="22">
        <v>6163030</v>
      </c>
    </row>
    <row r="29" spans="1:9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3492983</v>
      </c>
      <c r="F30" s="22">
        <v>0</v>
      </c>
      <c r="G30" s="22">
        <v>0</v>
      </c>
      <c r="H30" s="22">
        <v>0</v>
      </c>
      <c r="I30" s="22">
        <v>3492983</v>
      </c>
    </row>
    <row r="31" spans="1:9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</row>
    <row r="33" spans="1:9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1717667</v>
      </c>
      <c r="I38" s="22">
        <v>1717667</v>
      </c>
    </row>
    <row r="39" spans="1:9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3570700</v>
      </c>
      <c r="F39" s="22">
        <v>0</v>
      </c>
      <c r="G39" s="22">
        <v>0</v>
      </c>
      <c r="H39" s="22">
        <v>0</v>
      </c>
      <c r="I39" s="22">
        <v>3570700</v>
      </c>
    </row>
    <row r="40" spans="1:9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</row>
    <row r="43" spans="1:9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4600761</v>
      </c>
      <c r="F43" s="22">
        <v>0</v>
      </c>
      <c r="G43" s="22">
        <v>0</v>
      </c>
      <c r="H43" s="22">
        <v>0</v>
      </c>
      <c r="I43" s="22">
        <v>4600761</v>
      </c>
    </row>
    <row r="44" spans="1:9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281341</v>
      </c>
      <c r="F44" s="22">
        <v>0</v>
      </c>
      <c r="G44" s="22">
        <v>0</v>
      </c>
      <c r="H44" s="22">
        <v>0</v>
      </c>
      <c r="I44" s="22">
        <v>281341</v>
      </c>
    </row>
    <row r="45" spans="1:9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</row>
    <row r="46" spans="1:9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3738962</v>
      </c>
      <c r="F49" s="22">
        <v>0</v>
      </c>
      <c r="G49" s="22">
        <v>0</v>
      </c>
      <c r="H49" s="22">
        <v>0</v>
      </c>
      <c r="I49" s="22">
        <v>3738962</v>
      </c>
    </row>
    <row r="50" spans="1:9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</row>
    <row r="51" spans="1:9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9184439</v>
      </c>
      <c r="F52" s="22">
        <v>0</v>
      </c>
      <c r="G52" s="22">
        <v>0</v>
      </c>
      <c r="H52" s="22">
        <v>0</v>
      </c>
      <c r="I52" s="22">
        <v>9184439</v>
      </c>
    </row>
    <row r="53" spans="1:9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2449408</v>
      </c>
      <c r="F53" s="22">
        <v>0</v>
      </c>
      <c r="G53" s="22">
        <v>0</v>
      </c>
      <c r="H53" s="22">
        <v>101144</v>
      </c>
      <c r="I53" s="22">
        <v>2550552</v>
      </c>
    </row>
    <row r="54" spans="1:9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</row>
    <row r="55" spans="1:9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9222541</v>
      </c>
      <c r="F56" s="22">
        <v>0</v>
      </c>
      <c r="G56" s="22">
        <v>0</v>
      </c>
      <c r="H56" s="22">
        <v>0</v>
      </c>
      <c r="I56" s="22">
        <v>9222541</v>
      </c>
    </row>
    <row r="57" spans="1:9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2247288</v>
      </c>
      <c r="F57" s="22">
        <v>0</v>
      </c>
      <c r="G57" s="22">
        <v>0</v>
      </c>
      <c r="H57" s="22">
        <v>0</v>
      </c>
      <c r="I57" s="22">
        <v>2247288</v>
      </c>
    </row>
    <row r="58" spans="1:9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</row>
    <row r="59" spans="1:9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1605266</v>
      </c>
      <c r="F59" s="22">
        <v>0</v>
      </c>
      <c r="G59" s="22">
        <v>0</v>
      </c>
      <c r="H59" s="22">
        <v>1650000</v>
      </c>
      <c r="I59" s="22">
        <v>3255266</v>
      </c>
    </row>
    <row r="60" spans="1:9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</row>
    <row r="61" spans="1:9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2210694</v>
      </c>
      <c r="I61" s="22">
        <v>2210694</v>
      </c>
    </row>
    <row r="62" spans="1:9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825311</v>
      </c>
      <c r="F69" s="22">
        <v>0</v>
      </c>
      <c r="G69" s="22">
        <v>0</v>
      </c>
      <c r="H69" s="22">
        <v>0</v>
      </c>
      <c r="I69" s="22">
        <v>825311</v>
      </c>
    </row>
    <row r="70" spans="1:9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2567763</v>
      </c>
      <c r="F74" s="22">
        <v>0</v>
      </c>
      <c r="G74" s="22">
        <v>0</v>
      </c>
      <c r="H74" s="22">
        <v>0</v>
      </c>
      <c r="I74" s="22">
        <v>2567763</v>
      </c>
    </row>
    <row r="75" spans="1:9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721233</v>
      </c>
      <c r="F76" s="22">
        <v>0</v>
      </c>
      <c r="G76" s="22">
        <v>0</v>
      </c>
      <c r="H76" s="22">
        <v>4205428</v>
      </c>
      <c r="I76" s="22">
        <v>4926661</v>
      </c>
    </row>
    <row r="77" spans="1:9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4548536</v>
      </c>
      <c r="F77" s="22">
        <v>0</v>
      </c>
      <c r="G77" s="22">
        <v>0</v>
      </c>
      <c r="H77" s="22">
        <v>0</v>
      </c>
      <c r="I77" s="22">
        <v>4548536</v>
      </c>
    </row>
    <row r="78" spans="1:9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</row>
    <row r="79" spans="1:9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606071</v>
      </c>
      <c r="F79" s="22">
        <v>0</v>
      </c>
      <c r="G79" s="22">
        <v>0</v>
      </c>
      <c r="H79" s="22">
        <v>0</v>
      </c>
      <c r="I79" s="22">
        <v>606071</v>
      </c>
    </row>
    <row r="80" spans="1:9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561101</v>
      </c>
      <c r="F80" s="22">
        <v>0</v>
      </c>
      <c r="G80" s="22">
        <v>0</v>
      </c>
      <c r="H80" s="22">
        <v>0</v>
      </c>
      <c r="I80" s="22">
        <v>561101</v>
      </c>
    </row>
    <row r="81" spans="1:9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2789016</v>
      </c>
      <c r="F81" s="22">
        <v>0</v>
      </c>
      <c r="G81" s="22">
        <v>0</v>
      </c>
      <c r="H81" s="22">
        <v>0</v>
      </c>
      <c r="I81" s="22">
        <v>2789016</v>
      </c>
    </row>
    <row r="82" spans="1:9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7297067</v>
      </c>
      <c r="F85" s="22">
        <v>0</v>
      </c>
      <c r="G85" s="22">
        <v>0</v>
      </c>
      <c r="H85" s="22">
        <v>0</v>
      </c>
      <c r="I85" s="22">
        <v>7297067</v>
      </c>
    </row>
    <row r="86" spans="1:9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7300267</v>
      </c>
      <c r="F86" s="22">
        <v>0</v>
      </c>
      <c r="G86" s="22">
        <v>0</v>
      </c>
      <c r="H86" s="22">
        <v>0</v>
      </c>
      <c r="I86" s="22">
        <v>7300267</v>
      </c>
    </row>
    <row r="87" spans="1:9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2075084</v>
      </c>
      <c r="F87" s="22">
        <v>0</v>
      </c>
      <c r="G87" s="22">
        <v>0</v>
      </c>
      <c r="H87" s="22">
        <v>0</v>
      </c>
      <c r="I87" s="22">
        <v>2075084</v>
      </c>
    </row>
    <row r="88" spans="1:9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</row>
    <row r="89" spans="1:9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3820782</v>
      </c>
      <c r="F89" s="22">
        <v>0</v>
      </c>
      <c r="G89" s="22">
        <v>0</v>
      </c>
      <c r="H89" s="22">
        <v>0</v>
      </c>
      <c r="I89" s="22">
        <v>3820782</v>
      </c>
    </row>
    <row r="90" spans="1:9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</row>
    <row r="91" spans="1:9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</row>
    <row r="92" spans="1:9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</row>
    <row r="99" spans="1:9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564612</v>
      </c>
      <c r="H102" s="22">
        <v>0</v>
      </c>
      <c r="I102" s="22">
        <v>564612</v>
      </c>
    </row>
    <row r="103" spans="1:9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</row>
    <row r="106" spans="1:9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</row>
    <row r="108" spans="1:9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</row>
    <row r="109" spans="1:9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184000</v>
      </c>
      <c r="I109" s="22">
        <v>184000</v>
      </c>
    </row>
    <row r="110" spans="1:9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</row>
    <row r="111" spans="1:9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</row>
    <row r="112" spans="1:9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53884</v>
      </c>
      <c r="F112" s="22">
        <v>0</v>
      </c>
      <c r="G112" s="22">
        <v>0</v>
      </c>
      <c r="H112" s="22">
        <v>0</v>
      </c>
      <c r="I112" s="22">
        <v>53884</v>
      </c>
    </row>
    <row r="113" spans="1:9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951210</v>
      </c>
      <c r="F113" s="22">
        <v>0</v>
      </c>
      <c r="G113" s="22">
        <v>0</v>
      </c>
      <c r="H113" s="22">
        <v>0</v>
      </c>
      <c r="I113" s="22">
        <v>951210</v>
      </c>
    </row>
    <row r="114" spans="1:9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</row>
    <row r="115" spans="1:9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</row>
    <row r="117" spans="1:9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</row>
    <row r="118" spans="1:9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</row>
    <row r="119" spans="1:9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1034706</v>
      </c>
      <c r="I119" s="22">
        <v>1034706</v>
      </c>
    </row>
    <row r="120" spans="1:9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</row>
    <row r="121" spans="1:9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</row>
    <row r="122" spans="1:9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</row>
    <row r="123" spans="1:9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1:9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</row>
    <row r="127" spans="1:9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1656516</v>
      </c>
      <c r="F127" s="22">
        <v>0</v>
      </c>
      <c r="G127" s="22">
        <v>0</v>
      </c>
      <c r="H127" s="22">
        <v>0</v>
      </c>
      <c r="I127" s="22">
        <v>1656516</v>
      </c>
    </row>
    <row r="128" spans="1:9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</row>
    <row r="129" spans="1:9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</row>
    <row r="130" spans="1:9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</row>
    <row r="136" spans="1:9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</row>
    <row r="137" spans="1:9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504500</v>
      </c>
      <c r="I139" s="22">
        <v>504500</v>
      </c>
    </row>
    <row r="140" spans="1:9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515200</v>
      </c>
      <c r="H140" s="22">
        <v>0</v>
      </c>
      <c r="I140" s="22">
        <v>515200</v>
      </c>
    </row>
    <row r="141" spans="1:9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746471</v>
      </c>
      <c r="F141" s="22">
        <v>0</v>
      </c>
      <c r="G141" s="22">
        <v>0</v>
      </c>
      <c r="H141" s="22">
        <v>134627</v>
      </c>
      <c r="I141" s="22">
        <v>881098</v>
      </c>
    </row>
    <row r="142" spans="1:9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</row>
    <row r="145" spans="1:9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</row>
    <row r="146" spans="1:9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284410</v>
      </c>
      <c r="F147" s="22">
        <v>0</v>
      </c>
      <c r="G147" s="22">
        <v>0</v>
      </c>
      <c r="H147" s="22">
        <v>0</v>
      </c>
      <c r="I147" s="22">
        <v>284410</v>
      </c>
    </row>
    <row r="148" spans="1:9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</row>
    <row r="151" spans="1:9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</row>
    <row r="153" spans="1:9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</row>
    <row r="154" spans="1:9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</row>
    <row r="157" spans="1:9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</row>
    <row r="160" spans="1:9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</row>
    <row r="161" spans="1:9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</row>
    <row r="162" spans="1:9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23058</v>
      </c>
      <c r="F162" s="22">
        <v>0</v>
      </c>
      <c r="G162" s="22">
        <v>0</v>
      </c>
      <c r="H162" s="22">
        <v>624910</v>
      </c>
      <c r="I162" s="22">
        <v>647968</v>
      </c>
    </row>
    <row r="163" spans="1:9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</row>
    <row r="164" spans="1:9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</row>
    <row r="165" spans="1:9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</row>
    <row r="166" spans="1:9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</row>
    <row r="167" spans="1:9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</row>
    <row r="168" spans="1:9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722803</v>
      </c>
      <c r="F168" s="22">
        <v>0</v>
      </c>
      <c r="G168" s="22">
        <v>0</v>
      </c>
      <c r="H168" s="22">
        <v>0</v>
      </c>
      <c r="I168" s="22">
        <v>722803</v>
      </c>
    </row>
    <row r="169" spans="1:9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</row>
    <row r="170" spans="1:9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</row>
    <row r="171" spans="1:9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</row>
    <row r="172" spans="1:9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</row>
    <row r="173" spans="1:9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1123491</v>
      </c>
      <c r="F173" s="22">
        <v>0</v>
      </c>
      <c r="G173" s="22">
        <v>0</v>
      </c>
      <c r="H173" s="22">
        <v>0</v>
      </c>
      <c r="I173" s="22">
        <v>1123491</v>
      </c>
    </row>
    <row r="174" spans="1:9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651657</v>
      </c>
      <c r="F174" s="22">
        <v>0</v>
      </c>
      <c r="G174" s="22">
        <v>0</v>
      </c>
      <c r="H174" s="22">
        <v>322213</v>
      </c>
      <c r="I174" s="22">
        <v>973870</v>
      </c>
    </row>
    <row r="175" spans="1:9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</row>
    <row r="176" spans="1:9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</row>
    <row r="177" spans="1:9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</row>
    <row r="178" spans="1:9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</row>
    <row r="179" spans="1:9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</row>
    <row r="181" spans="1:9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</row>
    <row r="182" spans="1:9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513165</v>
      </c>
      <c r="F182" s="22">
        <v>0</v>
      </c>
      <c r="G182" s="22">
        <v>0</v>
      </c>
      <c r="H182" s="22">
        <v>0</v>
      </c>
      <c r="I182" s="22">
        <v>513165</v>
      </c>
    </row>
    <row r="183" spans="1:9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236280</v>
      </c>
      <c r="I183" s="22">
        <v>236280</v>
      </c>
    </row>
    <row r="184" spans="1:9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</row>
    <row r="185" spans="1:9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569150</v>
      </c>
      <c r="I185" s="22">
        <v>569150</v>
      </c>
    </row>
    <row r="186" spans="1:9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400000</v>
      </c>
      <c r="F186" s="22">
        <v>0</v>
      </c>
      <c r="G186" s="22">
        <v>0</v>
      </c>
      <c r="H186" s="22">
        <v>0</v>
      </c>
      <c r="I186" s="22">
        <v>400000</v>
      </c>
    </row>
    <row r="187" spans="1:9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</row>
    <row r="188" spans="1:9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1054709</v>
      </c>
      <c r="F188" s="22">
        <v>0</v>
      </c>
      <c r="G188" s="22">
        <v>0</v>
      </c>
      <c r="H188" s="22">
        <v>0</v>
      </c>
      <c r="I188" s="22">
        <v>1054709</v>
      </c>
    </row>
    <row r="189" spans="1:9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</row>
    <row r="190" spans="1:9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</row>
    <row r="191" spans="1:9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3720700</v>
      </c>
      <c r="F191" s="22">
        <v>0</v>
      </c>
      <c r="G191" s="22">
        <v>0</v>
      </c>
      <c r="H191" s="22">
        <v>0</v>
      </c>
      <c r="I191" s="22">
        <v>3720700</v>
      </c>
    </row>
    <row r="192" spans="1:9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</row>
    <row r="193" spans="1:9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</row>
    <row r="194" spans="1:9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1909464</v>
      </c>
      <c r="I194" s="22">
        <v>1909464</v>
      </c>
    </row>
    <row r="195" spans="1:9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2412154</v>
      </c>
      <c r="F197" s="22">
        <v>0</v>
      </c>
      <c r="G197" s="22">
        <v>0</v>
      </c>
      <c r="H197" s="22">
        <v>0</v>
      </c>
      <c r="I197" s="22">
        <v>2412154</v>
      </c>
    </row>
    <row r="198" spans="1:9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28447</v>
      </c>
      <c r="F198" s="22">
        <v>0</v>
      </c>
      <c r="G198" s="22">
        <v>0</v>
      </c>
      <c r="H198" s="22">
        <v>0</v>
      </c>
      <c r="I198" s="22">
        <v>28447</v>
      </c>
    </row>
    <row r="199" spans="1:9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264785</v>
      </c>
      <c r="I208" s="22">
        <v>264785</v>
      </c>
    </row>
    <row r="209" spans="1:9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111862</v>
      </c>
      <c r="I214" s="22">
        <v>111862</v>
      </c>
    </row>
    <row r="215" spans="1:9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32667</v>
      </c>
      <c r="F215" s="22">
        <v>0</v>
      </c>
      <c r="G215" s="22">
        <v>0</v>
      </c>
      <c r="H215" s="22">
        <v>64777</v>
      </c>
      <c r="I215" s="22">
        <v>97444</v>
      </c>
    </row>
    <row r="216" spans="1:9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386069</v>
      </c>
      <c r="F232" s="22">
        <v>0</v>
      </c>
      <c r="G232" s="22">
        <v>0</v>
      </c>
      <c r="H232" s="22">
        <v>0</v>
      </c>
      <c r="I232" s="22">
        <v>386069</v>
      </c>
    </row>
    <row r="233" spans="1:9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90000</v>
      </c>
      <c r="I240" s="22">
        <v>90000</v>
      </c>
    </row>
    <row r="241" spans="1:9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195307</v>
      </c>
      <c r="H257" s="22">
        <v>0</v>
      </c>
      <c r="I257" s="22">
        <v>195307</v>
      </c>
    </row>
    <row r="258" spans="1:9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260518</v>
      </c>
      <c r="F268" s="22">
        <v>0</v>
      </c>
      <c r="G268" s="22">
        <v>0</v>
      </c>
      <c r="H268" s="22">
        <v>0</v>
      </c>
      <c r="I268" s="22">
        <v>260518</v>
      </c>
    </row>
    <row r="269" spans="1:9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25454</v>
      </c>
      <c r="F281" s="22">
        <v>0</v>
      </c>
      <c r="G281" s="22">
        <v>0</v>
      </c>
      <c r="H281" s="22">
        <v>0</v>
      </c>
      <c r="I281" s="22">
        <v>25454</v>
      </c>
    </row>
    <row r="282" spans="1:9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126294</v>
      </c>
      <c r="I283" s="22">
        <v>126294</v>
      </c>
    </row>
    <row r="284" spans="1:9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14000</v>
      </c>
      <c r="I284" s="22">
        <v>14000</v>
      </c>
    </row>
    <row r="285" spans="1:9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76296</v>
      </c>
      <c r="F288" s="22">
        <v>0</v>
      </c>
      <c r="G288" s="22">
        <v>0</v>
      </c>
      <c r="H288" s="22">
        <v>0</v>
      </c>
      <c r="I288" s="22">
        <v>76296</v>
      </c>
    </row>
    <row r="289" spans="1:9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72544</v>
      </c>
      <c r="I321" s="22">
        <v>72544</v>
      </c>
    </row>
    <row r="322" spans="1:9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141824</v>
      </c>
      <c r="F338" s="22">
        <v>0</v>
      </c>
      <c r="G338" s="22">
        <v>0</v>
      </c>
      <c r="H338" s="22">
        <v>0</v>
      </c>
      <c r="I338" s="22">
        <v>141824</v>
      </c>
    </row>
    <row r="339" spans="1:9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500000</v>
      </c>
      <c r="F341" s="22">
        <v>0</v>
      </c>
      <c r="G341" s="22">
        <v>0</v>
      </c>
      <c r="H341" s="22">
        <v>0</v>
      </c>
      <c r="I341" s="22">
        <v>500000</v>
      </c>
    </row>
    <row r="342" spans="1:9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</row>
    <row r="346" spans="1:9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</row>
    <row r="347" spans="1:9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</row>
    <row r="348" spans="1:9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</row>
    <row r="349" spans="1:9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10401659</v>
      </c>
      <c r="F349" s="22">
        <v>0</v>
      </c>
      <c r="G349" s="22">
        <v>0</v>
      </c>
      <c r="H349" s="22">
        <v>0</v>
      </c>
      <c r="I349" s="22">
        <v>10401659</v>
      </c>
    </row>
    <row r="350" spans="1:9" x14ac:dyDescent="0.25">
      <c r="A350" s="22" t="s">
        <v>122</v>
      </c>
      <c r="B350" s="22" t="s">
        <v>823</v>
      </c>
      <c r="C350" s="22" t="s">
        <v>824</v>
      </c>
      <c r="D350" s="22" t="s">
        <v>825</v>
      </c>
      <c r="E350" s="22"/>
      <c r="F350" s="22"/>
      <c r="G350" s="22"/>
      <c r="H350" s="22"/>
      <c r="I350" s="22"/>
    </row>
    <row r="351" spans="1:9" x14ac:dyDescent="0.25">
      <c r="A351" s="22"/>
      <c r="B351" s="22"/>
      <c r="C351" s="22"/>
      <c r="D351" s="22" t="s">
        <v>826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AD562-F97F-4E05-9302-55260FC66ADA}">
  <dimension ref="A1:I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1255</v>
      </c>
      <c r="D1" s="20" t="s">
        <v>1265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1257</v>
      </c>
      <c r="F2" s="21" t="s">
        <v>1258</v>
      </c>
      <c r="G2" s="21" t="s">
        <v>1259</v>
      </c>
      <c r="H2" s="21" t="s">
        <v>65</v>
      </c>
      <c r="I2" s="21" t="s">
        <v>1247</v>
      </c>
    </row>
    <row r="3" spans="1:9" x14ac:dyDescent="0.25">
      <c r="A3" s="21"/>
      <c r="B3" s="21"/>
      <c r="C3" s="21"/>
      <c r="D3" s="21" t="s">
        <v>88</v>
      </c>
      <c r="E3" s="21" t="s">
        <v>1260</v>
      </c>
      <c r="F3" s="21" t="s">
        <v>1261</v>
      </c>
      <c r="G3" s="21" t="s">
        <v>1262</v>
      </c>
      <c r="H3" s="21" t="s">
        <v>1263</v>
      </c>
      <c r="I3" s="21" t="s">
        <v>1264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53197727</v>
      </c>
      <c r="F4" s="22">
        <v>211225</v>
      </c>
      <c r="G4" s="22">
        <v>1291439</v>
      </c>
      <c r="H4" s="22">
        <v>457553</v>
      </c>
      <c r="I4" s="22">
        <v>55157944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17874428</v>
      </c>
      <c r="F5" s="22">
        <v>0</v>
      </c>
      <c r="G5" s="22">
        <v>0</v>
      </c>
      <c r="H5" s="22">
        <v>0</v>
      </c>
      <c r="I5" s="22">
        <v>17874428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3319449000</v>
      </c>
      <c r="F6" s="22">
        <v>14168000</v>
      </c>
      <c r="G6" s="22">
        <v>2957000</v>
      </c>
      <c r="H6" s="22">
        <v>24028000</v>
      </c>
      <c r="I6" s="22">
        <v>3360602000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16800097</v>
      </c>
      <c r="F7" s="22">
        <v>0</v>
      </c>
      <c r="G7" s="22">
        <v>0</v>
      </c>
      <c r="H7" s="22">
        <v>0</v>
      </c>
      <c r="I7" s="22">
        <v>16800097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8527060</v>
      </c>
      <c r="F8" s="22">
        <v>0</v>
      </c>
      <c r="G8" s="22">
        <v>0</v>
      </c>
      <c r="H8" s="22">
        <v>7000</v>
      </c>
      <c r="I8" s="22">
        <v>8534060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30606398</v>
      </c>
      <c r="F9" s="22">
        <v>0</v>
      </c>
      <c r="G9" s="22">
        <v>0</v>
      </c>
      <c r="H9" s="22">
        <v>0</v>
      </c>
      <c r="I9" s="22">
        <v>30606398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2941190000</v>
      </c>
      <c r="F10" s="22">
        <v>9944000</v>
      </c>
      <c r="G10" s="22">
        <v>2330000</v>
      </c>
      <c r="H10" s="22">
        <v>79759000</v>
      </c>
      <c r="I10" s="22">
        <v>3033223000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41331223</v>
      </c>
      <c r="F11" s="22">
        <v>0</v>
      </c>
      <c r="G11" s="22">
        <v>0</v>
      </c>
      <c r="H11" s="22">
        <v>0</v>
      </c>
      <c r="I11" s="22">
        <v>41331223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133672371</v>
      </c>
      <c r="F12" s="22">
        <v>0</v>
      </c>
      <c r="G12" s="22">
        <v>0</v>
      </c>
      <c r="H12" s="22">
        <v>0</v>
      </c>
      <c r="I12" s="22">
        <v>133672371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5042139</v>
      </c>
      <c r="F13" s="22">
        <v>0</v>
      </c>
      <c r="G13" s="22">
        <v>0</v>
      </c>
      <c r="H13" s="22">
        <v>798887</v>
      </c>
      <c r="I13" s="22">
        <v>5841026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51980688</v>
      </c>
      <c r="F14" s="22">
        <v>0</v>
      </c>
      <c r="G14" s="22">
        <v>2820000</v>
      </c>
      <c r="H14" s="22">
        <v>176529</v>
      </c>
      <c r="I14" s="22">
        <v>54977217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90249000</v>
      </c>
      <c r="F15" s="22">
        <v>0</v>
      </c>
      <c r="G15" s="22">
        <v>0</v>
      </c>
      <c r="H15" s="22">
        <v>0</v>
      </c>
      <c r="I15" s="22">
        <v>90249000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33988254</v>
      </c>
      <c r="F16" s="22">
        <v>0</v>
      </c>
      <c r="G16" s="22">
        <v>0</v>
      </c>
      <c r="H16" s="22">
        <v>104836</v>
      </c>
      <c r="I16" s="22">
        <v>34093090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268460000</v>
      </c>
      <c r="F17" s="22">
        <v>0</v>
      </c>
      <c r="G17" s="22">
        <v>0</v>
      </c>
      <c r="H17" s="22">
        <v>0</v>
      </c>
      <c r="I17" s="22">
        <v>268460000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233877359</v>
      </c>
      <c r="F18" s="22">
        <v>0</v>
      </c>
      <c r="G18" s="22">
        <v>0</v>
      </c>
      <c r="H18" s="22">
        <v>0</v>
      </c>
      <c r="I18" s="22">
        <v>233877359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11637135</v>
      </c>
      <c r="F19" s="22">
        <v>0</v>
      </c>
      <c r="G19" s="22">
        <v>0</v>
      </c>
      <c r="H19" s="22">
        <v>0</v>
      </c>
      <c r="I19" s="22">
        <v>11637135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45515135</v>
      </c>
      <c r="F20" s="22">
        <v>0</v>
      </c>
      <c r="G20" s="22">
        <v>0</v>
      </c>
      <c r="H20" s="22">
        <v>0</v>
      </c>
      <c r="I20" s="22">
        <v>45515135</v>
      </c>
    </row>
    <row r="21" spans="1: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28253332</v>
      </c>
      <c r="F21" s="22">
        <v>0</v>
      </c>
      <c r="G21" s="22">
        <v>0</v>
      </c>
      <c r="H21" s="22">
        <v>682500</v>
      </c>
      <c r="I21" s="22">
        <v>28935832</v>
      </c>
    </row>
    <row r="22" spans="1:9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132447</v>
      </c>
      <c r="I22" s="22">
        <v>132447</v>
      </c>
    </row>
    <row r="23" spans="1:9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4001616</v>
      </c>
      <c r="F23" s="22">
        <v>0</v>
      </c>
      <c r="G23" s="22">
        <v>0</v>
      </c>
      <c r="H23" s="22">
        <v>0</v>
      </c>
      <c r="I23" s="22">
        <v>4001616</v>
      </c>
    </row>
    <row r="24" spans="1:9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16235802</v>
      </c>
      <c r="F24" s="22">
        <v>0</v>
      </c>
      <c r="G24" s="22">
        <v>0</v>
      </c>
      <c r="H24" s="22">
        <v>0</v>
      </c>
      <c r="I24" s="22">
        <v>16235802</v>
      </c>
    </row>
    <row r="25" spans="1:9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141136167</v>
      </c>
      <c r="F25" s="22">
        <v>0</v>
      </c>
      <c r="G25" s="22">
        <v>0</v>
      </c>
      <c r="H25" s="22">
        <v>14862181</v>
      </c>
      <c r="I25" s="22">
        <v>155998348</v>
      </c>
    </row>
    <row r="26" spans="1:9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301240816</v>
      </c>
      <c r="F26" s="22">
        <v>0</v>
      </c>
      <c r="G26" s="22">
        <v>81914590</v>
      </c>
      <c r="H26" s="22">
        <v>23907701</v>
      </c>
      <c r="I26" s="22">
        <v>407063107</v>
      </c>
    </row>
    <row r="27" spans="1:9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5403275</v>
      </c>
      <c r="F31" s="22">
        <v>0</v>
      </c>
      <c r="G31" s="22">
        <v>0</v>
      </c>
      <c r="H31" s="22">
        <v>0</v>
      </c>
      <c r="I31" s="22">
        <v>5403275</v>
      </c>
    </row>
    <row r="32" spans="1:9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4067418</v>
      </c>
      <c r="F32" s="22">
        <v>0</v>
      </c>
      <c r="G32" s="22">
        <v>0</v>
      </c>
      <c r="H32" s="22">
        <v>0</v>
      </c>
      <c r="I32" s="22">
        <v>4067418</v>
      </c>
    </row>
    <row r="33" spans="1:9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769030</v>
      </c>
      <c r="F34" s="22">
        <v>0</v>
      </c>
      <c r="G34" s="22">
        <v>0</v>
      </c>
      <c r="H34" s="22">
        <v>50000</v>
      </c>
      <c r="I34" s="22">
        <v>819030</v>
      </c>
    </row>
    <row r="35" spans="1:9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2910048</v>
      </c>
      <c r="F35" s="22">
        <v>0</v>
      </c>
      <c r="G35" s="22">
        <v>0</v>
      </c>
      <c r="H35" s="22">
        <v>0</v>
      </c>
      <c r="I35" s="22">
        <v>2910048</v>
      </c>
    </row>
    <row r="36" spans="1:9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1663197</v>
      </c>
      <c r="F36" s="22">
        <v>0</v>
      </c>
      <c r="G36" s="22">
        <v>0</v>
      </c>
      <c r="H36" s="22">
        <v>5592180</v>
      </c>
      <c r="I36" s="22">
        <v>7255377</v>
      </c>
    </row>
    <row r="37" spans="1:9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</row>
    <row r="39" spans="1:9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11346902</v>
      </c>
      <c r="F40" s="22">
        <v>0</v>
      </c>
      <c r="G40" s="22">
        <v>0</v>
      </c>
      <c r="H40" s="22">
        <v>0</v>
      </c>
      <c r="I40" s="22">
        <v>11346902</v>
      </c>
    </row>
    <row r="41" spans="1:9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28947</v>
      </c>
      <c r="I42" s="22">
        <v>28947</v>
      </c>
    </row>
    <row r="43" spans="1:9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12799091</v>
      </c>
      <c r="F43" s="22">
        <v>0</v>
      </c>
      <c r="G43" s="22">
        <v>0</v>
      </c>
      <c r="H43" s="22">
        <v>0</v>
      </c>
      <c r="I43" s="22">
        <v>12799091</v>
      </c>
    </row>
    <row r="44" spans="1:9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116201</v>
      </c>
      <c r="F44" s="22">
        <v>0</v>
      </c>
      <c r="G44" s="22">
        <v>0</v>
      </c>
      <c r="H44" s="22">
        <v>0</v>
      </c>
      <c r="I44" s="22">
        <v>116201</v>
      </c>
    </row>
    <row r="45" spans="1:9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38257214</v>
      </c>
      <c r="F45" s="22">
        <v>0</v>
      </c>
      <c r="G45" s="22">
        <v>0</v>
      </c>
      <c r="H45" s="22">
        <v>12552</v>
      </c>
      <c r="I45" s="22">
        <v>38269766</v>
      </c>
    </row>
    <row r="46" spans="1:9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1199481</v>
      </c>
      <c r="F46" s="22">
        <v>0</v>
      </c>
      <c r="G46" s="22">
        <v>0</v>
      </c>
      <c r="H46" s="22">
        <v>0</v>
      </c>
      <c r="I46" s="22">
        <v>1199481</v>
      </c>
    </row>
    <row r="47" spans="1:9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3212194</v>
      </c>
      <c r="F47" s="22">
        <v>0</v>
      </c>
      <c r="G47" s="22">
        <v>0</v>
      </c>
      <c r="H47" s="22">
        <v>0</v>
      </c>
      <c r="I47" s="22">
        <v>3212194</v>
      </c>
    </row>
    <row r="48" spans="1:9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26692624</v>
      </c>
      <c r="F48" s="22">
        <v>0</v>
      </c>
      <c r="G48" s="22">
        <v>0</v>
      </c>
      <c r="H48" s="22">
        <v>0</v>
      </c>
      <c r="I48" s="22">
        <v>26692624</v>
      </c>
    </row>
    <row r="49" spans="1:9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631861</v>
      </c>
      <c r="F49" s="22">
        <v>0</v>
      </c>
      <c r="G49" s="22">
        <v>0</v>
      </c>
      <c r="H49" s="22">
        <v>472500</v>
      </c>
      <c r="I49" s="22">
        <v>1104361</v>
      </c>
    </row>
    <row r="50" spans="1:9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</row>
    <row r="51" spans="1:9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31614619</v>
      </c>
      <c r="F52" s="22">
        <v>0</v>
      </c>
      <c r="G52" s="22">
        <v>0</v>
      </c>
      <c r="H52" s="22">
        <v>0</v>
      </c>
      <c r="I52" s="22">
        <v>31614619</v>
      </c>
    </row>
    <row r="53" spans="1:9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873581</v>
      </c>
      <c r="F53" s="22">
        <v>0</v>
      </c>
      <c r="G53" s="22">
        <v>0</v>
      </c>
      <c r="H53" s="22">
        <v>0</v>
      </c>
      <c r="I53" s="22">
        <v>873581</v>
      </c>
    </row>
    <row r="54" spans="1:9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5916688</v>
      </c>
      <c r="F54" s="22">
        <v>0</v>
      </c>
      <c r="G54" s="22">
        <v>0</v>
      </c>
      <c r="H54" s="22">
        <v>0</v>
      </c>
      <c r="I54" s="22">
        <v>5916688</v>
      </c>
    </row>
    <row r="55" spans="1:9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1654211</v>
      </c>
      <c r="I56" s="22">
        <v>1654211</v>
      </c>
    </row>
    <row r="57" spans="1:9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29357355</v>
      </c>
      <c r="F57" s="22">
        <v>0</v>
      </c>
      <c r="G57" s="22">
        <v>0</v>
      </c>
      <c r="H57" s="22">
        <v>0</v>
      </c>
      <c r="I57" s="22">
        <v>29357355</v>
      </c>
    </row>
    <row r="58" spans="1:9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11262560</v>
      </c>
      <c r="F58" s="22">
        <v>0</v>
      </c>
      <c r="G58" s="22">
        <v>0</v>
      </c>
      <c r="H58" s="22">
        <v>0</v>
      </c>
      <c r="I58" s="22">
        <v>11262560</v>
      </c>
    </row>
    <row r="59" spans="1:9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11052187</v>
      </c>
      <c r="F59" s="22">
        <v>0</v>
      </c>
      <c r="G59" s="22">
        <v>0</v>
      </c>
      <c r="H59" s="22">
        <v>0</v>
      </c>
      <c r="I59" s="22">
        <v>11052187</v>
      </c>
    </row>
    <row r="60" spans="1:9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1553368</v>
      </c>
      <c r="F60" s="22">
        <v>0</v>
      </c>
      <c r="G60" s="22">
        <v>0</v>
      </c>
      <c r="H60" s="22">
        <v>0</v>
      </c>
      <c r="I60" s="22">
        <v>1553368</v>
      </c>
    </row>
    <row r="61" spans="1:9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9982521</v>
      </c>
      <c r="F62" s="22">
        <v>0</v>
      </c>
      <c r="G62" s="22">
        <v>0</v>
      </c>
      <c r="H62" s="22">
        <v>0</v>
      </c>
      <c r="I62" s="22">
        <v>9982521</v>
      </c>
    </row>
    <row r="63" spans="1:9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5343174</v>
      </c>
      <c r="F64" s="22">
        <v>0</v>
      </c>
      <c r="G64" s="22">
        <v>0</v>
      </c>
      <c r="H64" s="22">
        <v>1008000</v>
      </c>
      <c r="I64" s="22">
        <v>6351174</v>
      </c>
    </row>
    <row r="65" spans="1:9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977707</v>
      </c>
      <c r="F68" s="22">
        <v>0</v>
      </c>
      <c r="G68" s="22">
        <v>0</v>
      </c>
      <c r="H68" s="22">
        <v>0</v>
      </c>
      <c r="I68" s="22">
        <v>977707</v>
      </c>
    </row>
    <row r="69" spans="1:9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5382866</v>
      </c>
      <c r="F69" s="22">
        <v>0</v>
      </c>
      <c r="G69" s="22">
        <v>0</v>
      </c>
      <c r="H69" s="22">
        <v>54030419</v>
      </c>
      <c r="I69" s="22">
        <v>59413285</v>
      </c>
    </row>
    <row r="70" spans="1:9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7480752</v>
      </c>
      <c r="F74" s="22">
        <v>0</v>
      </c>
      <c r="G74" s="22">
        <v>0</v>
      </c>
      <c r="H74" s="22">
        <v>1325456</v>
      </c>
      <c r="I74" s="22">
        <v>8806208</v>
      </c>
    </row>
    <row r="75" spans="1:9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25999295</v>
      </c>
      <c r="F77" s="22">
        <v>0</v>
      </c>
      <c r="G77" s="22">
        <v>0</v>
      </c>
      <c r="H77" s="22">
        <v>0</v>
      </c>
      <c r="I77" s="22">
        <v>25999295</v>
      </c>
    </row>
    <row r="78" spans="1:9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3052739</v>
      </c>
      <c r="F78" s="22">
        <v>0</v>
      </c>
      <c r="G78" s="22">
        <v>0</v>
      </c>
      <c r="H78" s="22">
        <v>0</v>
      </c>
      <c r="I78" s="22">
        <v>3052739</v>
      </c>
    </row>
    <row r="79" spans="1:9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102499</v>
      </c>
      <c r="F79" s="22">
        <v>0</v>
      </c>
      <c r="G79" s="22">
        <v>0</v>
      </c>
      <c r="H79" s="22">
        <v>0</v>
      </c>
      <c r="I79" s="22">
        <v>102499</v>
      </c>
    </row>
    <row r="80" spans="1:9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2200000</v>
      </c>
      <c r="F81" s="22">
        <v>0</v>
      </c>
      <c r="G81" s="22">
        <v>0</v>
      </c>
      <c r="H81" s="22">
        <v>0</v>
      </c>
      <c r="I81" s="22">
        <v>2200000</v>
      </c>
    </row>
    <row r="82" spans="1:9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3196044</v>
      </c>
      <c r="F85" s="22">
        <v>0</v>
      </c>
      <c r="G85" s="22">
        <v>0</v>
      </c>
      <c r="H85" s="22">
        <v>0</v>
      </c>
      <c r="I85" s="22">
        <v>3196044</v>
      </c>
    </row>
    <row r="86" spans="1:9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2287118</v>
      </c>
      <c r="F86" s="22">
        <v>0</v>
      </c>
      <c r="G86" s="22">
        <v>0</v>
      </c>
      <c r="H86" s="22">
        <v>0</v>
      </c>
      <c r="I86" s="22">
        <v>2287118</v>
      </c>
    </row>
    <row r="87" spans="1:9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506753</v>
      </c>
      <c r="F87" s="22">
        <v>0</v>
      </c>
      <c r="G87" s="22">
        <v>0</v>
      </c>
      <c r="H87" s="22">
        <v>0</v>
      </c>
      <c r="I87" s="22">
        <v>506753</v>
      </c>
    </row>
    <row r="88" spans="1:9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</row>
    <row r="89" spans="1:9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5258930</v>
      </c>
      <c r="F89" s="22">
        <v>0</v>
      </c>
      <c r="G89" s="22">
        <v>0</v>
      </c>
      <c r="H89" s="22">
        <v>0</v>
      </c>
      <c r="I89" s="22">
        <v>5258930</v>
      </c>
    </row>
    <row r="90" spans="1:9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2938498</v>
      </c>
      <c r="F90" s="22">
        <v>0</v>
      </c>
      <c r="G90" s="22">
        <v>0</v>
      </c>
      <c r="H90" s="22">
        <v>0</v>
      </c>
      <c r="I90" s="22">
        <v>2938498</v>
      </c>
    </row>
    <row r="91" spans="1:9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1314945</v>
      </c>
      <c r="F91" s="22">
        <v>0</v>
      </c>
      <c r="G91" s="22">
        <v>0</v>
      </c>
      <c r="H91" s="22">
        <v>0</v>
      </c>
      <c r="I91" s="22">
        <v>1314945</v>
      </c>
    </row>
    <row r="92" spans="1:9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7380186</v>
      </c>
      <c r="F92" s="22">
        <v>0</v>
      </c>
      <c r="G92" s="22">
        <v>0</v>
      </c>
      <c r="H92" s="22">
        <v>3417376</v>
      </c>
      <c r="I92" s="22">
        <v>10797562</v>
      </c>
    </row>
    <row r="93" spans="1:9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884207</v>
      </c>
      <c r="F95" s="22">
        <v>0</v>
      </c>
      <c r="G95" s="22">
        <v>0</v>
      </c>
      <c r="H95" s="22">
        <v>0</v>
      </c>
      <c r="I95" s="22">
        <v>884207</v>
      </c>
    </row>
    <row r="96" spans="1:9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12973296</v>
      </c>
      <c r="F96" s="22">
        <v>0</v>
      </c>
      <c r="G96" s="22">
        <v>0</v>
      </c>
      <c r="H96" s="22">
        <v>1144157</v>
      </c>
      <c r="I96" s="22">
        <v>14117453</v>
      </c>
    </row>
    <row r="97" spans="1:9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6091420</v>
      </c>
      <c r="F97" s="22">
        <v>0</v>
      </c>
      <c r="G97" s="22">
        <v>0</v>
      </c>
      <c r="H97" s="22">
        <v>278890</v>
      </c>
      <c r="I97" s="22">
        <v>6370310</v>
      </c>
    </row>
    <row r="98" spans="1:9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486301</v>
      </c>
      <c r="I98" s="22">
        <v>486301</v>
      </c>
    </row>
    <row r="99" spans="1:9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2711728</v>
      </c>
      <c r="F99" s="22">
        <v>0</v>
      </c>
      <c r="G99" s="22">
        <v>0</v>
      </c>
      <c r="H99" s="22">
        <v>12529629</v>
      </c>
      <c r="I99" s="22">
        <v>15241357</v>
      </c>
    </row>
    <row r="100" spans="1:9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604425</v>
      </c>
      <c r="F100" s="22">
        <v>0</v>
      </c>
      <c r="G100" s="22">
        <v>0</v>
      </c>
      <c r="H100" s="22">
        <v>0</v>
      </c>
      <c r="I100" s="22">
        <v>604425</v>
      </c>
    </row>
    <row r="101" spans="1:9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20660409</v>
      </c>
      <c r="F101" s="22">
        <v>0</v>
      </c>
      <c r="G101" s="22">
        <v>0</v>
      </c>
      <c r="H101" s="22">
        <v>0</v>
      </c>
      <c r="I101" s="22">
        <v>20660409</v>
      </c>
    </row>
    <row r="102" spans="1:9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1854477</v>
      </c>
      <c r="F102" s="22">
        <v>0</v>
      </c>
      <c r="G102" s="22">
        <v>335393</v>
      </c>
      <c r="H102" s="22">
        <v>240000</v>
      </c>
      <c r="I102" s="22">
        <v>2429870</v>
      </c>
    </row>
    <row r="103" spans="1:9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750904</v>
      </c>
      <c r="F103" s="22">
        <v>0</v>
      </c>
      <c r="G103" s="22">
        <v>0</v>
      </c>
      <c r="H103" s="22">
        <v>0</v>
      </c>
      <c r="I103" s="22">
        <v>750904</v>
      </c>
    </row>
    <row r="104" spans="1:9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598128</v>
      </c>
      <c r="F104" s="22">
        <v>0</v>
      </c>
      <c r="G104" s="22">
        <v>0</v>
      </c>
      <c r="H104" s="22">
        <v>0</v>
      </c>
      <c r="I104" s="22">
        <v>598128</v>
      </c>
    </row>
    <row r="105" spans="1:9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1360542</v>
      </c>
      <c r="F105" s="22">
        <v>0</v>
      </c>
      <c r="G105" s="22">
        <v>0</v>
      </c>
      <c r="H105" s="22">
        <v>5010</v>
      </c>
      <c r="I105" s="22">
        <v>1365552</v>
      </c>
    </row>
    <row r="106" spans="1:9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2759750</v>
      </c>
      <c r="F106" s="22">
        <v>0</v>
      </c>
      <c r="G106" s="22">
        <v>0</v>
      </c>
      <c r="H106" s="22">
        <v>0</v>
      </c>
      <c r="I106" s="22">
        <v>2759750</v>
      </c>
    </row>
    <row r="107" spans="1:9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24370434</v>
      </c>
      <c r="F107" s="22">
        <v>0</v>
      </c>
      <c r="G107" s="22">
        <v>0</v>
      </c>
      <c r="H107" s="22">
        <v>761276</v>
      </c>
      <c r="I107" s="22">
        <v>25131710</v>
      </c>
    </row>
    <row r="108" spans="1:9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969415</v>
      </c>
      <c r="F108" s="22">
        <v>0</v>
      </c>
      <c r="G108" s="22">
        <v>0</v>
      </c>
      <c r="H108" s="22">
        <v>4048</v>
      </c>
      <c r="I108" s="22">
        <v>973463</v>
      </c>
    </row>
    <row r="109" spans="1:9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462128</v>
      </c>
      <c r="F109" s="22">
        <v>0</v>
      </c>
      <c r="G109" s="22">
        <v>0</v>
      </c>
      <c r="H109" s="22">
        <v>1521040</v>
      </c>
      <c r="I109" s="22">
        <v>1983168</v>
      </c>
    </row>
    <row r="110" spans="1:9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1375836</v>
      </c>
      <c r="F110" s="22">
        <v>0</v>
      </c>
      <c r="G110" s="22">
        <v>0</v>
      </c>
      <c r="H110" s="22">
        <v>100000</v>
      </c>
      <c r="I110" s="22">
        <v>1475836</v>
      </c>
    </row>
    <row r="111" spans="1:9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4487007</v>
      </c>
      <c r="F111" s="22">
        <v>0</v>
      </c>
      <c r="G111" s="22">
        <v>0</v>
      </c>
      <c r="H111" s="22">
        <v>500000</v>
      </c>
      <c r="I111" s="22">
        <v>4987007</v>
      </c>
    </row>
    <row r="112" spans="1:9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4600429</v>
      </c>
      <c r="F112" s="22">
        <v>0</v>
      </c>
      <c r="G112" s="22">
        <v>0</v>
      </c>
      <c r="H112" s="22">
        <v>0</v>
      </c>
      <c r="I112" s="22">
        <v>4600429</v>
      </c>
    </row>
    <row r="113" spans="1:9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1468539</v>
      </c>
      <c r="F113" s="22">
        <v>0</v>
      </c>
      <c r="G113" s="22">
        <v>0</v>
      </c>
      <c r="H113" s="22">
        <v>0</v>
      </c>
      <c r="I113" s="22">
        <v>1468539</v>
      </c>
    </row>
    <row r="114" spans="1:9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24020510</v>
      </c>
      <c r="F114" s="22">
        <v>0</v>
      </c>
      <c r="G114" s="22">
        <v>6783057</v>
      </c>
      <c r="H114" s="22">
        <v>0</v>
      </c>
      <c r="I114" s="22">
        <v>30803567</v>
      </c>
    </row>
    <row r="115" spans="1:9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428497</v>
      </c>
      <c r="F115" s="22">
        <v>0</v>
      </c>
      <c r="G115" s="22">
        <v>0</v>
      </c>
      <c r="H115" s="22">
        <v>0</v>
      </c>
      <c r="I115" s="22">
        <v>428497</v>
      </c>
    </row>
    <row r="116" spans="1:9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5224900</v>
      </c>
      <c r="F116" s="22">
        <v>0</v>
      </c>
      <c r="G116" s="22">
        <v>0</v>
      </c>
      <c r="H116" s="22">
        <v>90878</v>
      </c>
      <c r="I116" s="22">
        <v>5315778</v>
      </c>
    </row>
    <row r="117" spans="1:9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1364630</v>
      </c>
      <c r="F117" s="22">
        <v>0</v>
      </c>
      <c r="G117" s="22">
        <v>0</v>
      </c>
      <c r="H117" s="22">
        <v>0</v>
      </c>
      <c r="I117" s="22">
        <v>1364630</v>
      </c>
    </row>
    <row r="118" spans="1:9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4164334</v>
      </c>
      <c r="F118" s="22">
        <v>0</v>
      </c>
      <c r="G118" s="22">
        <v>0</v>
      </c>
      <c r="H118" s="22">
        <v>0</v>
      </c>
      <c r="I118" s="22">
        <v>4164334</v>
      </c>
    </row>
    <row r="119" spans="1:9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5024066</v>
      </c>
      <c r="F119" s="22">
        <v>0</v>
      </c>
      <c r="G119" s="22">
        <v>0</v>
      </c>
      <c r="H119" s="22">
        <v>2096135</v>
      </c>
      <c r="I119" s="22">
        <v>7120201</v>
      </c>
    </row>
    <row r="120" spans="1:9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10384646</v>
      </c>
      <c r="F120" s="22">
        <v>0</v>
      </c>
      <c r="G120" s="22">
        <v>0</v>
      </c>
      <c r="H120" s="22">
        <v>4387185</v>
      </c>
      <c r="I120" s="22">
        <v>14771831</v>
      </c>
    </row>
    <row r="121" spans="1:9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11198363</v>
      </c>
      <c r="F121" s="22">
        <v>103054</v>
      </c>
      <c r="G121" s="22">
        <v>0</v>
      </c>
      <c r="H121" s="22">
        <v>0</v>
      </c>
      <c r="I121" s="22">
        <v>11301417</v>
      </c>
    </row>
    <row r="122" spans="1:9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547423</v>
      </c>
      <c r="F122" s="22">
        <v>0</v>
      </c>
      <c r="G122" s="22">
        <v>0</v>
      </c>
      <c r="H122" s="22">
        <v>0</v>
      </c>
      <c r="I122" s="22">
        <v>547423</v>
      </c>
    </row>
    <row r="123" spans="1:9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9218987</v>
      </c>
      <c r="F123" s="22">
        <v>0</v>
      </c>
      <c r="G123" s="22">
        <v>0</v>
      </c>
      <c r="H123" s="22">
        <v>0</v>
      </c>
      <c r="I123" s="22">
        <v>9218987</v>
      </c>
    </row>
    <row r="124" spans="1:9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3073523</v>
      </c>
      <c r="I124" s="22">
        <v>3073523</v>
      </c>
    </row>
    <row r="125" spans="1:9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4610603</v>
      </c>
      <c r="F125" s="22">
        <v>0</v>
      </c>
      <c r="G125" s="22">
        <v>0</v>
      </c>
      <c r="H125" s="22">
        <v>0</v>
      </c>
      <c r="I125" s="22">
        <v>4610603</v>
      </c>
    </row>
    <row r="126" spans="1:9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378105</v>
      </c>
      <c r="F126" s="22">
        <v>0</v>
      </c>
      <c r="G126" s="22">
        <v>0</v>
      </c>
      <c r="H126" s="22">
        <v>0</v>
      </c>
      <c r="I126" s="22">
        <v>378105</v>
      </c>
    </row>
    <row r="127" spans="1:9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340891</v>
      </c>
      <c r="F127" s="22">
        <v>0</v>
      </c>
      <c r="G127" s="22">
        <v>0</v>
      </c>
      <c r="H127" s="22">
        <v>0</v>
      </c>
      <c r="I127" s="22">
        <v>340891</v>
      </c>
    </row>
    <row r="128" spans="1:9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1242514</v>
      </c>
      <c r="F128" s="22">
        <v>0</v>
      </c>
      <c r="G128" s="22">
        <v>0</v>
      </c>
      <c r="H128" s="22">
        <v>0</v>
      </c>
      <c r="I128" s="22">
        <v>1242514</v>
      </c>
    </row>
    <row r="129" spans="1:9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3738212</v>
      </c>
      <c r="F129" s="22">
        <v>0</v>
      </c>
      <c r="G129" s="22">
        <v>0</v>
      </c>
      <c r="H129" s="22">
        <v>0</v>
      </c>
      <c r="I129" s="22">
        <v>3738212</v>
      </c>
    </row>
    <row r="130" spans="1:9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4668047</v>
      </c>
      <c r="F131" s="22">
        <v>0</v>
      </c>
      <c r="G131" s="22">
        <v>0</v>
      </c>
      <c r="H131" s="22">
        <v>146534</v>
      </c>
      <c r="I131" s="22">
        <v>4814581</v>
      </c>
    </row>
    <row r="132" spans="1:9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118454</v>
      </c>
      <c r="F134" s="22">
        <v>0</v>
      </c>
      <c r="G134" s="22">
        <v>0</v>
      </c>
      <c r="H134" s="22">
        <v>82114</v>
      </c>
      <c r="I134" s="22">
        <v>200568</v>
      </c>
    </row>
    <row r="135" spans="1:9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3941426</v>
      </c>
      <c r="F135" s="22">
        <v>0</v>
      </c>
      <c r="G135" s="22">
        <v>0</v>
      </c>
      <c r="H135" s="22">
        <v>0</v>
      </c>
      <c r="I135" s="22">
        <v>3941426</v>
      </c>
    </row>
    <row r="136" spans="1:9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3986050</v>
      </c>
      <c r="F136" s="22">
        <v>0</v>
      </c>
      <c r="G136" s="22">
        <v>0</v>
      </c>
      <c r="H136" s="22">
        <v>0</v>
      </c>
      <c r="I136" s="22">
        <v>3986050</v>
      </c>
    </row>
    <row r="137" spans="1:9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12113247</v>
      </c>
      <c r="F137" s="22">
        <v>0</v>
      </c>
      <c r="G137" s="22">
        <v>0</v>
      </c>
      <c r="H137" s="22">
        <v>0</v>
      </c>
      <c r="I137" s="22">
        <v>12113247</v>
      </c>
    </row>
    <row r="138" spans="1:9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11233874</v>
      </c>
      <c r="F138" s="22">
        <v>121503</v>
      </c>
      <c r="G138" s="22">
        <v>0</v>
      </c>
      <c r="H138" s="22">
        <v>0</v>
      </c>
      <c r="I138" s="22">
        <v>11355377</v>
      </c>
    </row>
    <row r="139" spans="1:9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327802</v>
      </c>
      <c r="F140" s="22">
        <v>0</v>
      </c>
      <c r="G140" s="22">
        <v>0</v>
      </c>
      <c r="H140" s="22">
        <v>0</v>
      </c>
      <c r="I140" s="22">
        <v>327802</v>
      </c>
    </row>
    <row r="141" spans="1:9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31663</v>
      </c>
      <c r="F141" s="22">
        <v>0</v>
      </c>
      <c r="G141" s="22">
        <v>0</v>
      </c>
      <c r="H141" s="22">
        <v>848461</v>
      </c>
      <c r="I141" s="22">
        <v>880124</v>
      </c>
    </row>
    <row r="142" spans="1:9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1591915</v>
      </c>
      <c r="F142" s="22">
        <v>0</v>
      </c>
      <c r="G142" s="22">
        <v>0</v>
      </c>
      <c r="H142" s="22">
        <v>0</v>
      </c>
      <c r="I142" s="22">
        <v>1591915</v>
      </c>
    </row>
    <row r="143" spans="1:9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858112</v>
      </c>
      <c r="F144" s="22">
        <v>0</v>
      </c>
      <c r="G144" s="22">
        <v>0</v>
      </c>
      <c r="H144" s="22">
        <v>168181</v>
      </c>
      <c r="I144" s="22">
        <v>1026293</v>
      </c>
    </row>
    <row r="145" spans="1:9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2344091</v>
      </c>
      <c r="F145" s="22">
        <v>0</v>
      </c>
      <c r="G145" s="22">
        <v>0</v>
      </c>
      <c r="H145" s="22">
        <v>0</v>
      </c>
      <c r="I145" s="22">
        <v>2344091</v>
      </c>
    </row>
    <row r="146" spans="1:9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2069452</v>
      </c>
      <c r="F146" s="22">
        <v>0</v>
      </c>
      <c r="G146" s="22">
        <v>0</v>
      </c>
      <c r="H146" s="22">
        <v>0</v>
      </c>
      <c r="I146" s="22">
        <v>2069452</v>
      </c>
    </row>
    <row r="147" spans="1:9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61379</v>
      </c>
      <c r="F147" s="22">
        <v>0</v>
      </c>
      <c r="G147" s="22">
        <v>0</v>
      </c>
      <c r="H147" s="22">
        <v>0</v>
      </c>
      <c r="I147" s="22">
        <v>61379</v>
      </c>
    </row>
    <row r="148" spans="1:9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47500</v>
      </c>
      <c r="I148" s="22">
        <v>47500</v>
      </c>
    </row>
    <row r="149" spans="1:9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607745</v>
      </c>
      <c r="F149" s="22">
        <v>0</v>
      </c>
      <c r="G149" s="22">
        <v>0</v>
      </c>
      <c r="H149" s="22">
        <v>0</v>
      </c>
      <c r="I149" s="22">
        <v>607745</v>
      </c>
    </row>
    <row r="150" spans="1:9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3143728</v>
      </c>
      <c r="F150" s="22">
        <v>0</v>
      </c>
      <c r="G150" s="22">
        <v>1000000</v>
      </c>
      <c r="H150" s="22">
        <v>0</v>
      </c>
      <c r="I150" s="22">
        <v>4143728</v>
      </c>
    </row>
    <row r="151" spans="1:9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1410670</v>
      </c>
      <c r="F151" s="22">
        <v>0</v>
      </c>
      <c r="G151" s="22">
        <v>0</v>
      </c>
      <c r="H151" s="22">
        <v>0</v>
      </c>
      <c r="I151" s="22">
        <v>1410670</v>
      </c>
    </row>
    <row r="152" spans="1:9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1773348</v>
      </c>
      <c r="F152" s="22">
        <v>0</v>
      </c>
      <c r="G152" s="22">
        <v>0</v>
      </c>
      <c r="H152" s="22">
        <v>0</v>
      </c>
      <c r="I152" s="22">
        <v>1773348</v>
      </c>
    </row>
    <row r="153" spans="1:9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23597240</v>
      </c>
      <c r="F153" s="22">
        <v>0</v>
      </c>
      <c r="G153" s="22">
        <v>0</v>
      </c>
      <c r="H153" s="22">
        <v>0</v>
      </c>
      <c r="I153" s="22">
        <v>23597240</v>
      </c>
    </row>
    <row r="154" spans="1:9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18527381</v>
      </c>
      <c r="F154" s="22">
        <v>0</v>
      </c>
      <c r="G154" s="22">
        <v>0</v>
      </c>
      <c r="H154" s="22">
        <v>0</v>
      </c>
      <c r="I154" s="22">
        <v>18527381</v>
      </c>
    </row>
    <row r="155" spans="1:9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1854934</v>
      </c>
      <c r="F155" s="22">
        <v>0</v>
      </c>
      <c r="G155" s="22">
        <v>0</v>
      </c>
      <c r="H155" s="22">
        <v>0</v>
      </c>
      <c r="I155" s="22">
        <v>1854934</v>
      </c>
    </row>
    <row r="156" spans="1:9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45359</v>
      </c>
      <c r="F156" s="22">
        <v>0</v>
      </c>
      <c r="G156" s="22">
        <v>0</v>
      </c>
      <c r="H156" s="22">
        <v>83518</v>
      </c>
      <c r="I156" s="22">
        <v>128877</v>
      </c>
    </row>
    <row r="157" spans="1:9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12490833</v>
      </c>
      <c r="F157" s="22">
        <v>0</v>
      </c>
      <c r="G157" s="22">
        <v>541646</v>
      </c>
      <c r="H157" s="22">
        <v>0</v>
      </c>
      <c r="I157" s="22">
        <v>13032479</v>
      </c>
    </row>
    <row r="158" spans="1:9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2051588</v>
      </c>
      <c r="F158" s="22">
        <v>0</v>
      </c>
      <c r="G158" s="22">
        <v>0</v>
      </c>
      <c r="H158" s="22">
        <v>0</v>
      </c>
      <c r="I158" s="22">
        <v>2051588</v>
      </c>
    </row>
    <row r="159" spans="1:9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1090734</v>
      </c>
      <c r="F159" s="22">
        <v>0</v>
      </c>
      <c r="G159" s="22">
        <v>0</v>
      </c>
      <c r="H159" s="22">
        <v>0</v>
      </c>
      <c r="I159" s="22">
        <v>1090734</v>
      </c>
    </row>
    <row r="160" spans="1:9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2502921</v>
      </c>
      <c r="F160" s="22">
        <v>0</v>
      </c>
      <c r="G160" s="22">
        <v>0</v>
      </c>
      <c r="H160" s="22">
        <v>0</v>
      </c>
      <c r="I160" s="22">
        <v>2502921</v>
      </c>
    </row>
    <row r="161" spans="1:9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2989225</v>
      </c>
      <c r="F161" s="22">
        <v>0</v>
      </c>
      <c r="G161" s="22">
        <v>0</v>
      </c>
      <c r="H161" s="22">
        <v>0</v>
      </c>
      <c r="I161" s="22">
        <v>2989225</v>
      </c>
    </row>
    <row r="162" spans="1:9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203518</v>
      </c>
      <c r="F162" s="22">
        <v>0</v>
      </c>
      <c r="G162" s="22">
        <v>0</v>
      </c>
      <c r="H162" s="22">
        <v>1014513</v>
      </c>
      <c r="I162" s="22">
        <v>1218031</v>
      </c>
    </row>
    <row r="163" spans="1:9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2006205</v>
      </c>
      <c r="F163" s="22">
        <v>0</v>
      </c>
      <c r="G163" s="22">
        <v>0</v>
      </c>
      <c r="H163" s="22">
        <v>0</v>
      </c>
      <c r="I163" s="22">
        <v>2006205</v>
      </c>
    </row>
    <row r="164" spans="1:9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1254518</v>
      </c>
      <c r="F164" s="22">
        <v>0</v>
      </c>
      <c r="G164" s="22">
        <v>0</v>
      </c>
      <c r="H164" s="22">
        <v>143428</v>
      </c>
      <c r="I164" s="22">
        <v>1397946</v>
      </c>
    </row>
    <row r="165" spans="1:9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7714314</v>
      </c>
      <c r="F165" s="22">
        <v>0</v>
      </c>
      <c r="G165" s="22">
        <v>0</v>
      </c>
      <c r="H165" s="22">
        <v>0</v>
      </c>
      <c r="I165" s="22">
        <v>7714314</v>
      </c>
    </row>
    <row r="166" spans="1:9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3777184</v>
      </c>
      <c r="F166" s="22">
        <v>0</v>
      </c>
      <c r="G166" s="22">
        <v>0</v>
      </c>
      <c r="H166" s="22">
        <v>0</v>
      </c>
      <c r="I166" s="22">
        <v>3777184</v>
      </c>
    </row>
    <row r="167" spans="1:9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1941460</v>
      </c>
      <c r="F167" s="22">
        <v>1108527</v>
      </c>
      <c r="G167" s="22">
        <v>0</v>
      </c>
      <c r="H167" s="22">
        <v>0</v>
      </c>
      <c r="I167" s="22">
        <v>3049987</v>
      </c>
    </row>
    <row r="168" spans="1:9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7848029</v>
      </c>
      <c r="F168" s="22">
        <v>0</v>
      </c>
      <c r="G168" s="22">
        <v>0</v>
      </c>
      <c r="H168" s="22">
        <v>0</v>
      </c>
      <c r="I168" s="22">
        <v>7848029</v>
      </c>
    </row>
    <row r="169" spans="1:9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</row>
    <row r="170" spans="1:9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2064222</v>
      </c>
      <c r="F170" s="22">
        <v>0</v>
      </c>
      <c r="G170" s="22">
        <v>0</v>
      </c>
      <c r="H170" s="22">
        <v>0</v>
      </c>
      <c r="I170" s="22">
        <v>2064222</v>
      </c>
    </row>
    <row r="171" spans="1:9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29489945</v>
      </c>
      <c r="F171" s="22">
        <v>0</v>
      </c>
      <c r="G171" s="22">
        <v>0</v>
      </c>
      <c r="H171" s="22">
        <v>0</v>
      </c>
      <c r="I171" s="22">
        <v>29489945</v>
      </c>
    </row>
    <row r="172" spans="1:9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24252</v>
      </c>
      <c r="F172" s="22">
        <v>278894</v>
      </c>
      <c r="G172" s="22">
        <v>0</v>
      </c>
      <c r="H172" s="22">
        <v>0</v>
      </c>
      <c r="I172" s="22">
        <v>303146</v>
      </c>
    </row>
    <row r="173" spans="1:9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282754</v>
      </c>
      <c r="F173" s="22">
        <v>0</v>
      </c>
      <c r="G173" s="22">
        <v>0</v>
      </c>
      <c r="H173" s="22">
        <v>0</v>
      </c>
      <c r="I173" s="22">
        <v>282754</v>
      </c>
    </row>
    <row r="174" spans="1:9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2018803</v>
      </c>
      <c r="F174" s="22">
        <v>0</v>
      </c>
      <c r="G174" s="22">
        <v>0</v>
      </c>
      <c r="H174" s="22">
        <v>1488763</v>
      </c>
      <c r="I174" s="22">
        <v>3507566</v>
      </c>
    </row>
    <row r="175" spans="1:9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510316</v>
      </c>
      <c r="F175" s="22">
        <v>0</v>
      </c>
      <c r="G175" s="22">
        <v>0</v>
      </c>
      <c r="H175" s="22">
        <v>118916</v>
      </c>
      <c r="I175" s="22">
        <v>629232</v>
      </c>
    </row>
    <row r="176" spans="1:9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6969966</v>
      </c>
      <c r="F176" s="22">
        <v>0</v>
      </c>
      <c r="G176" s="22">
        <v>0</v>
      </c>
      <c r="H176" s="22">
        <v>0</v>
      </c>
      <c r="I176" s="22">
        <v>6969966</v>
      </c>
    </row>
    <row r="177" spans="1:9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8741927</v>
      </c>
      <c r="F177" s="22">
        <v>0</v>
      </c>
      <c r="G177" s="22">
        <v>0</v>
      </c>
      <c r="H177" s="22">
        <v>0</v>
      </c>
      <c r="I177" s="22">
        <v>8741927</v>
      </c>
    </row>
    <row r="178" spans="1:9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6801042</v>
      </c>
      <c r="F178" s="22">
        <v>3010769</v>
      </c>
      <c r="G178" s="22">
        <v>0</v>
      </c>
      <c r="H178" s="22">
        <v>0</v>
      </c>
      <c r="I178" s="22">
        <v>9811811</v>
      </c>
    </row>
    <row r="179" spans="1:9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4071098</v>
      </c>
      <c r="F179" s="22">
        <v>0</v>
      </c>
      <c r="G179" s="22">
        <v>0</v>
      </c>
      <c r="H179" s="22">
        <v>0</v>
      </c>
      <c r="I179" s="22">
        <v>4071098</v>
      </c>
    </row>
    <row r="180" spans="1:9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1500000</v>
      </c>
      <c r="F180" s="22">
        <v>0</v>
      </c>
      <c r="G180" s="22">
        <v>0</v>
      </c>
      <c r="H180" s="22">
        <v>0</v>
      </c>
      <c r="I180" s="22">
        <v>1500000</v>
      </c>
    </row>
    <row r="181" spans="1:9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28107575</v>
      </c>
      <c r="F181" s="22">
        <v>0</v>
      </c>
      <c r="G181" s="22">
        <v>0</v>
      </c>
      <c r="H181" s="22">
        <v>0</v>
      </c>
      <c r="I181" s="22">
        <v>28107575</v>
      </c>
    </row>
    <row r="182" spans="1:9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1046003</v>
      </c>
      <c r="F182" s="22">
        <v>0</v>
      </c>
      <c r="G182" s="22">
        <v>0</v>
      </c>
      <c r="H182" s="22">
        <v>6031889</v>
      </c>
      <c r="I182" s="22">
        <v>7077892</v>
      </c>
    </row>
    <row r="183" spans="1:9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1383307</v>
      </c>
      <c r="F183" s="22">
        <v>0</v>
      </c>
      <c r="G183" s="22">
        <v>0</v>
      </c>
      <c r="H183" s="22">
        <v>1741300</v>
      </c>
      <c r="I183" s="22">
        <v>3124607</v>
      </c>
    </row>
    <row r="184" spans="1:9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3079196</v>
      </c>
      <c r="F184" s="22">
        <v>0</v>
      </c>
      <c r="G184" s="22">
        <v>0</v>
      </c>
      <c r="H184" s="22">
        <v>0</v>
      </c>
      <c r="I184" s="22">
        <v>3079196</v>
      </c>
    </row>
    <row r="185" spans="1:9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14951</v>
      </c>
      <c r="F185" s="22">
        <v>0</v>
      </c>
      <c r="G185" s="22">
        <v>0</v>
      </c>
      <c r="H185" s="22">
        <v>713464</v>
      </c>
      <c r="I185" s="22">
        <v>728415</v>
      </c>
    </row>
    <row r="186" spans="1:9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2728385</v>
      </c>
      <c r="F186" s="22">
        <v>0</v>
      </c>
      <c r="G186" s="22">
        <v>0</v>
      </c>
      <c r="H186" s="22">
        <v>83487</v>
      </c>
      <c r="I186" s="22">
        <v>2811872</v>
      </c>
    </row>
    <row r="187" spans="1:9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2029825</v>
      </c>
      <c r="F187" s="22">
        <v>0</v>
      </c>
      <c r="G187" s="22">
        <v>0</v>
      </c>
      <c r="H187" s="22">
        <v>143921</v>
      </c>
      <c r="I187" s="22">
        <v>2173746</v>
      </c>
    </row>
    <row r="188" spans="1:9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1981494</v>
      </c>
      <c r="F188" s="22">
        <v>0</v>
      </c>
      <c r="G188" s="22">
        <v>0</v>
      </c>
      <c r="H188" s="22">
        <v>205159</v>
      </c>
      <c r="I188" s="22">
        <v>2186653</v>
      </c>
    </row>
    <row r="189" spans="1:9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707596</v>
      </c>
      <c r="F189" s="22">
        <v>0</v>
      </c>
      <c r="G189" s="22">
        <v>0</v>
      </c>
      <c r="H189" s="22">
        <v>0</v>
      </c>
      <c r="I189" s="22">
        <v>707596</v>
      </c>
    </row>
    <row r="190" spans="1:9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7546210</v>
      </c>
      <c r="F190" s="22">
        <v>0</v>
      </c>
      <c r="G190" s="22">
        <v>0</v>
      </c>
      <c r="H190" s="22">
        <v>0</v>
      </c>
      <c r="I190" s="22">
        <v>7546210</v>
      </c>
    </row>
    <row r="191" spans="1:9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6796120</v>
      </c>
      <c r="F191" s="22">
        <v>0</v>
      </c>
      <c r="G191" s="22">
        <v>0</v>
      </c>
      <c r="H191" s="22">
        <v>0</v>
      </c>
      <c r="I191" s="22">
        <v>6796120</v>
      </c>
    </row>
    <row r="192" spans="1:9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911318</v>
      </c>
      <c r="F192" s="22">
        <v>0</v>
      </c>
      <c r="G192" s="22">
        <v>0</v>
      </c>
      <c r="H192" s="22">
        <v>0</v>
      </c>
      <c r="I192" s="22">
        <v>911318</v>
      </c>
    </row>
    <row r="193" spans="1:9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2371408</v>
      </c>
      <c r="F193" s="22">
        <v>0</v>
      </c>
      <c r="G193" s="22">
        <v>0</v>
      </c>
      <c r="H193" s="22">
        <v>249164</v>
      </c>
      <c r="I193" s="22">
        <v>2620572</v>
      </c>
    </row>
    <row r="194" spans="1:9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</row>
    <row r="195" spans="1:9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7805724</v>
      </c>
      <c r="F196" s="22">
        <v>0</v>
      </c>
      <c r="G196" s="22">
        <v>0</v>
      </c>
      <c r="H196" s="22">
        <v>25132</v>
      </c>
      <c r="I196" s="22">
        <v>7830856</v>
      </c>
    </row>
    <row r="197" spans="1:9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11635282</v>
      </c>
      <c r="F197" s="22">
        <v>0</v>
      </c>
      <c r="G197" s="22">
        <v>0</v>
      </c>
      <c r="H197" s="22">
        <v>0</v>
      </c>
      <c r="I197" s="22">
        <v>11635282</v>
      </c>
    </row>
    <row r="198" spans="1:9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162000</v>
      </c>
      <c r="I198" s="22">
        <v>162000</v>
      </c>
    </row>
    <row r="199" spans="1:9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2162317</v>
      </c>
      <c r="F200" s="22">
        <v>0</v>
      </c>
      <c r="G200" s="22">
        <v>0</v>
      </c>
      <c r="H200" s="22">
        <v>0</v>
      </c>
      <c r="I200" s="22">
        <v>2162317</v>
      </c>
    </row>
    <row r="201" spans="1:9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43404</v>
      </c>
      <c r="F201" s="22">
        <v>0</v>
      </c>
      <c r="G201" s="22">
        <v>0</v>
      </c>
      <c r="H201" s="22">
        <v>0</v>
      </c>
      <c r="I201" s="22">
        <v>43404</v>
      </c>
    </row>
    <row r="202" spans="1:9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25308</v>
      </c>
      <c r="I203" s="22">
        <v>25308</v>
      </c>
    </row>
    <row r="204" spans="1:9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442809</v>
      </c>
      <c r="F205" s="22">
        <v>0</v>
      </c>
      <c r="G205" s="22">
        <v>0</v>
      </c>
      <c r="H205" s="22">
        <v>0</v>
      </c>
      <c r="I205" s="22">
        <v>442809</v>
      </c>
    </row>
    <row r="206" spans="1:9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141357</v>
      </c>
      <c r="F206" s="22">
        <v>0</v>
      </c>
      <c r="G206" s="22">
        <v>0</v>
      </c>
      <c r="H206" s="22">
        <v>0</v>
      </c>
      <c r="I206" s="22">
        <v>141357</v>
      </c>
    </row>
    <row r="207" spans="1:9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198596</v>
      </c>
      <c r="I208" s="22">
        <v>198596</v>
      </c>
    </row>
    <row r="209" spans="1:9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129931</v>
      </c>
      <c r="I209" s="22">
        <v>129931</v>
      </c>
    </row>
    <row r="210" spans="1:9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13677</v>
      </c>
      <c r="F211" s="22">
        <v>0</v>
      </c>
      <c r="G211" s="22">
        <v>0</v>
      </c>
      <c r="H211" s="22">
        <v>0</v>
      </c>
      <c r="I211" s="22">
        <v>13677</v>
      </c>
    </row>
    <row r="212" spans="1:9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3860318</v>
      </c>
      <c r="F212" s="22">
        <v>0</v>
      </c>
      <c r="G212" s="22">
        <v>0</v>
      </c>
      <c r="H212" s="22">
        <v>0</v>
      </c>
      <c r="I212" s="22">
        <v>3860318</v>
      </c>
    </row>
    <row r="213" spans="1:9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14767</v>
      </c>
      <c r="I213" s="22">
        <v>14767</v>
      </c>
    </row>
    <row r="214" spans="1:9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60666</v>
      </c>
      <c r="F215" s="22">
        <v>0</v>
      </c>
      <c r="G215" s="22">
        <v>0</v>
      </c>
      <c r="H215" s="22">
        <v>470126</v>
      </c>
      <c r="I215" s="22">
        <v>530792</v>
      </c>
    </row>
    <row r="216" spans="1:9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9350</v>
      </c>
      <c r="I216" s="22">
        <v>9350</v>
      </c>
    </row>
    <row r="217" spans="1:9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27684</v>
      </c>
      <c r="F219" s="22">
        <v>0</v>
      </c>
      <c r="G219" s="22">
        <v>0</v>
      </c>
      <c r="H219" s="22">
        <v>75000</v>
      </c>
      <c r="I219" s="22">
        <v>102684</v>
      </c>
    </row>
    <row r="220" spans="1:9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609993</v>
      </c>
      <c r="F220" s="22">
        <v>0</v>
      </c>
      <c r="G220" s="22">
        <v>0</v>
      </c>
      <c r="H220" s="22">
        <v>0</v>
      </c>
      <c r="I220" s="22">
        <v>609993</v>
      </c>
    </row>
    <row r="221" spans="1:9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105331</v>
      </c>
      <c r="F221" s="22">
        <v>0</v>
      </c>
      <c r="G221" s="22">
        <v>0</v>
      </c>
      <c r="H221" s="22">
        <v>0</v>
      </c>
      <c r="I221" s="22">
        <v>105331</v>
      </c>
    </row>
    <row r="222" spans="1:9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1684327</v>
      </c>
      <c r="H223" s="22">
        <v>360000</v>
      </c>
      <c r="I223" s="22">
        <v>2044327</v>
      </c>
    </row>
    <row r="224" spans="1:9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34376</v>
      </c>
      <c r="I226" s="22">
        <v>34376</v>
      </c>
    </row>
    <row r="227" spans="1:9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256762</v>
      </c>
      <c r="I230" s="22">
        <v>256762</v>
      </c>
    </row>
    <row r="231" spans="1:9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42837</v>
      </c>
      <c r="F236" s="22">
        <v>0</v>
      </c>
      <c r="G236" s="22">
        <v>0</v>
      </c>
      <c r="H236" s="22">
        <v>0</v>
      </c>
      <c r="I236" s="22">
        <v>42837</v>
      </c>
    </row>
    <row r="237" spans="1:9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193176</v>
      </c>
      <c r="F239" s="22">
        <v>0</v>
      </c>
      <c r="G239" s="22">
        <v>0</v>
      </c>
      <c r="H239" s="22">
        <v>0</v>
      </c>
      <c r="I239" s="22">
        <v>193176</v>
      </c>
    </row>
    <row r="240" spans="1:9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1067985</v>
      </c>
      <c r="F240" s="22">
        <v>0</v>
      </c>
      <c r="G240" s="22">
        <v>0</v>
      </c>
      <c r="H240" s="22">
        <v>558145</v>
      </c>
      <c r="I240" s="22">
        <v>1626130</v>
      </c>
    </row>
    <row r="241" spans="1:9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434974</v>
      </c>
      <c r="F242" s="22">
        <v>0</v>
      </c>
      <c r="G242" s="22">
        <v>0</v>
      </c>
      <c r="H242" s="22">
        <v>0</v>
      </c>
      <c r="I242" s="22">
        <v>434974</v>
      </c>
    </row>
    <row r="243" spans="1:9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840000</v>
      </c>
      <c r="F248" s="22">
        <v>0</v>
      </c>
      <c r="G248" s="22">
        <v>0</v>
      </c>
      <c r="H248" s="22">
        <v>0</v>
      </c>
      <c r="I248" s="22">
        <v>840000</v>
      </c>
    </row>
    <row r="249" spans="1:9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93271</v>
      </c>
      <c r="F251" s="22">
        <v>0</v>
      </c>
      <c r="G251" s="22">
        <v>0</v>
      </c>
      <c r="H251" s="22">
        <v>0</v>
      </c>
      <c r="I251" s="22">
        <v>93271</v>
      </c>
    </row>
    <row r="252" spans="1:9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1130231</v>
      </c>
      <c r="F252" s="22">
        <v>0</v>
      </c>
      <c r="G252" s="22">
        <v>0</v>
      </c>
      <c r="H252" s="22">
        <v>0</v>
      </c>
      <c r="I252" s="22">
        <v>1130231</v>
      </c>
    </row>
    <row r="253" spans="1:9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63542</v>
      </c>
      <c r="F253" s="22">
        <v>0</v>
      </c>
      <c r="G253" s="22">
        <v>0</v>
      </c>
      <c r="H253" s="22">
        <v>0</v>
      </c>
      <c r="I253" s="22">
        <v>63542</v>
      </c>
    </row>
    <row r="254" spans="1:9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58621</v>
      </c>
      <c r="F254" s="22">
        <v>0</v>
      </c>
      <c r="G254" s="22">
        <v>0</v>
      </c>
      <c r="H254" s="22">
        <v>0</v>
      </c>
      <c r="I254" s="22">
        <v>58621</v>
      </c>
    </row>
    <row r="255" spans="1:9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71582</v>
      </c>
      <c r="F255" s="22">
        <v>0</v>
      </c>
      <c r="G255" s="22">
        <v>0</v>
      </c>
      <c r="H255" s="22">
        <v>333507</v>
      </c>
      <c r="I255" s="22">
        <v>405089</v>
      </c>
    </row>
    <row r="256" spans="1:9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54000</v>
      </c>
      <c r="I257" s="22">
        <v>54000</v>
      </c>
    </row>
    <row r="258" spans="1:9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547800</v>
      </c>
      <c r="F258" s="22">
        <v>0</v>
      </c>
      <c r="G258" s="22">
        <v>0</v>
      </c>
      <c r="H258" s="22">
        <v>0</v>
      </c>
      <c r="I258" s="22">
        <v>547800</v>
      </c>
    </row>
    <row r="259" spans="1:9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30695</v>
      </c>
      <c r="F259" s="22">
        <v>0</v>
      </c>
      <c r="G259" s="22">
        <v>0</v>
      </c>
      <c r="H259" s="22">
        <v>633379</v>
      </c>
      <c r="I259" s="22">
        <v>664074</v>
      </c>
    </row>
    <row r="260" spans="1:9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444507</v>
      </c>
      <c r="I260" s="22">
        <v>444507</v>
      </c>
    </row>
    <row r="261" spans="1:9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663946</v>
      </c>
      <c r="F261" s="22">
        <v>0</v>
      </c>
      <c r="G261" s="22">
        <v>0</v>
      </c>
      <c r="H261" s="22">
        <v>0</v>
      </c>
      <c r="I261" s="22">
        <v>663946</v>
      </c>
    </row>
    <row r="262" spans="1:9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53555</v>
      </c>
      <c r="F262" s="22">
        <v>0</v>
      </c>
      <c r="G262" s="22">
        <v>0</v>
      </c>
      <c r="H262" s="22">
        <v>0</v>
      </c>
      <c r="I262" s="22">
        <v>53555</v>
      </c>
    </row>
    <row r="263" spans="1:9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965641</v>
      </c>
      <c r="F263" s="22">
        <v>0</v>
      </c>
      <c r="G263" s="22">
        <v>0</v>
      </c>
      <c r="H263" s="22">
        <v>0</v>
      </c>
      <c r="I263" s="22">
        <v>965641</v>
      </c>
    </row>
    <row r="264" spans="1:9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939171</v>
      </c>
      <c r="F264" s="22">
        <v>0</v>
      </c>
      <c r="G264" s="22">
        <v>0</v>
      </c>
      <c r="H264" s="22">
        <v>0</v>
      </c>
      <c r="I264" s="22">
        <v>939171</v>
      </c>
    </row>
    <row r="265" spans="1:9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159862</v>
      </c>
      <c r="F265" s="22">
        <v>0</v>
      </c>
      <c r="G265" s="22">
        <v>0</v>
      </c>
      <c r="H265" s="22">
        <v>0</v>
      </c>
      <c r="I265" s="22">
        <v>159862</v>
      </c>
    </row>
    <row r="266" spans="1:9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180647</v>
      </c>
      <c r="I267" s="22">
        <v>180647</v>
      </c>
    </row>
    <row r="268" spans="1:9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60130</v>
      </c>
      <c r="I268" s="22">
        <v>60130</v>
      </c>
    </row>
    <row r="269" spans="1:9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235469</v>
      </c>
      <c r="F269" s="22">
        <v>0</v>
      </c>
      <c r="G269" s="22">
        <v>0</v>
      </c>
      <c r="H269" s="22">
        <v>2046827</v>
      </c>
      <c r="I269" s="22">
        <v>2282296</v>
      </c>
    </row>
    <row r="270" spans="1:9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283516</v>
      </c>
      <c r="F270" s="22">
        <v>0</v>
      </c>
      <c r="G270" s="22">
        <v>0</v>
      </c>
      <c r="H270" s="22">
        <v>0</v>
      </c>
      <c r="I270" s="22">
        <v>283516</v>
      </c>
    </row>
    <row r="271" spans="1:9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718260</v>
      </c>
      <c r="F272" s="22">
        <v>0</v>
      </c>
      <c r="G272" s="22">
        <v>0</v>
      </c>
      <c r="H272" s="22">
        <v>0</v>
      </c>
      <c r="I272" s="22">
        <v>718260</v>
      </c>
    </row>
    <row r="273" spans="1:9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65585</v>
      </c>
      <c r="F274" s="22">
        <v>0</v>
      </c>
      <c r="G274" s="22">
        <v>0</v>
      </c>
      <c r="H274" s="22">
        <v>0</v>
      </c>
      <c r="I274" s="22">
        <v>65585</v>
      </c>
    </row>
    <row r="275" spans="1:9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479418</v>
      </c>
      <c r="F275" s="22">
        <v>0</v>
      </c>
      <c r="G275" s="22">
        <v>0</v>
      </c>
      <c r="H275" s="22">
        <v>0</v>
      </c>
      <c r="I275" s="22">
        <v>479418</v>
      </c>
    </row>
    <row r="276" spans="1:9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758844</v>
      </c>
      <c r="F278" s="22">
        <v>0</v>
      </c>
      <c r="G278" s="22">
        <v>0</v>
      </c>
      <c r="H278" s="22">
        <v>0</v>
      </c>
      <c r="I278" s="22">
        <v>758844</v>
      </c>
    </row>
    <row r="279" spans="1:9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400452</v>
      </c>
      <c r="F279" s="22">
        <v>0</v>
      </c>
      <c r="G279" s="22">
        <v>0</v>
      </c>
      <c r="H279" s="22">
        <v>18000</v>
      </c>
      <c r="I279" s="22">
        <v>418452</v>
      </c>
    </row>
    <row r="280" spans="1:9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1023867</v>
      </c>
      <c r="F281" s="22">
        <v>0</v>
      </c>
      <c r="G281" s="22">
        <v>0</v>
      </c>
      <c r="H281" s="22">
        <v>0</v>
      </c>
      <c r="I281" s="22">
        <v>1023867</v>
      </c>
    </row>
    <row r="282" spans="1:9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65505</v>
      </c>
      <c r="F283" s="22">
        <v>0</v>
      </c>
      <c r="G283" s="22">
        <v>0</v>
      </c>
      <c r="H283" s="22">
        <v>137500</v>
      </c>
      <c r="I283" s="22">
        <v>203005</v>
      </c>
    </row>
    <row r="284" spans="1:9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617636</v>
      </c>
      <c r="I285" s="22">
        <v>617636</v>
      </c>
    </row>
    <row r="286" spans="1:9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333641</v>
      </c>
      <c r="I290" s="22">
        <v>333641</v>
      </c>
    </row>
    <row r="291" spans="1:9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15507</v>
      </c>
      <c r="I322" s="22">
        <v>15507</v>
      </c>
    </row>
    <row r="323" spans="1:9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7387</v>
      </c>
      <c r="F333" s="22">
        <v>0</v>
      </c>
      <c r="G333" s="22">
        <v>0</v>
      </c>
      <c r="H333" s="22">
        <v>0</v>
      </c>
      <c r="I333" s="22">
        <v>7387</v>
      </c>
    </row>
    <row r="334" spans="1:9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</row>
    <row r="346" spans="1:9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</row>
    <row r="347" spans="1:9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</row>
    <row r="348" spans="1:9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</row>
    <row r="349" spans="1:9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</row>
    <row r="350" spans="1:9" x14ac:dyDescent="0.25">
      <c r="A350" s="22" t="s">
        <v>122</v>
      </c>
      <c r="B350" s="22" t="s">
        <v>823</v>
      </c>
      <c r="C350" s="22" t="s">
        <v>824</v>
      </c>
      <c r="D350" s="22" t="s">
        <v>825</v>
      </c>
      <c r="E350" s="22"/>
      <c r="F350" s="22"/>
      <c r="G350" s="22"/>
      <c r="H350" s="22"/>
      <c r="I350" s="22"/>
    </row>
    <row r="351" spans="1:9" x14ac:dyDescent="0.25">
      <c r="A351" s="22"/>
      <c r="B351" s="22"/>
      <c r="C351" s="22"/>
      <c r="D351" s="22" t="s">
        <v>826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F7E34-8B2A-4A10-BF14-DB47065B413E}">
  <dimension ref="A1:I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1255</v>
      </c>
      <c r="D1" s="20" t="s">
        <v>1266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1257</v>
      </c>
      <c r="F2" s="21" t="s">
        <v>1258</v>
      </c>
      <c r="G2" s="21" t="s">
        <v>1259</v>
      </c>
      <c r="H2" s="21" t="s">
        <v>65</v>
      </c>
      <c r="I2" s="21" t="s">
        <v>1247</v>
      </c>
    </row>
    <row r="3" spans="1:9" x14ac:dyDescent="0.25">
      <c r="A3" s="21"/>
      <c r="B3" s="21"/>
      <c r="C3" s="21"/>
      <c r="D3" s="21" t="s">
        <v>88</v>
      </c>
      <c r="E3" s="21" t="s">
        <v>1260</v>
      </c>
      <c r="F3" s="21" t="s">
        <v>1261</v>
      </c>
      <c r="G3" s="21" t="s">
        <v>1262</v>
      </c>
      <c r="H3" s="21" t="s">
        <v>1263</v>
      </c>
      <c r="I3" s="21" t="s">
        <v>1264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53197727</v>
      </c>
      <c r="F4" s="22">
        <v>211225</v>
      </c>
      <c r="G4" s="22">
        <v>1291439</v>
      </c>
      <c r="H4" s="22">
        <v>457553</v>
      </c>
      <c r="I4" s="22">
        <v>55157944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17874428</v>
      </c>
      <c r="F5" s="22">
        <v>0</v>
      </c>
      <c r="G5" s="22">
        <v>0</v>
      </c>
      <c r="H5" s="22">
        <v>1370241</v>
      </c>
      <c r="I5" s="22">
        <v>19244669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3319449000</v>
      </c>
      <c r="F6" s="22">
        <v>14168000</v>
      </c>
      <c r="G6" s="22">
        <v>2957000</v>
      </c>
      <c r="H6" s="22">
        <v>24028000</v>
      </c>
      <c r="I6" s="22">
        <v>3360602000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19033005</v>
      </c>
      <c r="F7" s="22">
        <v>0</v>
      </c>
      <c r="G7" s="22">
        <v>0</v>
      </c>
      <c r="H7" s="22">
        <v>0</v>
      </c>
      <c r="I7" s="22">
        <v>19033005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11358425</v>
      </c>
      <c r="F8" s="22">
        <v>0</v>
      </c>
      <c r="G8" s="22">
        <v>0</v>
      </c>
      <c r="H8" s="22">
        <v>14157407</v>
      </c>
      <c r="I8" s="22">
        <v>25515832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30606398</v>
      </c>
      <c r="F9" s="22">
        <v>0</v>
      </c>
      <c r="G9" s="22">
        <v>0</v>
      </c>
      <c r="H9" s="22">
        <v>0</v>
      </c>
      <c r="I9" s="22">
        <v>30606398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2941190000</v>
      </c>
      <c r="F10" s="22">
        <v>9944000</v>
      </c>
      <c r="G10" s="22">
        <v>2330000</v>
      </c>
      <c r="H10" s="22">
        <v>79759000</v>
      </c>
      <c r="I10" s="22">
        <v>3033223000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41331223</v>
      </c>
      <c r="F11" s="22">
        <v>0</v>
      </c>
      <c r="G11" s="22">
        <v>0</v>
      </c>
      <c r="H11" s="22">
        <v>0</v>
      </c>
      <c r="I11" s="22">
        <v>41331223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133672371</v>
      </c>
      <c r="F12" s="22">
        <v>0</v>
      </c>
      <c r="G12" s="22">
        <v>0</v>
      </c>
      <c r="H12" s="22">
        <v>0</v>
      </c>
      <c r="I12" s="22">
        <v>133672371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5042139</v>
      </c>
      <c r="F13" s="22">
        <v>0</v>
      </c>
      <c r="G13" s="22">
        <v>0</v>
      </c>
      <c r="H13" s="22">
        <v>798887</v>
      </c>
      <c r="I13" s="22">
        <v>5841026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51980688</v>
      </c>
      <c r="F14" s="22">
        <v>0</v>
      </c>
      <c r="G14" s="22">
        <v>2820000</v>
      </c>
      <c r="H14" s="22">
        <v>176529</v>
      </c>
      <c r="I14" s="22">
        <v>54977217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90249000</v>
      </c>
      <c r="F15" s="22">
        <v>0</v>
      </c>
      <c r="G15" s="22">
        <v>0</v>
      </c>
      <c r="H15" s="22">
        <v>0</v>
      </c>
      <c r="I15" s="22">
        <v>90249000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33988254</v>
      </c>
      <c r="F16" s="22">
        <v>0</v>
      </c>
      <c r="G16" s="22">
        <v>0</v>
      </c>
      <c r="H16" s="22">
        <v>104836</v>
      </c>
      <c r="I16" s="22">
        <v>34093090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268460000</v>
      </c>
      <c r="F17" s="22">
        <v>0</v>
      </c>
      <c r="G17" s="22">
        <v>0</v>
      </c>
      <c r="H17" s="22">
        <v>0</v>
      </c>
      <c r="I17" s="22">
        <v>268460000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233877359</v>
      </c>
      <c r="F18" s="22">
        <v>0</v>
      </c>
      <c r="G18" s="22">
        <v>0</v>
      </c>
      <c r="H18" s="22">
        <v>0</v>
      </c>
      <c r="I18" s="22">
        <v>233877359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11637135</v>
      </c>
      <c r="F19" s="22">
        <v>0</v>
      </c>
      <c r="G19" s="22">
        <v>0</v>
      </c>
      <c r="H19" s="22">
        <v>451909</v>
      </c>
      <c r="I19" s="22">
        <v>12089044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45515135</v>
      </c>
      <c r="F20" s="22">
        <v>0</v>
      </c>
      <c r="G20" s="22">
        <v>0</v>
      </c>
      <c r="H20" s="22">
        <v>0</v>
      </c>
      <c r="I20" s="22">
        <v>45515135</v>
      </c>
    </row>
    <row r="21" spans="1: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28253332</v>
      </c>
      <c r="F21" s="22">
        <v>0</v>
      </c>
      <c r="G21" s="22">
        <v>0</v>
      </c>
      <c r="H21" s="22">
        <v>682500</v>
      </c>
      <c r="I21" s="22">
        <v>28935832</v>
      </c>
    </row>
    <row r="22" spans="1:9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132447</v>
      </c>
      <c r="I22" s="22">
        <v>132447</v>
      </c>
    </row>
    <row r="23" spans="1:9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4001616</v>
      </c>
      <c r="F23" s="22">
        <v>0</v>
      </c>
      <c r="G23" s="22">
        <v>0</v>
      </c>
      <c r="H23" s="22">
        <v>0</v>
      </c>
      <c r="I23" s="22">
        <v>4001616</v>
      </c>
    </row>
    <row r="24" spans="1:9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16235802</v>
      </c>
      <c r="F24" s="22">
        <v>0</v>
      </c>
      <c r="G24" s="22">
        <v>0</v>
      </c>
      <c r="H24" s="22">
        <v>0</v>
      </c>
      <c r="I24" s="22">
        <v>16235802</v>
      </c>
    </row>
    <row r="25" spans="1:9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141791340</v>
      </c>
      <c r="F25" s="22">
        <v>0</v>
      </c>
      <c r="G25" s="22">
        <v>0</v>
      </c>
      <c r="H25" s="22">
        <v>14862181</v>
      </c>
      <c r="I25" s="22">
        <v>156653521</v>
      </c>
    </row>
    <row r="26" spans="1:9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301240816</v>
      </c>
      <c r="F26" s="22">
        <v>0</v>
      </c>
      <c r="G26" s="22">
        <v>81914590</v>
      </c>
      <c r="H26" s="22">
        <v>23907701</v>
      </c>
      <c r="I26" s="22">
        <v>407063107</v>
      </c>
    </row>
    <row r="27" spans="1:9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367380</v>
      </c>
      <c r="F27" s="22">
        <v>0</v>
      </c>
      <c r="G27" s="22">
        <v>0</v>
      </c>
      <c r="H27" s="22">
        <v>0</v>
      </c>
      <c r="I27" s="22">
        <v>367380</v>
      </c>
    </row>
    <row r="28" spans="1:9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6163030</v>
      </c>
      <c r="F28" s="22">
        <v>0</v>
      </c>
      <c r="G28" s="22">
        <v>0</v>
      </c>
      <c r="H28" s="22">
        <v>0</v>
      </c>
      <c r="I28" s="22">
        <v>6163030</v>
      </c>
    </row>
    <row r="29" spans="1:9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3492983</v>
      </c>
      <c r="F30" s="22">
        <v>0</v>
      </c>
      <c r="G30" s="22">
        <v>0</v>
      </c>
      <c r="H30" s="22">
        <v>0</v>
      </c>
      <c r="I30" s="22">
        <v>3492983</v>
      </c>
    </row>
    <row r="31" spans="1:9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5403275</v>
      </c>
      <c r="F31" s="22">
        <v>0</v>
      </c>
      <c r="G31" s="22">
        <v>0</v>
      </c>
      <c r="H31" s="22">
        <v>0</v>
      </c>
      <c r="I31" s="22">
        <v>5403275</v>
      </c>
    </row>
    <row r="32" spans="1:9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4067418</v>
      </c>
      <c r="F32" s="22">
        <v>0</v>
      </c>
      <c r="G32" s="22">
        <v>0</v>
      </c>
      <c r="H32" s="22">
        <v>0</v>
      </c>
      <c r="I32" s="22">
        <v>4067418</v>
      </c>
    </row>
    <row r="33" spans="1:9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769030</v>
      </c>
      <c r="F34" s="22">
        <v>0</v>
      </c>
      <c r="G34" s="22">
        <v>0</v>
      </c>
      <c r="H34" s="22">
        <v>50000</v>
      </c>
      <c r="I34" s="22">
        <v>819030</v>
      </c>
    </row>
    <row r="35" spans="1:9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2910048</v>
      </c>
      <c r="F35" s="22">
        <v>0</v>
      </c>
      <c r="G35" s="22">
        <v>0</v>
      </c>
      <c r="H35" s="22">
        <v>0</v>
      </c>
      <c r="I35" s="22">
        <v>2910048</v>
      </c>
    </row>
    <row r="36" spans="1:9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1663197</v>
      </c>
      <c r="F36" s="22">
        <v>0</v>
      </c>
      <c r="G36" s="22">
        <v>0</v>
      </c>
      <c r="H36" s="22">
        <v>5592180</v>
      </c>
      <c r="I36" s="22">
        <v>7255377</v>
      </c>
    </row>
    <row r="37" spans="1:9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1717667</v>
      </c>
      <c r="I38" s="22">
        <v>1717667</v>
      </c>
    </row>
    <row r="39" spans="1:9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3570700</v>
      </c>
      <c r="F39" s="22">
        <v>0</v>
      </c>
      <c r="G39" s="22">
        <v>0</v>
      </c>
      <c r="H39" s="22">
        <v>0</v>
      </c>
      <c r="I39" s="22">
        <v>3570700</v>
      </c>
    </row>
    <row r="40" spans="1:9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11346902</v>
      </c>
      <c r="F40" s="22">
        <v>0</v>
      </c>
      <c r="G40" s="22">
        <v>0</v>
      </c>
      <c r="H40" s="22">
        <v>0</v>
      </c>
      <c r="I40" s="22">
        <v>11346902</v>
      </c>
    </row>
    <row r="41" spans="1:9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28947</v>
      </c>
      <c r="I42" s="22">
        <v>28947</v>
      </c>
    </row>
    <row r="43" spans="1:9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17399852</v>
      </c>
      <c r="F43" s="22">
        <v>0</v>
      </c>
      <c r="G43" s="22">
        <v>0</v>
      </c>
      <c r="H43" s="22">
        <v>0</v>
      </c>
      <c r="I43" s="22">
        <v>17399852</v>
      </c>
    </row>
    <row r="44" spans="1:9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397542</v>
      </c>
      <c r="F44" s="22">
        <v>0</v>
      </c>
      <c r="G44" s="22">
        <v>0</v>
      </c>
      <c r="H44" s="22">
        <v>0</v>
      </c>
      <c r="I44" s="22">
        <v>397542</v>
      </c>
    </row>
    <row r="45" spans="1:9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38257214</v>
      </c>
      <c r="F45" s="22">
        <v>0</v>
      </c>
      <c r="G45" s="22">
        <v>0</v>
      </c>
      <c r="H45" s="22">
        <v>12552</v>
      </c>
      <c r="I45" s="22">
        <v>38269766</v>
      </c>
    </row>
    <row r="46" spans="1:9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1199481</v>
      </c>
      <c r="F46" s="22">
        <v>0</v>
      </c>
      <c r="G46" s="22">
        <v>0</v>
      </c>
      <c r="H46" s="22">
        <v>0</v>
      </c>
      <c r="I46" s="22">
        <v>1199481</v>
      </c>
    </row>
    <row r="47" spans="1:9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3212194</v>
      </c>
      <c r="F47" s="22">
        <v>0</v>
      </c>
      <c r="G47" s="22">
        <v>0</v>
      </c>
      <c r="H47" s="22">
        <v>0</v>
      </c>
      <c r="I47" s="22">
        <v>3212194</v>
      </c>
    </row>
    <row r="48" spans="1:9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26692624</v>
      </c>
      <c r="F48" s="22">
        <v>0</v>
      </c>
      <c r="G48" s="22">
        <v>0</v>
      </c>
      <c r="H48" s="22">
        <v>0</v>
      </c>
      <c r="I48" s="22">
        <v>26692624</v>
      </c>
    </row>
    <row r="49" spans="1:9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4370823</v>
      </c>
      <c r="F49" s="22">
        <v>0</v>
      </c>
      <c r="G49" s="22">
        <v>0</v>
      </c>
      <c r="H49" s="22">
        <v>472500</v>
      </c>
      <c r="I49" s="22">
        <v>4843323</v>
      </c>
    </row>
    <row r="50" spans="1:9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</row>
    <row r="51" spans="1:9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40799058</v>
      </c>
      <c r="F52" s="22">
        <v>0</v>
      </c>
      <c r="G52" s="22">
        <v>0</v>
      </c>
      <c r="H52" s="22">
        <v>0</v>
      </c>
      <c r="I52" s="22">
        <v>40799058</v>
      </c>
    </row>
    <row r="53" spans="1:9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3322989</v>
      </c>
      <c r="F53" s="22">
        <v>0</v>
      </c>
      <c r="G53" s="22">
        <v>0</v>
      </c>
      <c r="H53" s="22">
        <v>101144</v>
      </c>
      <c r="I53" s="22">
        <v>3424133</v>
      </c>
    </row>
    <row r="54" spans="1:9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5916688</v>
      </c>
      <c r="F54" s="22">
        <v>0</v>
      </c>
      <c r="G54" s="22">
        <v>0</v>
      </c>
      <c r="H54" s="22">
        <v>0</v>
      </c>
      <c r="I54" s="22">
        <v>5916688</v>
      </c>
    </row>
    <row r="55" spans="1:9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9222541</v>
      </c>
      <c r="F56" s="22">
        <v>0</v>
      </c>
      <c r="G56" s="22">
        <v>0</v>
      </c>
      <c r="H56" s="22">
        <v>1654211</v>
      </c>
      <c r="I56" s="22">
        <v>10876752</v>
      </c>
    </row>
    <row r="57" spans="1:9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31604643</v>
      </c>
      <c r="F57" s="22">
        <v>0</v>
      </c>
      <c r="G57" s="22">
        <v>0</v>
      </c>
      <c r="H57" s="22">
        <v>0</v>
      </c>
      <c r="I57" s="22">
        <v>31604643</v>
      </c>
    </row>
    <row r="58" spans="1:9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11262560</v>
      </c>
      <c r="F58" s="22">
        <v>0</v>
      </c>
      <c r="G58" s="22">
        <v>0</v>
      </c>
      <c r="H58" s="22">
        <v>0</v>
      </c>
      <c r="I58" s="22">
        <v>11262560</v>
      </c>
    </row>
    <row r="59" spans="1:9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12657453</v>
      </c>
      <c r="F59" s="22">
        <v>0</v>
      </c>
      <c r="G59" s="22">
        <v>0</v>
      </c>
      <c r="H59" s="22">
        <v>1650000</v>
      </c>
      <c r="I59" s="22">
        <v>14307453</v>
      </c>
    </row>
    <row r="60" spans="1:9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1553368</v>
      </c>
      <c r="F60" s="22">
        <v>0</v>
      </c>
      <c r="G60" s="22">
        <v>0</v>
      </c>
      <c r="H60" s="22">
        <v>0</v>
      </c>
      <c r="I60" s="22">
        <v>1553368</v>
      </c>
    </row>
    <row r="61" spans="1:9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2210694</v>
      </c>
      <c r="I61" s="22">
        <v>2210694</v>
      </c>
    </row>
    <row r="62" spans="1:9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9982521</v>
      </c>
      <c r="F62" s="22">
        <v>0</v>
      </c>
      <c r="G62" s="22">
        <v>0</v>
      </c>
      <c r="H62" s="22">
        <v>0</v>
      </c>
      <c r="I62" s="22">
        <v>9982521</v>
      </c>
    </row>
    <row r="63" spans="1:9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5343174</v>
      </c>
      <c r="F64" s="22">
        <v>0</v>
      </c>
      <c r="G64" s="22">
        <v>0</v>
      </c>
      <c r="H64" s="22">
        <v>1008000</v>
      </c>
      <c r="I64" s="22">
        <v>6351174</v>
      </c>
    </row>
    <row r="65" spans="1:9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977707</v>
      </c>
      <c r="F68" s="22">
        <v>0</v>
      </c>
      <c r="G68" s="22">
        <v>0</v>
      </c>
      <c r="H68" s="22">
        <v>0</v>
      </c>
      <c r="I68" s="22">
        <v>977707</v>
      </c>
    </row>
    <row r="69" spans="1:9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6208177</v>
      </c>
      <c r="F69" s="22">
        <v>0</v>
      </c>
      <c r="G69" s="22">
        <v>0</v>
      </c>
      <c r="H69" s="22">
        <v>54030419</v>
      </c>
      <c r="I69" s="22">
        <v>60238596</v>
      </c>
    </row>
    <row r="70" spans="1:9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10048515</v>
      </c>
      <c r="F74" s="22">
        <v>0</v>
      </c>
      <c r="G74" s="22">
        <v>0</v>
      </c>
      <c r="H74" s="22">
        <v>1325456</v>
      </c>
      <c r="I74" s="22">
        <v>11373971</v>
      </c>
    </row>
    <row r="75" spans="1:9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721233</v>
      </c>
      <c r="F76" s="22">
        <v>0</v>
      </c>
      <c r="G76" s="22">
        <v>0</v>
      </c>
      <c r="H76" s="22">
        <v>4205428</v>
      </c>
      <c r="I76" s="22">
        <v>4926661</v>
      </c>
    </row>
    <row r="77" spans="1:9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30547831</v>
      </c>
      <c r="F77" s="22">
        <v>0</v>
      </c>
      <c r="G77" s="22">
        <v>0</v>
      </c>
      <c r="H77" s="22">
        <v>0</v>
      </c>
      <c r="I77" s="22">
        <v>30547831</v>
      </c>
    </row>
    <row r="78" spans="1:9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3052739</v>
      </c>
      <c r="F78" s="22">
        <v>0</v>
      </c>
      <c r="G78" s="22">
        <v>0</v>
      </c>
      <c r="H78" s="22">
        <v>0</v>
      </c>
      <c r="I78" s="22">
        <v>3052739</v>
      </c>
    </row>
    <row r="79" spans="1:9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708570</v>
      </c>
      <c r="F79" s="22">
        <v>0</v>
      </c>
      <c r="G79" s="22">
        <v>0</v>
      </c>
      <c r="H79" s="22">
        <v>0</v>
      </c>
      <c r="I79" s="22">
        <v>708570</v>
      </c>
    </row>
    <row r="80" spans="1:9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561101</v>
      </c>
      <c r="F80" s="22">
        <v>0</v>
      </c>
      <c r="G80" s="22">
        <v>0</v>
      </c>
      <c r="H80" s="22">
        <v>0</v>
      </c>
      <c r="I80" s="22">
        <v>561101</v>
      </c>
    </row>
    <row r="81" spans="1:9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4989016</v>
      </c>
      <c r="F81" s="22">
        <v>0</v>
      </c>
      <c r="G81" s="22">
        <v>0</v>
      </c>
      <c r="H81" s="22">
        <v>0</v>
      </c>
      <c r="I81" s="22">
        <v>4989016</v>
      </c>
    </row>
    <row r="82" spans="1:9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10493111</v>
      </c>
      <c r="F85" s="22">
        <v>0</v>
      </c>
      <c r="G85" s="22">
        <v>0</v>
      </c>
      <c r="H85" s="22">
        <v>0</v>
      </c>
      <c r="I85" s="22">
        <v>10493111</v>
      </c>
    </row>
    <row r="86" spans="1:9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9587385</v>
      </c>
      <c r="F86" s="22">
        <v>0</v>
      </c>
      <c r="G86" s="22">
        <v>0</v>
      </c>
      <c r="H86" s="22">
        <v>0</v>
      </c>
      <c r="I86" s="22">
        <v>9587385</v>
      </c>
    </row>
    <row r="87" spans="1:9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2581837</v>
      </c>
      <c r="F87" s="22">
        <v>0</v>
      </c>
      <c r="G87" s="22">
        <v>0</v>
      </c>
      <c r="H87" s="22">
        <v>0</v>
      </c>
      <c r="I87" s="22">
        <v>2581837</v>
      </c>
    </row>
    <row r="88" spans="1:9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</row>
    <row r="89" spans="1:9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9079712</v>
      </c>
      <c r="F89" s="22">
        <v>0</v>
      </c>
      <c r="G89" s="22">
        <v>0</v>
      </c>
      <c r="H89" s="22">
        <v>0</v>
      </c>
      <c r="I89" s="22">
        <v>9079712</v>
      </c>
    </row>
    <row r="90" spans="1:9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2938498</v>
      </c>
      <c r="F90" s="22">
        <v>0</v>
      </c>
      <c r="G90" s="22">
        <v>0</v>
      </c>
      <c r="H90" s="22">
        <v>0</v>
      </c>
      <c r="I90" s="22">
        <v>2938498</v>
      </c>
    </row>
    <row r="91" spans="1:9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1314945</v>
      </c>
      <c r="F91" s="22">
        <v>0</v>
      </c>
      <c r="G91" s="22">
        <v>0</v>
      </c>
      <c r="H91" s="22">
        <v>0</v>
      </c>
      <c r="I91" s="22">
        <v>1314945</v>
      </c>
    </row>
    <row r="92" spans="1:9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7380186</v>
      </c>
      <c r="F92" s="22">
        <v>0</v>
      </c>
      <c r="G92" s="22">
        <v>0</v>
      </c>
      <c r="H92" s="22">
        <v>3417376</v>
      </c>
      <c r="I92" s="22">
        <v>10797562</v>
      </c>
    </row>
    <row r="93" spans="1:9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884207</v>
      </c>
      <c r="F95" s="22">
        <v>0</v>
      </c>
      <c r="G95" s="22">
        <v>0</v>
      </c>
      <c r="H95" s="22">
        <v>0</v>
      </c>
      <c r="I95" s="22">
        <v>884207</v>
      </c>
    </row>
    <row r="96" spans="1:9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12973296</v>
      </c>
      <c r="F96" s="22">
        <v>0</v>
      </c>
      <c r="G96" s="22">
        <v>0</v>
      </c>
      <c r="H96" s="22">
        <v>1144157</v>
      </c>
      <c r="I96" s="22">
        <v>14117453</v>
      </c>
    </row>
    <row r="97" spans="1:9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6091420</v>
      </c>
      <c r="F97" s="22">
        <v>0</v>
      </c>
      <c r="G97" s="22">
        <v>0</v>
      </c>
      <c r="H97" s="22">
        <v>278890</v>
      </c>
      <c r="I97" s="22">
        <v>6370310</v>
      </c>
    </row>
    <row r="98" spans="1:9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486301</v>
      </c>
      <c r="I98" s="22">
        <v>486301</v>
      </c>
    </row>
    <row r="99" spans="1:9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2711728</v>
      </c>
      <c r="F99" s="22">
        <v>0</v>
      </c>
      <c r="G99" s="22">
        <v>0</v>
      </c>
      <c r="H99" s="22">
        <v>12529629</v>
      </c>
      <c r="I99" s="22">
        <v>15241357</v>
      </c>
    </row>
    <row r="100" spans="1:9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604425</v>
      </c>
      <c r="F100" s="22">
        <v>0</v>
      </c>
      <c r="G100" s="22">
        <v>0</v>
      </c>
      <c r="H100" s="22">
        <v>0</v>
      </c>
      <c r="I100" s="22">
        <v>604425</v>
      </c>
    </row>
    <row r="101" spans="1:9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20660409</v>
      </c>
      <c r="F101" s="22">
        <v>0</v>
      </c>
      <c r="G101" s="22">
        <v>0</v>
      </c>
      <c r="H101" s="22">
        <v>0</v>
      </c>
      <c r="I101" s="22">
        <v>20660409</v>
      </c>
    </row>
    <row r="102" spans="1:9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1854477</v>
      </c>
      <c r="F102" s="22">
        <v>0</v>
      </c>
      <c r="G102" s="22">
        <v>900005</v>
      </c>
      <c r="H102" s="22">
        <v>240000</v>
      </c>
      <c r="I102" s="22">
        <v>2994482</v>
      </c>
    </row>
    <row r="103" spans="1:9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750904</v>
      </c>
      <c r="F103" s="22">
        <v>0</v>
      </c>
      <c r="G103" s="22">
        <v>0</v>
      </c>
      <c r="H103" s="22">
        <v>0</v>
      </c>
      <c r="I103" s="22">
        <v>750904</v>
      </c>
    </row>
    <row r="104" spans="1:9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598128</v>
      </c>
      <c r="F104" s="22">
        <v>0</v>
      </c>
      <c r="G104" s="22">
        <v>0</v>
      </c>
      <c r="H104" s="22">
        <v>0</v>
      </c>
      <c r="I104" s="22">
        <v>598128</v>
      </c>
    </row>
    <row r="105" spans="1:9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1360542</v>
      </c>
      <c r="F105" s="22">
        <v>0</v>
      </c>
      <c r="G105" s="22">
        <v>0</v>
      </c>
      <c r="H105" s="22">
        <v>5010</v>
      </c>
      <c r="I105" s="22">
        <v>1365552</v>
      </c>
    </row>
    <row r="106" spans="1:9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2759750</v>
      </c>
      <c r="F106" s="22">
        <v>0</v>
      </c>
      <c r="G106" s="22">
        <v>0</v>
      </c>
      <c r="H106" s="22">
        <v>0</v>
      </c>
      <c r="I106" s="22">
        <v>2759750</v>
      </c>
    </row>
    <row r="107" spans="1:9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24370434</v>
      </c>
      <c r="F107" s="22">
        <v>0</v>
      </c>
      <c r="G107" s="22">
        <v>0</v>
      </c>
      <c r="H107" s="22">
        <v>761276</v>
      </c>
      <c r="I107" s="22">
        <v>25131710</v>
      </c>
    </row>
    <row r="108" spans="1:9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969415</v>
      </c>
      <c r="F108" s="22">
        <v>0</v>
      </c>
      <c r="G108" s="22">
        <v>0</v>
      </c>
      <c r="H108" s="22">
        <v>4048</v>
      </c>
      <c r="I108" s="22">
        <v>973463</v>
      </c>
    </row>
    <row r="109" spans="1:9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462128</v>
      </c>
      <c r="F109" s="22">
        <v>0</v>
      </c>
      <c r="G109" s="22">
        <v>0</v>
      </c>
      <c r="H109" s="22">
        <v>1705040</v>
      </c>
      <c r="I109" s="22">
        <v>2167168</v>
      </c>
    </row>
    <row r="110" spans="1:9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1375836</v>
      </c>
      <c r="F110" s="22">
        <v>0</v>
      </c>
      <c r="G110" s="22">
        <v>0</v>
      </c>
      <c r="H110" s="22">
        <v>100000</v>
      </c>
      <c r="I110" s="22">
        <v>1475836</v>
      </c>
    </row>
    <row r="111" spans="1:9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4487007</v>
      </c>
      <c r="F111" s="22">
        <v>0</v>
      </c>
      <c r="G111" s="22">
        <v>0</v>
      </c>
      <c r="H111" s="22">
        <v>500000</v>
      </c>
      <c r="I111" s="22">
        <v>4987007</v>
      </c>
    </row>
    <row r="112" spans="1:9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4654313</v>
      </c>
      <c r="F112" s="22">
        <v>0</v>
      </c>
      <c r="G112" s="22">
        <v>0</v>
      </c>
      <c r="H112" s="22">
        <v>0</v>
      </c>
      <c r="I112" s="22">
        <v>4654313</v>
      </c>
    </row>
    <row r="113" spans="1:9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2419749</v>
      </c>
      <c r="F113" s="22">
        <v>0</v>
      </c>
      <c r="G113" s="22">
        <v>0</v>
      </c>
      <c r="H113" s="22">
        <v>0</v>
      </c>
      <c r="I113" s="22">
        <v>2419749</v>
      </c>
    </row>
    <row r="114" spans="1:9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24020510</v>
      </c>
      <c r="F114" s="22">
        <v>0</v>
      </c>
      <c r="G114" s="22">
        <v>6783057</v>
      </c>
      <c r="H114" s="22">
        <v>0</v>
      </c>
      <c r="I114" s="22">
        <v>30803567</v>
      </c>
    </row>
    <row r="115" spans="1:9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428497</v>
      </c>
      <c r="F115" s="22">
        <v>0</v>
      </c>
      <c r="G115" s="22">
        <v>0</v>
      </c>
      <c r="H115" s="22">
        <v>0</v>
      </c>
      <c r="I115" s="22">
        <v>428497</v>
      </c>
    </row>
    <row r="116" spans="1:9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5224900</v>
      </c>
      <c r="F116" s="22">
        <v>0</v>
      </c>
      <c r="G116" s="22">
        <v>0</v>
      </c>
      <c r="H116" s="22">
        <v>90878</v>
      </c>
      <c r="I116" s="22">
        <v>5315778</v>
      </c>
    </row>
    <row r="117" spans="1:9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1364630</v>
      </c>
      <c r="F117" s="22">
        <v>0</v>
      </c>
      <c r="G117" s="22">
        <v>0</v>
      </c>
      <c r="H117" s="22">
        <v>0</v>
      </c>
      <c r="I117" s="22">
        <v>1364630</v>
      </c>
    </row>
    <row r="118" spans="1:9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4164334</v>
      </c>
      <c r="F118" s="22">
        <v>0</v>
      </c>
      <c r="G118" s="22">
        <v>0</v>
      </c>
      <c r="H118" s="22">
        <v>0</v>
      </c>
      <c r="I118" s="22">
        <v>4164334</v>
      </c>
    </row>
    <row r="119" spans="1:9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5024066</v>
      </c>
      <c r="F119" s="22">
        <v>0</v>
      </c>
      <c r="G119" s="22">
        <v>0</v>
      </c>
      <c r="H119" s="22">
        <v>3130841</v>
      </c>
      <c r="I119" s="22">
        <v>8154907</v>
      </c>
    </row>
    <row r="120" spans="1:9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10384646</v>
      </c>
      <c r="F120" s="22">
        <v>0</v>
      </c>
      <c r="G120" s="22">
        <v>0</v>
      </c>
      <c r="H120" s="22">
        <v>4387185</v>
      </c>
      <c r="I120" s="22">
        <v>14771831</v>
      </c>
    </row>
    <row r="121" spans="1:9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11198363</v>
      </c>
      <c r="F121" s="22">
        <v>103054</v>
      </c>
      <c r="G121" s="22">
        <v>0</v>
      </c>
      <c r="H121" s="22">
        <v>0</v>
      </c>
      <c r="I121" s="22">
        <v>11301417</v>
      </c>
    </row>
    <row r="122" spans="1:9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547423</v>
      </c>
      <c r="F122" s="22">
        <v>0</v>
      </c>
      <c r="G122" s="22">
        <v>0</v>
      </c>
      <c r="H122" s="22">
        <v>0</v>
      </c>
      <c r="I122" s="22">
        <v>547423</v>
      </c>
    </row>
    <row r="123" spans="1:9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9218987</v>
      </c>
      <c r="F123" s="22">
        <v>0</v>
      </c>
      <c r="G123" s="22">
        <v>0</v>
      </c>
      <c r="H123" s="22">
        <v>0</v>
      </c>
      <c r="I123" s="22">
        <v>9218987</v>
      </c>
    </row>
    <row r="124" spans="1:9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3073523</v>
      </c>
      <c r="I124" s="22">
        <v>3073523</v>
      </c>
    </row>
    <row r="125" spans="1:9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4610603</v>
      </c>
      <c r="F125" s="22">
        <v>0</v>
      </c>
      <c r="G125" s="22">
        <v>0</v>
      </c>
      <c r="H125" s="22">
        <v>0</v>
      </c>
      <c r="I125" s="22">
        <v>4610603</v>
      </c>
    </row>
    <row r="126" spans="1:9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378105</v>
      </c>
      <c r="F126" s="22">
        <v>0</v>
      </c>
      <c r="G126" s="22">
        <v>0</v>
      </c>
      <c r="H126" s="22">
        <v>0</v>
      </c>
      <c r="I126" s="22">
        <v>378105</v>
      </c>
    </row>
    <row r="127" spans="1:9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1997407</v>
      </c>
      <c r="F127" s="22">
        <v>0</v>
      </c>
      <c r="G127" s="22">
        <v>0</v>
      </c>
      <c r="H127" s="22">
        <v>0</v>
      </c>
      <c r="I127" s="22">
        <v>1997407</v>
      </c>
    </row>
    <row r="128" spans="1:9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1242514</v>
      </c>
      <c r="F128" s="22">
        <v>0</v>
      </c>
      <c r="G128" s="22">
        <v>0</v>
      </c>
      <c r="H128" s="22">
        <v>0</v>
      </c>
      <c r="I128" s="22">
        <v>1242514</v>
      </c>
    </row>
    <row r="129" spans="1:9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3738212</v>
      </c>
      <c r="F129" s="22">
        <v>0</v>
      </c>
      <c r="G129" s="22">
        <v>0</v>
      </c>
      <c r="H129" s="22">
        <v>0</v>
      </c>
      <c r="I129" s="22">
        <v>3738212</v>
      </c>
    </row>
    <row r="130" spans="1:9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4668047</v>
      </c>
      <c r="F131" s="22">
        <v>0</v>
      </c>
      <c r="G131" s="22">
        <v>0</v>
      </c>
      <c r="H131" s="22">
        <v>146534</v>
      </c>
      <c r="I131" s="22">
        <v>4814581</v>
      </c>
    </row>
    <row r="132" spans="1:9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118454</v>
      </c>
      <c r="F134" s="22">
        <v>0</v>
      </c>
      <c r="G134" s="22">
        <v>0</v>
      </c>
      <c r="H134" s="22">
        <v>82114</v>
      </c>
      <c r="I134" s="22">
        <v>200568</v>
      </c>
    </row>
    <row r="135" spans="1:9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3941426</v>
      </c>
      <c r="F135" s="22">
        <v>0</v>
      </c>
      <c r="G135" s="22">
        <v>0</v>
      </c>
      <c r="H135" s="22">
        <v>0</v>
      </c>
      <c r="I135" s="22">
        <v>3941426</v>
      </c>
    </row>
    <row r="136" spans="1:9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3986050</v>
      </c>
      <c r="F136" s="22">
        <v>0</v>
      </c>
      <c r="G136" s="22">
        <v>0</v>
      </c>
      <c r="H136" s="22">
        <v>0</v>
      </c>
      <c r="I136" s="22">
        <v>3986050</v>
      </c>
    </row>
    <row r="137" spans="1:9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12113247</v>
      </c>
      <c r="F137" s="22">
        <v>0</v>
      </c>
      <c r="G137" s="22">
        <v>0</v>
      </c>
      <c r="H137" s="22">
        <v>0</v>
      </c>
      <c r="I137" s="22">
        <v>12113247</v>
      </c>
    </row>
    <row r="138" spans="1:9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11233874</v>
      </c>
      <c r="F138" s="22">
        <v>121503</v>
      </c>
      <c r="G138" s="22">
        <v>0</v>
      </c>
      <c r="H138" s="22">
        <v>0</v>
      </c>
      <c r="I138" s="22">
        <v>11355377</v>
      </c>
    </row>
    <row r="139" spans="1:9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504500</v>
      </c>
      <c r="I139" s="22">
        <v>504500</v>
      </c>
    </row>
    <row r="140" spans="1:9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327802</v>
      </c>
      <c r="F140" s="22">
        <v>0</v>
      </c>
      <c r="G140" s="22">
        <v>515200</v>
      </c>
      <c r="H140" s="22">
        <v>0</v>
      </c>
      <c r="I140" s="22">
        <v>843002</v>
      </c>
    </row>
    <row r="141" spans="1:9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778134</v>
      </c>
      <c r="F141" s="22">
        <v>0</v>
      </c>
      <c r="G141" s="22">
        <v>0</v>
      </c>
      <c r="H141" s="22">
        <v>983088</v>
      </c>
      <c r="I141" s="22">
        <v>1761222</v>
      </c>
    </row>
    <row r="142" spans="1:9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1591915</v>
      </c>
      <c r="F142" s="22">
        <v>0</v>
      </c>
      <c r="G142" s="22">
        <v>0</v>
      </c>
      <c r="H142" s="22">
        <v>0</v>
      </c>
      <c r="I142" s="22">
        <v>1591915</v>
      </c>
    </row>
    <row r="143" spans="1:9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858112</v>
      </c>
      <c r="F144" s="22">
        <v>0</v>
      </c>
      <c r="G144" s="22">
        <v>0</v>
      </c>
      <c r="H144" s="22">
        <v>168181</v>
      </c>
      <c r="I144" s="22">
        <v>1026293</v>
      </c>
    </row>
    <row r="145" spans="1:9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2344091</v>
      </c>
      <c r="F145" s="22">
        <v>0</v>
      </c>
      <c r="G145" s="22">
        <v>0</v>
      </c>
      <c r="H145" s="22">
        <v>0</v>
      </c>
      <c r="I145" s="22">
        <v>2344091</v>
      </c>
    </row>
    <row r="146" spans="1:9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2069452</v>
      </c>
      <c r="F146" s="22">
        <v>0</v>
      </c>
      <c r="G146" s="22">
        <v>0</v>
      </c>
      <c r="H146" s="22">
        <v>0</v>
      </c>
      <c r="I146" s="22">
        <v>2069452</v>
      </c>
    </row>
    <row r="147" spans="1:9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345789</v>
      </c>
      <c r="F147" s="22">
        <v>0</v>
      </c>
      <c r="G147" s="22">
        <v>0</v>
      </c>
      <c r="H147" s="22">
        <v>0</v>
      </c>
      <c r="I147" s="22">
        <v>345789</v>
      </c>
    </row>
    <row r="148" spans="1:9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47500</v>
      </c>
      <c r="I148" s="22">
        <v>47500</v>
      </c>
    </row>
    <row r="149" spans="1:9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607745</v>
      </c>
      <c r="F149" s="22">
        <v>0</v>
      </c>
      <c r="G149" s="22">
        <v>0</v>
      </c>
      <c r="H149" s="22">
        <v>0</v>
      </c>
      <c r="I149" s="22">
        <v>607745</v>
      </c>
    </row>
    <row r="150" spans="1:9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3143728</v>
      </c>
      <c r="F150" s="22">
        <v>0</v>
      </c>
      <c r="G150" s="22">
        <v>1000000</v>
      </c>
      <c r="H150" s="22">
        <v>0</v>
      </c>
      <c r="I150" s="22">
        <v>4143728</v>
      </c>
    </row>
    <row r="151" spans="1:9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1410670</v>
      </c>
      <c r="F151" s="22">
        <v>0</v>
      </c>
      <c r="G151" s="22">
        <v>0</v>
      </c>
      <c r="H151" s="22">
        <v>0</v>
      </c>
      <c r="I151" s="22">
        <v>1410670</v>
      </c>
    </row>
    <row r="152" spans="1:9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1773348</v>
      </c>
      <c r="F152" s="22">
        <v>0</v>
      </c>
      <c r="G152" s="22">
        <v>0</v>
      </c>
      <c r="H152" s="22">
        <v>0</v>
      </c>
      <c r="I152" s="22">
        <v>1773348</v>
      </c>
    </row>
    <row r="153" spans="1:9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23597240</v>
      </c>
      <c r="F153" s="22">
        <v>0</v>
      </c>
      <c r="G153" s="22">
        <v>0</v>
      </c>
      <c r="H153" s="22">
        <v>0</v>
      </c>
      <c r="I153" s="22">
        <v>23597240</v>
      </c>
    </row>
    <row r="154" spans="1:9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18527381</v>
      </c>
      <c r="F154" s="22">
        <v>0</v>
      </c>
      <c r="G154" s="22">
        <v>0</v>
      </c>
      <c r="H154" s="22">
        <v>0</v>
      </c>
      <c r="I154" s="22">
        <v>18527381</v>
      </c>
    </row>
    <row r="155" spans="1:9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1854934</v>
      </c>
      <c r="F155" s="22">
        <v>0</v>
      </c>
      <c r="G155" s="22">
        <v>0</v>
      </c>
      <c r="H155" s="22">
        <v>0</v>
      </c>
      <c r="I155" s="22">
        <v>1854934</v>
      </c>
    </row>
    <row r="156" spans="1:9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45359</v>
      </c>
      <c r="F156" s="22">
        <v>0</v>
      </c>
      <c r="G156" s="22">
        <v>0</v>
      </c>
      <c r="H156" s="22">
        <v>83518</v>
      </c>
      <c r="I156" s="22">
        <v>128877</v>
      </c>
    </row>
    <row r="157" spans="1:9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12490833</v>
      </c>
      <c r="F157" s="22">
        <v>0</v>
      </c>
      <c r="G157" s="22">
        <v>541646</v>
      </c>
      <c r="H157" s="22">
        <v>0</v>
      </c>
      <c r="I157" s="22">
        <v>13032479</v>
      </c>
    </row>
    <row r="158" spans="1:9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2051588</v>
      </c>
      <c r="F158" s="22">
        <v>0</v>
      </c>
      <c r="G158" s="22">
        <v>0</v>
      </c>
      <c r="H158" s="22">
        <v>0</v>
      </c>
      <c r="I158" s="22">
        <v>2051588</v>
      </c>
    </row>
    <row r="159" spans="1:9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1090734</v>
      </c>
      <c r="F159" s="22">
        <v>0</v>
      </c>
      <c r="G159" s="22">
        <v>0</v>
      </c>
      <c r="H159" s="22">
        <v>0</v>
      </c>
      <c r="I159" s="22">
        <v>1090734</v>
      </c>
    </row>
    <row r="160" spans="1:9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2502921</v>
      </c>
      <c r="F160" s="22">
        <v>0</v>
      </c>
      <c r="G160" s="22">
        <v>0</v>
      </c>
      <c r="H160" s="22">
        <v>0</v>
      </c>
      <c r="I160" s="22">
        <v>2502921</v>
      </c>
    </row>
    <row r="161" spans="1:9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2989225</v>
      </c>
      <c r="F161" s="22">
        <v>0</v>
      </c>
      <c r="G161" s="22">
        <v>0</v>
      </c>
      <c r="H161" s="22">
        <v>0</v>
      </c>
      <c r="I161" s="22">
        <v>2989225</v>
      </c>
    </row>
    <row r="162" spans="1:9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226576</v>
      </c>
      <c r="F162" s="22">
        <v>0</v>
      </c>
      <c r="G162" s="22">
        <v>0</v>
      </c>
      <c r="H162" s="22">
        <v>1639423</v>
      </c>
      <c r="I162" s="22">
        <v>1865999</v>
      </c>
    </row>
    <row r="163" spans="1:9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2006205</v>
      </c>
      <c r="F163" s="22">
        <v>0</v>
      </c>
      <c r="G163" s="22">
        <v>0</v>
      </c>
      <c r="H163" s="22">
        <v>0</v>
      </c>
      <c r="I163" s="22">
        <v>2006205</v>
      </c>
    </row>
    <row r="164" spans="1:9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1254518</v>
      </c>
      <c r="F164" s="22">
        <v>0</v>
      </c>
      <c r="G164" s="22">
        <v>0</v>
      </c>
      <c r="H164" s="22">
        <v>143428</v>
      </c>
      <c r="I164" s="22">
        <v>1397946</v>
      </c>
    </row>
    <row r="165" spans="1:9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7714314</v>
      </c>
      <c r="F165" s="22">
        <v>0</v>
      </c>
      <c r="G165" s="22">
        <v>0</v>
      </c>
      <c r="H165" s="22">
        <v>0</v>
      </c>
      <c r="I165" s="22">
        <v>7714314</v>
      </c>
    </row>
    <row r="166" spans="1:9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3777184</v>
      </c>
      <c r="F166" s="22">
        <v>0</v>
      </c>
      <c r="G166" s="22">
        <v>0</v>
      </c>
      <c r="H166" s="22">
        <v>0</v>
      </c>
      <c r="I166" s="22">
        <v>3777184</v>
      </c>
    </row>
    <row r="167" spans="1:9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1941460</v>
      </c>
      <c r="F167" s="22">
        <v>1108527</v>
      </c>
      <c r="G167" s="22">
        <v>0</v>
      </c>
      <c r="H167" s="22">
        <v>0</v>
      </c>
      <c r="I167" s="22">
        <v>3049987</v>
      </c>
    </row>
    <row r="168" spans="1:9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8570832</v>
      </c>
      <c r="F168" s="22">
        <v>0</v>
      </c>
      <c r="G168" s="22">
        <v>0</v>
      </c>
      <c r="H168" s="22">
        <v>0</v>
      </c>
      <c r="I168" s="22">
        <v>8570832</v>
      </c>
    </row>
    <row r="169" spans="1:9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</row>
    <row r="170" spans="1:9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2064222</v>
      </c>
      <c r="F170" s="22">
        <v>0</v>
      </c>
      <c r="G170" s="22">
        <v>0</v>
      </c>
      <c r="H170" s="22">
        <v>0</v>
      </c>
      <c r="I170" s="22">
        <v>2064222</v>
      </c>
    </row>
    <row r="171" spans="1:9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29489945</v>
      </c>
      <c r="F171" s="22">
        <v>0</v>
      </c>
      <c r="G171" s="22">
        <v>0</v>
      </c>
      <c r="H171" s="22">
        <v>0</v>
      </c>
      <c r="I171" s="22">
        <v>29489945</v>
      </c>
    </row>
    <row r="172" spans="1:9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24252</v>
      </c>
      <c r="F172" s="22">
        <v>278894</v>
      </c>
      <c r="G172" s="22">
        <v>0</v>
      </c>
      <c r="H172" s="22">
        <v>0</v>
      </c>
      <c r="I172" s="22">
        <v>303146</v>
      </c>
    </row>
    <row r="173" spans="1:9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1406245</v>
      </c>
      <c r="F173" s="22">
        <v>0</v>
      </c>
      <c r="G173" s="22">
        <v>0</v>
      </c>
      <c r="H173" s="22">
        <v>0</v>
      </c>
      <c r="I173" s="22">
        <v>1406245</v>
      </c>
    </row>
    <row r="174" spans="1:9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2670460</v>
      </c>
      <c r="F174" s="22">
        <v>0</v>
      </c>
      <c r="G174" s="22">
        <v>0</v>
      </c>
      <c r="H174" s="22">
        <v>1810976</v>
      </c>
      <c r="I174" s="22">
        <v>4481436</v>
      </c>
    </row>
    <row r="175" spans="1:9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510316</v>
      </c>
      <c r="F175" s="22">
        <v>0</v>
      </c>
      <c r="G175" s="22">
        <v>0</v>
      </c>
      <c r="H175" s="22">
        <v>118916</v>
      </c>
      <c r="I175" s="22">
        <v>629232</v>
      </c>
    </row>
    <row r="176" spans="1:9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6969966</v>
      </c>
      <c r="F176" s="22">
        <v>0</v>
      </c>
      <c r="G176" s="22">
        <v>0</v>
      </c>
      <c r="H176" s="22">
        <v>0</v>
      </c>
      <c r="I176" s="22">
        <v>6969966</v>
      </c>
    </row>
    <row r="177" spans="1:9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8741927</v>
      </c>
      <c r="F177" s="22">
        <v>0</v>
      </c>
      <c r="G177" s="22">
        <v>0</v>
      </c>
      <c r="H177" s="22">
        <v>0</v>
      </c>
      <c r="I177" s="22">
        <v>8741927</v>
      </c>
    </row>
    <row r="178" spans="1:9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6801042</v>
      </c>
      <c r="F178" s="22">
        <v>3010769</v>
      </c>
      <c r="G178" s="22">
        <v>0</v>
      </c>
      <c r="H178" s="22">
        <v>0</v>
      </c>
      <c r="I178" s="22">
        <v>9811811</v>
      </c>
    </row>
    <row r="179" spans="1:9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4071098</v>
      </c>
      <c r="F179" s="22">
        <v>0</v>
      </c>
      <c r="G179" s="22">
        <v>0</v>
      </c>
      <c r="H179" s="22">
        <v>0</v>
      </c>
      <c r="I179" s="22">
        <v>4071098</v>
      </c>
    </row>
    <row r="180" spans="1:9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1500000</v>
      </c>
      <c r="F180" s="22">
        <v>0</v>
      </c>
      <c r="G180" s="22">
        <v>0</v>
      </c>
      <c r="H180" s="22">
        <v>0</v>
      </c>
      <c r="I180" s="22">
        <v>1500000</v>
      </c>
    </row>
    <row r="181" spans="1:9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28107575</v>
      </c>
      <c r="F181" s="22">
        <v>0</v>
      </c>
      <c r="G181" s="22">
        <v>0</v>
      </c>
      <c r="H181" s="22">
        <v>0</v>
      </c>
      <c r="I181" s="22">
        <v>28107575</v>
      </c>
    </row>
    <row r="182" spans="1:9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1559168</v>
      </c>
      <c r="F182" s="22">
        <v>0</v>
      </c>
      <c r="G182" s="22">
        <v>0</v>
      </c>
      <c r="H182" s="22">
        <v>6031889</v>
      </c>
      <c r="I182" s="22">
        <v>7591057</v>
      </c>
    </row>
    <row r="183" spans="1:9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1383307</v>
      </c>
      <c r="F183" s="22">
        <v>0</v>
      </c>
      <c r="G183" s="22">
        <v>0</v>
      </c>
      <c r="H183" s="22">
        <v>1977580</v>
      </c>
      <c r="I183" s="22">
        <v>3360887</v>
      </c>
    </row>
    <row r="184" spans="1:9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3079196</v>
      </c>
      <c r="F184" s="22">
        <v>0</v>
      </c>
      <c r="G184" s="22">
        <v>0</v>
      </c>
      <c r="H184" s="22">
        <v>0</v>
      </c>
      <c r="I184" s="22">
        <v>3079196</v>
      </c>
    </row>
    <row r="185" spans="1:9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14951</v>
      </c>
      <c r="F185" s="22">
        <v>0</v>
      </c>
      <c r="G185" s="22">
        <v>0</v>
      </c>
      <c r="H185" s="22">
        <v>1282614</v>
      </c>
      <c r="I185" s="22">
        <v>1297565</v>
      </c>
    </row>
    <row r="186" spans="1:9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3128385</v>
      </c>
      <c r="F186" s="22">
        <v>0</v>
      </c>
      <c r="G186" s="22">
        <v>0</v>
      </c>
      <c r="H186" s="22">
        <v>83487</v>
      </c>
      <c r="I186" s="22">
        <v>3211872</v>
      </c>
    </row>
    <row r="187" spans="1:9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2029825</v>
      </c>
      <c r="F187" s="22">
        <v>0</v>
      </c>
      <c r="G187" s="22">
        <v>0</v>
      </c>
      <c r="H187" s="22">
        <v>143921</v>
      </c>
      <c r="I187" s="22">
        <v>2173746</v>
      </c>
    </row>
    <row r="188" spans="1:9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3036203</v>
      </c>
      <c r="F188" s="22">
        <v>0</v>
      </c>
      <c r="G188" s="22">
        <v>0</v>
      </c>
      <c r="H188" s="22">
        <v>205159</v>
      </c>
      <c r="I188" s="22">
        <v>3241362</v>
      </c>
    </row>
    <row r="189" spans="1:9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707596</v>
      </c>
      <c r="F189" s="22">
        <v>0</v>
      </c>
      <c r="G189" s="22">
        <v>0</v>
      </c>
      <c r="H189" s="22">
        <v>0</v>
      </c>
      <c r="I189" s="22">
        <v>707596</v>
      </c>
    </row>
    <row r="190" spans="1:9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7546210</v>
      </c>
      <c r="F190" s="22">
        <v>0</v>
      </c>
      <c r="G190" s="22">
        <v>0</v>
      </c>
      <c r="H190" s="22">
        <v>0</v>
      </c>
      <c r="I190" s="22">
        <v>7546210</v>
      </c>
    </row>
    <row r="191" spans="1:9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10516820</v>
      </c>
      <c r="F191" s="22">
        <v>0</v>
      </c>
      <c r="G191" s="22">
        <v>0</v>
      </c>
      <c r="H191" s="22">
        <v>0</v>
      </c>
      <c r="I191" s="22">
        <v>10516820</v>
      </c>
    </row>
    <row r="192" spans="1:9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911318</v>
      </c>
      <c r="F192" s="22">
        <v>0</v>
      </c>
      <c r="G192" s="22">
        <v>0</v>
      </c>
      <c r="H192" s="22">
        <v>0</v>
      </c>
      <c r="I192" s="22">
        <v>911318</v>
      </c>
    </row>
    <row r="193" spans="1:9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2371408</v>
      </c>
      <c r="F193" s="22">
        <v>0</v>
      </c>
      <c r="G193" s="22">
        <v>0</v>
      </c>
      <c r="H193" s="22">
        <v>249164</v>
      </c>
      <c r="I193" s="22">
        <v>2620572</v>
      </c>
    </row>
    <row r="194" spans="1:9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1909464</v>
      </c>
      <c r="I194" s="22">
        <v>1909464</v>
      </c>
    </row>
    <row r="195" spans="1:9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7805724</v>
      </c>
      <c r="F196" s="22">
        <v>0</v>
      </c>
      <c r="G196" s="22">
        <v>0</v>
      </c>
      <c r="H196" s="22">
        <v>25132</v>
      </c>
      <c r="I196" s="22">
        <v>7830856</v>
      </c>
    </row>
    <row r="197" spans="1:9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14047436</v>
      </c>
      <c r="F197" s="22">
        <v>0</v>
      </c>
      <c r="G197" s="22">
        <v>0</v>
      </c>
      <c r="H197" s="22">
        <v>0</v>
      </c>
      <c r="I197" s="22">
        <v>14047436</v>
      </c>
    </row>
    <row r="198" spans="1:9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28447</v>
      </c>
      <c r="F198" s="22">
        <v>0</v>
      </c>
      <c r="G198" s="22">
        <v>0</v>
      </c>
      <c r="H198" s="22">
        <v>162000</v>
      </c>
      <c r="I198" s="22">
        <v>190447</v>
      </c>
    </row>
    <row r="199" spans="1:9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2162317</v>
      </c>
      <c r="F200" s="22">
        <v>0</v>
      </c>
      <c r="G200" s="22">
        <v>0</v>
      </c>
      <c r="H200" s="22">
        <v>0</v>
      </c>
      <c r="I200" s="22">
        <v>2162317</v>
      </c>
    </row>
    <row r="201" spans="1:9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43404</v>
      </c>
      <c r="F201" s="22">
        <v>0</v>
      </c>
      <c r="G201" s="22">
        <v>0</v>
      </c>
      <c r="H201" s="22">
        <v>0</v>
      </c>
      <c r="I201" s="22">
        <v>43404</v>
      </c>
    </row>
    <row r="202" spans="1:9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25308</v>
      </c>
      <c r="I203" s="22">
        <v>25308</v>
      </c>
    </row>
    <row r="204" spans="1:9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442809</v>
      </c>
      <c r="F205" s="22">
        <v>0</v>
      </c>
      <c r="G205" s="22">
        <v>0</v>
      </c>
      <c r="H205" s="22">
        <v>0</v>
      </c>
      <c r="I205" s="22">
        <v>442809</v>
      </c>
    </row>
    <row r="206" spans="1:9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141357</v>
      </c>
      <c r="F206" s="22">
        <v>0</v>
      </c>
      <c r="G206" s="22">
        <v>0</v>
      </c>
      <c r="H206" s="22">
        <v>0</v>
      </c>
      <c r="I206" s="22">
        <v>141357</v>
      </c>
    </row>
    <row r="207" spans="1:9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463381</v>
      </c>
      <c r="I208" s="22">
        <v>463381</v>
      </c>
    </row>
    <row r="209" spans="1:9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129931</v>
      </c>
      <c r="I209" s="22">
        <v>129931</v>
      </c>
    </row>
    <row r="210" spans="1:9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13677</v>
      </c>
      <c r="F211" s="22">
        <v>0</v>
      </c>
      <c r="G211" s="22">
        <v>0</v>
      </c>
      <c r="H211" s="22">
        <v>0</v>
      </c>
      <c r="I211" s="22">
        <v>13677</v>
      </c>
    </row>
    <row r="212" spans="1:9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3860318</v>
      </c>
      <c r="F212" s="22">
        <v>0</v>
      </c>
      <c r="G212" s="22">
        <v>0</v>
      </c>
      <c r="H212" s="22">
        <v>0</v>
      </c>
      <c r="I212" s="22">
        <v>3860318</v>
      </c>
    </row>
    <row r="213" spans="1:9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14767</v>
      </c>
      <c r="I213" s="22">
        <v>14767</v>
      </c>
    </row>
    <row r="214" spans="1:9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111862</v>
      </c>
      <c r="I214" s="22">
        <v>111862</v>
      </c>
    </row>
    <row r="215" spans="1:9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93333</v>
      </c>
      <c r="F215" s="22">
        <v>0</v>
      </c>
      <c r="G215" s="22">
        <v>0</v>
      </c>
      <c r="H215" s="22">
        <v>534903</v>
      </c>
      <c r="I215" s="22">
        <v>628236</v>
      </c>
    </row>
    <row r="216" spans="1:9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9350</v>
      </c>
      <c r="I216" s="22">
        <v>9350</v>
      </c>
    </row>
    <row r="217" spans="1:9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27684</v>
      </c>
      <c r="F219" s="22">
        <v>0</v>
      </c>
      <c r="G219" s="22">
        <v>0</v>
      </c>
      <c r="H219" s="22">
        <v>75000</v>
      </c>
      <c r="I219" s="22">
        <v>102684</v>
      </c>
    </row>
    <row r="220" spans="1:9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609993</v>
      </c>
      <c r="F220" s="22">
        <v>0</v>
      </c>
      <c r="G220" s="22">
        <v>0</v>
      </c>
      <c r="H220" s="22">
        <v>0</v>
      </c>
      <c r="I220" s="22">
        <v>609993</v>
      </c>
    </row>
    <row r="221" spans="1:9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105331</v>
      </c>
      <c r="F221" s="22">
        <v>0</v>
      </c>
      <c r="G221" s="22">
        <v>0</v>
      </c>
      <c r="H221" s="22">
        <v>0</v>
      </c>
      <c r="I221" s="22">
        <v>105331</v>
      </c>
    </row>
    <row r="222" spans="1:9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1684327</v>
      </c>
      <c r="H223" s="22">
        <v>360000</v>
      </c>
      <c r="I223" s="22">
        <v>2044327</v>
      </c>
    </row>
    <row r="224" spans="1:9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34376</v>
      </c>
      <c r="I226" s="22">
        <v>34376</v>
      </c>
    </row>
    <row r="227" spans="1:9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256762</v>
      </c>
      <c r="I230" s="22">
        <v>256762</v>
      </c>
    </row>
    <row r="231" spans="1:9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386069</v>
      </c>
      <c r="F232" s="22">
        <v>0</v>
      </c>
      <c r="G232" s="22">
        <v>0</v>
      </c>
      <c r="H232" s="22">
        <v>0</v>
      </c>
      <c r="I232" s="22">
        <v>386069</v>
      </c>
    </row>
    <row r="233" spans="1:9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42837</v>
      </c>
      <c r="F236" s="22">
        <v>0</v>
      </c>
      <c r="G236" s="22">
        <v>0</v>
      </c>
      <c r="H236" s="22">
        <v>0</v>
      </c>
      <c r="I236" s="22">
        <v>42837</v>
      </c>
    </row>
    <row r="237" spans="1:9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193176</v>
      </c>
      <c r="F239" s="22">
        <v>0</v>
      </c>
      <c r="G239" s="22">
        <v>0</v>
      </c>
      <c r="H239" s="22">
        <v>0</v>
      </c>
      <c r="I239" s="22">
        <v>193176</v>
      </c>
    </row>
    <row r="240" spans="1:9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1067985</v>
      </c>
      <c r="F240" s="22">
        <v>0</v>
      </c>
      <c r="G240" s="22">
        <v>0</v>
      </c>
      <c r="H240" s="22">
        <v>648145</v>
      </c>
      <c r="I240" s="22">
        <v>1716130</v>
      </c>
    </row>
    <row r="241" spans="1:9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434974</v>
      </c>
      <c r="F242" s="22">
        <v>0</v>
      </c>
      <c r="G242" s="22">
        <v>0</v>
      </c>
      <c r="H242" s="22">
        <v>0</v>
      </c>
      <c r="I242" s="22">
        <v>434974</v>
      </c>
    </row>
    <row r="243" spans="1:9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840000</v>
      </c>
      <c r="F248" s="22">
        <v>0</v>
      </c>
      <c r="G248" s="22">
        <v>0</v>
      </c>
      <c r="H248" s="22">
        <v>0</v>
      </c>
      <c r="I248" s="22">
        <v>840000</v>
      </c>
    </row>
    <row r="249" spans="1:9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93271</v>
      </c>
      <c r="F251" s="22">
        <v>0</v>
      </c>
      <c r="G251" s="22">
        <v>0</v>
      </c>
      <c r="H251" s="22">
        <v>0</v>
      </c>
      <c r="I251" s="22">
        <v>93271</v>
      </c>
    </row>
    <row r="252" spans="1:9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1130231</v>
      </c>
      <c r="F252" s="22">
        <v>0</v>
      </c>
      <c r="G252" s="22">
        <v>0</v>
      </c>
      <c r="H252" s="22">
        <v>0</v>
      </c>
      <c r="I252" s="22">
        <v>1130231</v>
      </c>
    </row>
    <row r="253" spans="1:9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63542</v>
      </c>
      <c r="F253" s="22">
        <v>0</v>
      </c>
      <c r="G253" s="22">
        <v>0</v>
      </c>
      <c r="H253" s="22">
        <v>0</v>
      </c>
      <c r="I253" s="22">
        <v>63542</v>
      </c>
    </row>
    <row r="254" spans="1:9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58621</v>
      </c>
      <c r="F254" s="22">
        <v>0</v>
      </c>
      <c r="G254" s="22">
        <v>0</v>
      </c>
      <c r="H254" s="22">
        <v>0</v>
      </c>
      <c r="I254" s="22">
        <v>58621</v>
      </c>
    </row>
    <row r="255" spans="1:9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71582</v>
      </c>
      <c r="F255" s="22">
        <v>0</v>
      </c>
      <c r="G255" s="22">
        <v>0</v>
      </c>
      <c r="H255" s="22">
        <v>333507</v>
      </c>
      <c r="I255" s="22">
        <v>405089</v>
      </c>
    </row>
    <row r="256" spans="1:9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195307</v>
      </c>
      <c r="H257" s="22">
        <v>54000</v>
      </c>
      <c r="I257" s="22">
        <v>249307</v>
      </c>
    </row>
    <row r="258" spans="1:9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547800</v>
      </c>
      <c r="F258" s="22">
        <v>0</v>
      </c>
      <c r="G258" s="22">
        <v>0</v>
      </c>
      <c r="H258" s="22">
        <v>0</v>
      </c>
      <c r="I258" s="22">
        <v>547800</v>
      </c>
    </row>
    <row r="259" spans="1:9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30695</v>
      </c>
      <c r="F259" s="22">
        <v>0</v>
      </c>
      <c r="G259" s="22">
        <v>0</v>
      </c>
      <c r="H259" s="22">
        <v>633379</v>
      </c>
      <c r="I259" s="22">
        <v>664074</v>
      </c>
    </row>
    <row r="260" spans="1:9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444507</v>
      </c>
      <c r="I260" s="22">
        <v>444507</v>
      </c>
    </row>
    <row r="261" spans="1:9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663946</v>
      </c>
      <c r="F261" s="22">
        <v>0</v>
      </c>
      <c r="G261" s="22">
        <v>0</v>
      </c>
      <c r="H261" s="22">
        <v>0</v>
      </c>
      <c r="I261" s="22">
        <v>663946</v>
      </c>
    </row>
    <row r="262" spans="1:9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53555</v>
      </c>
      <c r="F262" s="22">
        <v>0</v>
      </c>
      <c r="G262" s="22">
        <v>0</v>
      </c>
      <c r="H262" s="22">
        <v>0</v>
      </c>
      <c r="I262" s="22">
        <v>53555</v>
      </c>
    </row>
    <row r="263" spans="1:9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965641</v>
      </c>
      <c r="F263" s="22">
        <v>0</v>
      </c>
      <c r="G263" s="22">
        <v>0</v>
      </c>
      <c r="H263" s="22">
        <v>0</v>
      </c>
      <c r="I263" s="22">
        <v>965641</v>
      </c>
    </row>
    <row r="264" spans="1:9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939171</v>
      </c>
      <c r="F264" s="22">
        <v>0</v>
      </c>
      <c r="G264" s="22">
        <v>0</v>
      </c>
      <c r="H264" s="22">
        <v>0</v>
      </c>
      <c r="I264" s="22">
        <v>939171</v>
      </c>
    </row>
    <row r="265" spans="1:9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159862</v>
      </c>
      <c r="F265" s="22">
        <v>0</v>
      </c>
      <c r="G265" s="22">
        <v>0</v>
      </c>
      <c r="H265" s="22">
        <v>0</v>
      </c>
      <c r="I265" s="22">
        <v>159862</v>
      </c>
    </row>
    <row r="266" spans="1:9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180647</v>
      </c>
      <c r="I267" s="22">
        <v>180647</v>
      </c>
    </row>
    <row r="268" spans="1:9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260518</v>
      </c>
      <c r="F268" s="22">
        <v>0</v>
      </c>
      <c r="G268" s="22">
        <v>0</v>
      </c>
      <c r="H268" s="22">
        <v>60130</v>
      </c>
      <c r="I268" s="22">
        <v>320648</v>
      </c>
    </row>
    <row r="269" spans="1:9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235469</v>
      </c>
      <c r="F269" s="22">
        <v>0</v>
      </c>
      <c r="G269" s="22">
        <v>0</v>
      </c>
      <c r="H269" s="22">
        <v>2046827</v>
      </c>
      <c r="I269" s="22">
        <v>2282296</v>
      </c>
    </row>
    <row r="270" spans="1:9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283516</v>
      </c>
      <c r="F270" s="22">
        <v>0</v>
      </c>
      <c r="G270" s="22">
        <v>0</v>
      </c>
      <c r="H270" s="22">
        <v>0</v>
      </c>
      <c r="I270" s="22">
        <v>283516</v>
      </c>
    </row>
    <row r="271" spans="1:9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718260</v>
      </c>
      <c r="F272" s="22">
        <v>0</v>
      </c>
      <c r="G272" s="22">
        <v>0</v>
      </c>
      <c r="H272" s="22">
        <v>0</v>
      </c>
      <c r="I272" s="22">
        <v>718260</v>
      </c>
    </row>
    <row r="273" spans="1:9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65585</v>
      </c>
      <c r="F274" s="22">
        <v>0</v>
      </c>
      <c r="G274" s="22">
        <v>0</v>
      </c>
      <c r="H274" s="22">
        <v>0</v>
      </c>
      <c r="I274" s="22">
        <v>65585</v>
      </c>
    </row>
    <row r="275" spans="1:9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479418</v>
      </c>
      <c r="F275" s="22">
        <v>0</v>
      </c>
      <c r="G275" s="22">
        <v>0</v>
      </c>
      <c r="H275" s="22">
        <v>0</v>
      </c>
      <c r="I275" s="22">
        <v>479418</v>
      </c>
    </row>
    <row r="276" spans="1:9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758844</v>
      </c>
      <c r="F278" s="22">
        <v>0</v>
      </c>
      <c r="G278" s="22">
        <v>0</v>
      </c>
      <c r="H278" s="22">
        <v>0</v>
      </c>
      <c r="I278" s="22">
        <v>758844</v>
      </c>
    </row>
    <row r="279" spans="1:9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400452</v>
      </c>
      <c r="F279" s="22">
        <v>0</v>
      </c>
      <c r="G279" s="22">
        <v>0</v>
      </c>
      <c r="H279" s="22">
        <v>18000</v>
      </c>
      <c r="I279" s="22">
        <v>418452</v>
      </c>
    </row>
    <row r="280" spans="1:9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1049321</v>
      </c>
      <c r="F281" s="22">
        <v>0</v>
      </c>
      <c r="G281" s="22">
        <v>0</v>
      </c>
      <c r="H281" s="22">
        <v>0</v>
      </c>
      <c r="I281" s="22">
        <v>1049321</v>
      </c>
    </row>
    <row r="282" spans="1:9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65505</v>
      </c>
      <c r="F283" s="22">
        <v>0</v>
      </c>
      <c r="G283" s="22">
        <v>0</v>
      </c>
      <c r="H283" s="22">
        <v>263794</v>
      </c>
      <c r="I283" s="22">
        <v>329299</v>
      </c>
    </row>
    <row r="284" spans="1:9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14000</v>
      </c>
      <c r="I284" s="22">
        <v>14000</v>
      </c>
    </row>
    <row r="285" spans="1:9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617636</v>
      </c>
      <c r="I285" s="22">
        <v>617636</v>
      </c>
    </row>
    <row r="286" spans="1:9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76296</v>
      </c>
      <c r="F288" s="22">
        <v>0</v>
      </c>
      <c r="G288" s="22">
        <v>0</v>
      </c>
      <c r="H288" s="22">
        <v>0</v>
      </c>
      <c r="I288" s="22">
        <v>76296</v>
      </c>
    </row>
    <row r="289" spans="1:9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333641</v>
      </c>
      <c r="I290" s="22">
        <v>333641</v>
      </c>
    </row>
    <row r="291" spans="1:9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72544</v>
      </c>
      <c r="I321" s="22">
        <v>72544</v>
      </c>
    </row>
    <row r="322" spans="1:9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15507</v>
      </c>
      <c r="I322" s="22">
        <v>15507</v>
      </c>
    </row>
    <row r="323" spans="1:9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7387</v>
      </c>
      <c r="F333" s="22">
        <v>0</v>
      </c>
      <c r="G333" s="22">
        <v>0</v>
      </c>
      <c r="H333" s="22">
        <v>0</v>
      </c>
      <c r="I333" s="22">
        <v>7387</v>
      </c>
    </row>
    <row r="334" spans="1:9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141824</v>
      </c>
      <c r="F338" s="22">
        <v>0</v>
      </c>
      <c r="G338" s="22">
        <v>0</v>
      </c>
      <c r="H338" s="22">
        <v>0</v>
      </c>
      <c r="I338" s="22">
        <v>141824</v>
      </c>
    </row>
    <row r="339" spans="1:9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500000</v>
      </c>
      <c r="F341" s="22">
        <v>0</v>
      </c>
      <c r="G341" s="22">
        <v>0</v>
      </c>
      <c r="H341" s="22">
        <v>0</v>
      </c>
      <c r="I341" s="22">
        <v>500000</v>
      </c>
    </row>
    <row r="342" spans="1:9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</row>
    <row r="346" spans="1:9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</row>
    <row r="347" spans="1:9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</row>
    <row r="348" spans="1:9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</row>
    <row r="349" spans="1:9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10401659</v>
      </c>
      <c r="F349" s="22">
        <v>0</v>
      </c>
      <c r="G349" s="22">
        <v>0</v>
      </c>
      <c r="H349" s="22">
        <v>0</v>
      </c>
      <c r="I349" s="22">
        <v>10401659</v>
      </c>
    </row>
    <row r="350" spans="1:9" x14ac:dyDescent="0.25">
      <c r="A350" s="22" t="s">
        <v>122</v>
      </c>
      <c r="B350" s="22" t="s">
        <v>823</v>
      </c>
      <c r="C350" s="22" t="s">
        <v>824</v>
      </c>
      <c r="D350" s="22" t="s">
        <v>825</v>
      </c>
      <c r="E350" s="22"/>
      <c r="F350" s="22"/>
      <c r="G350" s="22"/>
      <c r="H350" s="22"/>
      <c r="I350" s="22"/>
    </row>
    <row r="351" spans="1:9" x14ac:dyDescent="0.25">
      <c r="A351" s="22"/>
      <c r="B351" s="22"/>
      <c r="C351" s="22"/>
      <c r="D351" s="22" t="s">
        <v>826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8A42F-D72B-440C-9209-1A77C8DDA35C}">
  <dimension ref="A1:R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1267</v>
      </c>
      <c r="D1" s="20" t="s">
        <v>1268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1269</v>
      </c>
      <c r="F2" s="21" t="s">
        <v>1270</v>
      </c>
      <c r="G2" s="21" t="s">
        <v>1271</v>
      </c>
      <c r="H2" s="21" t="s">
        <v>1272</v>
      </c>
      <c r="I2" s="21" t="s">
        <v>1273</v>
      </c>
      <c r="J2" s="21" t="s">
        <v>1274</v>
      </c>
      <c r="K2" s="21" t="s">
        <v>1275</v>
      </c>
      <c r="L2" s="21" t="s">
        <v>1269</v>
      </c>
      <c r="M2" s="21" t="s">
        <v>1270</v>
      </c>
      <c r="N2" s="21" t="s">
        <v>1271</v>
      </c>
      <c r="O2" s="21" t="s">
        <v>1272</v>
      </c>
      <c r="P2" s="21" t="s">
        <v>1273</v>
      </c>
      <c r="Q2" s="21" t="s">
        <v>1274</v>
      </c>
      <c r="R2" s="21" t="s">
        <v>1276</v>
      </c>
    </row>
    <row r="3" spans="1:18" x14ac:dyDescent="0.25">
      <c r="A3" s="21"/>
      <c r="B3" s="21"/>
      <c r="C3" s="21"/>
      <c r="D3" s="21" t="s">
        <v>88</v>
      </c>
      <c r="E3" s="21" t="s">
        <v>1277</v>
      </c>
      <c r="F3" s="21" t="s">
        <v>1278</v>
      </c>
      <c r="G3" s="21" t="s">
        <v>1279</v>
      </c>
      <c r="H3" s="21" t="s">
        <v>1280</v>
      </c>
      <c r="I3" s="21" t="s">
        <v>1281</v>
      </c>
      <c r="J3" s="21" t="s">
        <v>1282</v>
      </c>
      <c r="K3" s="21" t="s">
        <v>1283</v>
      </c>
      <c r="L3" s="21" t="s">
        <v>1284</v>
      </c>
      <c r="M3" s="21" t="s">
        <v>1285</v>
      </c>
      <c r="N3" s="21" t="s">
        <v>1286</v>
      </c>
      <c r="O3" s="21" t="s">
        <v>1287</v>
      </c>
      <c r="P3" s="21" t="s">
        <v>1288</v>
      </c>
      <c r="Q3" s="21" t="s">
        <v>1289</v>
      </c>
      <c r="R3" s="21" t="s">
        <v>1290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1370241</v>
      </c>
      <c r="K5" s="22">
        <v>1370241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307168</v>
      </c>
      <c r="F7" s="22">
        <v>274607</v>
      </c>
      <c r="G7" s="22">
        <v>275034</v>
      </c>
      <c r="H7" s="22">
        <v>260759</v>
      </c>
      <c r="I7" s="22">
        <v>259888</v>
      </c>
      <c r="J7" s="22">
        <v>855452</v>
      </c>
      <c r="K7" s="22">
        <v>2232908</v>
      </c>
      <c r="L7" s="22">
        <v>75745</v>
      </c>
      <c r="M7" s="22">
        <v>64137</v>
      </c>
      <c r="N7" s="22">
        <v>54272</v>
      </c>
      <c r="O7" s="22">
        <v>44629</v>
      </c>
      <c r="P7" s="22">
        <v>35966</v>
      </c>
      <c r="Q7" s="22">
        <v>114669</v>
      </c>
      <c r="R7" s="22">
        <v>389418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361406</v>
      </c>
      <c r="F8" s="22">
        <v>357513</v>
      </c>
      <c r="G8" s="22">
        <v>8854161</v>
      </c>
      <c r="H8" s="22">
        <v>351344</v>
      </c>
      <c r="I8" s="22">
        <v>349057</v>
      </c>
      <c r="J8" s="22">
        <v>6708291</v>
      </c>
      <c r="K8" s="22">
        <v>16981772</v>
      </c>
      <c r="L8" s="22">
        <v>659801</v>
      </c>
      <c r="M8" s="22">
        <v>638872</v>
      </c>
      <c r="N8" s="22">
        <v>617827</v>
      </c>
      <c r="O8" s="22">
        <v>517191</v>
      </c>
      <c r="P8" s="22">
        <v>495798</v>
      </c>
      <c r="Q8" s="22">
        <v>3903639</v>
      </c>
      <c r="R8" s="22">
        <v>6833128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0</v>
      </c>
      <c r="I19" s="22">
        <v>451909</v>
      </c>
      <c r="J19" s="22">
        <v>0</v>
      </c>
      <c r="K19" s="22">
        <v>451909</v>
      </c>
      <c r="L19" s="22">
        <v>29283</v>
      </c>
      <c r="M19" s="22">
        <v>31182</v>
      </c>
      <c r="N19" s="22">
        <v>31182</v>
      </c>
      <c r="O19" s="22">
        <v>31182</v>
      </c>
      <c r="P19" s="22">
        <v>31182</v>
      </c>
      <c r="Q19" s="22">
        <v>0</v>
      </c>
      <c r="R19" s="22">
        <v>154011</v>
      </c>
    </row>
    <row r="20" spans="1:1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</row>
    <row r="21" spans="1:1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</row>
    <row r="22" spans="1:18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</row>
    <row r="23" spans="1:18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</row>
    <row r="24" spans="1:18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</row>
    <row r="25" spans="1:18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41378</v>
      </c>
      <c r="F25" s="22">
        <v>44069</v>
      </c>
      <c r="G25" s="22">
        <v>46946</v>
      </c>
      <c r="H25" s="22">
        <v>50024</v>
      </c>
      <c r="I25" s="22">
        <v>53315</v>
      </c>
      <c r="J25" s="22">
        <v>419441</v>
      </c>
      <c r="K25" s="22">
        <v>655173</v>
      </c>
      <c r="L25" s="22">
        <v>696655</v>
      </c>
      <c r="M25" s="22">
        <v>664934</v>
      </c>
      <c r="N25" s="22">
        <v>631531</v>
      </c>
      <c r="O25" s="22">
        <v>596356</v>
      </c>
      <c r="P25" s="22">
        <v>559308</v>
      </c>
      <c r="Q25" s="22">
        <v>4104946</v>
      </c>
      <c r="R25" s="22">
        <v>7253730</v>
      </c>
    </row>
    <row r="26" spans="1:18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</row>
    <row r="27" spans="1:18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10140</v>
      </c>
      <c r="F27" s="22">
        <v>10511</v>
      </c>
      <c r="G27" s="22">
        <v>10894</v>
      </c>
      <c r="H27" s="22">
        <v>11292</v>
      </c>
      <c r="I27" s="22">
        <v>11703</v>
      </c>
      <c r="J27" s="22">
        <v>312840</v>
      </c>
      <c r="K27" s="22">
        <v>367380</v>
      </c>
      <c r="L27" s="22">
        <v>13205</v>
      </c>
      <c r="M27" s="22">
        <v>12834</v>
      </c>
      <c r="N27" s="22">
        <v>12450</v>
      </c>
      <c r="O27" s="22">
        <v>12053</v>
      </c>
      <c r="P27" s="22">
        <v>11640</v>
      </c>
      <c r="Q27" s="22">
        <v>119044</v>
      </c>
      <c r="R27" s="22">
        <v>181226</v>
      </c>
    </row>
    <row r="28" spans="1:18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1287701</v>
      </c>
      <c r="F28" s="22">
        <v>1333126</v>
      </c>
      <c r="G28" s="22">
        <v>1380153</v>
      </c>
      <c r="H28" s="22">
        <v>1428839</v>
      </c>
      <c r="I28" s="22">
        <v>733211</v>
      </c>
      <c r="J28" s="22">
        <v>0</v>
      </c>
      <c r="K28" s="22">
        <v>6163030</v>
      </c>
      <c r="L28" s="22">
        <v>204361</v>
      </c>
      <c r="M28" s="22">
        <v>158936</v>
      </c>
      <c r="N28" s="22">
        <v>111909</v>
      </c>
      <c r="O28" s="22">
        <v>63224</v>
      </c>
      <c r="P28" s="22">
        <v>12820</v>
      </c>
      <c r="Q28" s="22">
        <v>0</v>
      </c>
      <c r="R28" s="22">
        <v>551250</v>
      </c>
    </row>
    <row r="29" spans="1:18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</row>
    <row r="30" spans="1:18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113534</v>
      </c>
      <c r="F30" s="22">
        <v>118431</v>
      </c>
      <c r="G30" s="22">
        <v>123540</v>
      </c>
      <c r="H30" s="22">
        <v>128869</v>
      </c>
      <c r="I30" s="22">
        <v>134428</v>
      </c>
      <c r="J30" s="22">
        <v>2874181</v>
      </c>
      <c r="K30" s="22">
        <v>3492983</v>
      </c>
      <c r="L30" s="22">
        <v>147885</v>
      </c>
      <c r="M30" s="22">
        <v>142988</v>
      </c>
      <c r="N30" s="22">
        <v>137879</v>
      </c>
      <c r="O30" s="22">
        <v>132550</v>
      </c>
      <c r="P30" s="22">
        <v>126991</v>
      </c>
      <c r="Q30" s="22">
        <v>1047104</v>
      </c>
      <c r="R30" s="22">
        <v>1735397</v>
      </c>
    </row>
    <row r="31" spans="1:18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</row>
    <row r="32" spans="1:18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</row>
    <row r="33" spans="1:18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</row>
    <row r="34" spans="1:18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</row>
    <row r="35" spans="1:18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</row>
    <row r="36" spans="1:18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</row>
    <row r="37" spans="1:18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</row>
    <row r="38" spans="1:18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495000</v>
      </c>
      <c r="F38" s="22">
        <v>495000</v>
      </c>
      <c r="G38" s="22">
        <v>495000</v>
      </c>
      <c r="H38" s="22">
        <v>232667</v>
      </c>
      <c r="I38" s="22">
        <v>0</v>
      </c>
      <c r="J38" s="22">
        <v>0</v>
      </c>
      <c r="K38" s="22">
        <v>1717667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</row>
    <row r="39" spans="1:18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315705</v>
      </c>
      <c r="F39" s="22">
        <v>328479</v>
      </c>
      <c r="G39" s="22">
        <v>341770</v>
      </c>
      <c r="H39" s="22">
        <v>355598</v>
      </c>
      <c r="I39" s="22">
        <v>369986</v>
      </c>
      <c r="J39" s="22">
        <v>1859162</v>
      </c>
      <c r="K39" s="22">
        <v>3570700</v>
      </c>
      <c r="L39" s="22">
        <v>139912</v>
      </c>
      <c r="M39" s="22">
        <v>127138</v>
      </c>
      <c r="N39" s="22">
        <v>113847</v>
      </c>
      <c r="O39" s="22">
        <v>100019</v>
      </c>
      <c r="P39" s="22">
        <v>85631</v>
      </c>
      <c r="Q39" s="22">
        <v>191116</v>
      </c>
      <c r="R39" s="22">
        <v>757663</v>
      </c>
    </row>
    <row r="40" spans="1:18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</row>
    <row r="41" spans="1:18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</row>
    <row r="42" spans="1:18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</row>
    <row r="43" spans="1:18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109077</v>
      </c>
      <c r="F43" s="22">
        <v>113057</v>
      </c>
      <c r="G43" s="22">
        <v>117182</v>
      </c>
      <c r="H43" s="22">
        <v>121458</v>
      </c>
      <c r="I43" s="22">
        <v>125889</v>
      </c>
      <c r="J43" s="22">
        <v>4014098</v>
      </c>
      <c r="K43" s="22">
        <v>4600761</v>
      </c>
      <c r="L43" s="22">
        <v>165386</v>
      </c>
      <c r="M43" s="22">
        <v>161407</v>
      </c>
      <c r="N43" s="22">
        <v>157281</v>
      </c>
      <c r="O43" s="22">
        <v>153006</v>
      </c>
      <c r="P43" s="22">
        <v>148574</v>
      </c>
      <c r="Q43" s="22">
        <v>1749635</v>
      </c>
      <c r="R43" s="22">
        <v>2535289</v>
      </c>
    </row>
    <row r="44" spans="1:18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136656</v>
      </c>
      <c r="F44" s="22">
        <v>144685</v>
      </c>
      <c r="G44" s="22">
        <v>0</v>
      </c>
      <c r="H44" s="22">
        <v>0</v>
      </c>
      <c r="I44" s="22">
        <v>0</v>
      </c>
      <c r="J44" s="22">
        <v>0</v>
      </c>
      <c r="K44" s="22">
        <v>281341</v>
      </c>
      <c r="L44" s="22">
        <v>16529</v>
      </c>
      <c r="M44" s="22">
        <v>8500</v>
      </c>
      <c r="N44" s="22">
        <v>0</v>
      </c>
      <c r="O44" s="22">
        <v>0</v>
      </c>
      <c r="P44" s="22">
        <v>0</v>
      </c>
      <c r="Q44" s="22">
        <v>0</v>
      </c>
      <c r="R44" s="22">
        <v>25029</v>
      </c>
    </row>
    <row r="45" spans="1:18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</row>
    <row r="46" spans="1:18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</row>
    <row r="47" spans="1:18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</row>
    <row r="48" spans="1:18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</row>
    <row r="49" spans="1:18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657214</v>
      </c>
      <c r="F49" s="22">
        <v>671615</v>
      </c>
      <c r="G49" s="22">
        <v>258282</v>
      </c>
      <c r="H49" s="22">
        <v>122756</v>
      </c>
      <c r="I49" s="22">
        <v>128693</v>
      </c>
      <c r="J49" s="22">
        <v>1900402</v>
      </c>
      <c r="K49" s="22">
        <v>3738962</v>
      </c>
      <c r="L49" s="22">
        <v>136264</v>
      </c>
      <c r="M49" s="22">
        <v>121863</v>
      </c>
      <c r="N49" s="22">
        <v>108239</v>
      </c>
      <c r="O49" s="22">
        <v>101388</v>
      </c>
      <c r="P49" s="22">
        <v>95451</v>
      </c>
      <c r="Q49" s="22">
        <v>565183</v>
      </c>
      <c r="R49" s="22">
        <v>1128388</v>
      </c>
    </row>
    <row r="50" spans="1:18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</row>
    <row r="51" spans="1:18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</row>
    <row r="52" spans="1:18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324223</v>
      </c>
      <c r="F52" s="22">
        <v>337437</v>
      </c>
      <c r="G52" s="22">
        <v>351195</v>
      </c>
      <c r="H52" s="22">
        <v>365518</v>
      </c>
      <c r="I52" s="22">
        <v>380433</v>
      </c>
      <c r="J52" s="22">
        <v>7425633</v>
      </c>
      <c r="K52" s="22">
        <v>9184439</v>
      </c>
      <c r="L52" s="22">
        <v>358573</v>
      </c>
      <c r="M52" s="22">
        <v>345359</v>
      </c>
      <c r="N52" s="22">
        <v>331601</v>
      </c>
      <c r="O52" s="22">
        <v>317278</v>
      </c>
      <c r="P52" s="22">
        <v>302364</v>
      </c>
      <c r="Q52" s="22">
        <v>2552932</v>
      </c>
      <c r="R52" s="22">
        <v>4208107</v>
      </c>
    </row>
    <row r="53" spans="1:18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222545</v>
      </c>
      <c r="F53" s="22">
        <v>197121</v>
      </c>
      <c r="G53" s="22">
        <v>170537</v>
      </c>
      <c r="H53" s="22">
        <v>178531</v>
      </c>
      <c r="I53" s="22">
        <v>186904</v>
      </c>
      <c r="J53" s="22">
        <v>1594914</v>
      </c>
      <c r="K53" s="22">
        <v>2550552</v>
      </c>
      <c r="L53" s="22">
        <v>110658</v>
      </c>
      <c r="M53" s="22">
        <v>101570</v>
      </c>
      <c r="N53" s="22">
        <v>93642</v>
      </c>
      <c r="O53" s="22">
        <v>85647</v>
      </c>
      <c r="P53" s="22">
        <v>77274</v>
      </c>
      <c r="Q53" s="22">
        <v>1105101</v>
      </c>
      <c r="R53" s="22">
        <v>1573892</v>
      </c>
    </row>
    <row r="54" spans="1:18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</row>
    <row r="55" spans="1:18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</row>
    <row r="56" spans="1:18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661257</v>
      </c>
      <c r="F56" s="22">
        <v>688464</v>
      </c>
      <c r="G56" s="22">
        <v>716842</v>
      </c>
      <c r="H56" s="22">
        <v>746445</v>
      </c>
      <c r="I56" s="22">
        <v>777326</v>
      </c>
      <c r="J56" s="22">
        <v>5632207</v>
      </c>
      <c r="K56" s="22">
        <v>9222541</v>
      </c>
      <c r="L56" s="22">
        <v>378458</v>
      </c>
      <c r="M56" s="22">
        <v>351251</v>
      </c>
      <c r="N56" s="22">
        <v>322873</v>
      </c>
      <c r="O56" s="22">
        <v>293271</v>
      </c>
      <c r="P56" s="22">
        <v>262389</v>
      </c>
      <c r="Q56" s="22">
        <v>920990</v>
      </c>
      <c r="R56" s="22">
        <v>2529232</v>
      </c>
    </row>
    <row r="57" spans="1:18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709366</v>
      </c>
      <c r="F57" s="22">
        <v>748381</v>
      </c>
      <c r="G57" s="22">
        <v>789541</v>
      </c>
      <c r="H57" s="22">
        <v>0</v>
      </c>
      <c r="I57" s="22">
        <v>0</v>
      </c>
      <c r="J57" s="22">
        <v>0</v>
      </c>
      <c r="K57" s="22">
        <v>2247288</v>
      </c>
      <c r="L57" s="22">
        <v>123601</v>
      </c>
      <c r="M57" s="22">
        <v>84586</v>
      </c>
      <c r="N57" s="22">
        <v>43425</v>
      </c>
      <c r="O57" s="22">
        <v>0</v>
      </c>
      <c r="P57" s="22">
        <v>0</v>
      </c>
      <c r="Q57" s="22">
        <v>0</v>
      </c>
      <c r="R57" s="22">
        <v>251612</v>
      </c>
    </row>
    <row r="58" spans="1:18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</row>
    <row r="59" spans="1:18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299164</v>
      </c>
      <c r="F59" s="22">
        <v>308459</v>
      </c>
      <c r="G59" s="22">
        <v>318189</v>
      </c>
      <c r="H59" s="22">
        <v>328372</v>
      </c>
      <c r="I59" s="22">
        <v>339031</v>
      </c>
      <c r="J59" s="22">
        <v>1662051</v>
      </c>
      <c r="K59" s="22">
        <v>3255266</v>
      </c>
      <c r="L59" s="22">
        <v>104331</v>
      </c>
      <c r="M59" s="22">
        <v>92795</v>
      </c>
      <c r="N59" s="22">
        <v>81275</v>
      </c>
      <c r="O59" s="22">
        <v>69092</v>
      </c>
      <c r="P59" s="22">
        <v>56456</v>
      </c>
      <c r="Q59" s="22">
        <v>167897</v>
      </c>
      <c r="R59" s="22">
        <v>571846</v>
      </c>
    </row>
    <row r="60" spans="1:18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</row>
    <row r="61" spans="1:18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466667</v>
      </c>
      <c r="F61" s="22">
        <v>466667</v>
      </c>
      <c r="G61" s="22">
        <v>466667</v>
      </c>
      <c r="H61" s="22">
        <v>466667</v>
      </c>
      <c r="I61" s="22">
        <v>344026</v>
      </c>
      <c r="J61" s="22">
        <v>0</v>
      </c>
      <c r="K61" s="22">
        <v>2210694</v>
      </c>
      <c r="L61" s="22">
        <v>59689</v>
      </c>
      <c r="M61" s="22">
        <v>47089</v>
      </c>
      <c r="N61" s="22">
        <v>34489</v>
      </c>
      <c r="O61" s="22">
        <v>21889</v>
      </c>
      <c r="P61" s="22">
        <v>9289</v>
      </c>
      <c r="Q61" s="22">
        <v>0</v>
      </c>
      <c r="R61" s="22">
        <v>172445</v>
      </c>
    </row>
    <row r="62" spans="1:18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</row>
    <row r="63" spans="1:18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</row>
    <row r="64" spans="1:18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</row>
    <row r="65" spans="1:18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</row>
    <row r="66" spans="1:18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</row>
    <row r="67" spans="1:18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</row>
    <row r="68" spans="1:18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</row>
    <row r="69" spans="1:18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72895</v>
      </c>
      <c r="F69" s="22">
        <v>51524</v>
      </c>
      <c r="G69" s="22">
        <v>54140</v>
      </c>
      <c r="H69" s="22">
        <v>56888</v>
      </c>
      <c r="I69" s="22">
        <v>59777</v>
      </c>
      <c r="J69" s="22">
        <v>530087</v>
      </c>
      <c r="K69" s="22">
        <v>825311</v>
      </c>
      <c r="L69" s="22">
        <v>40090</v>
      </c>
      <c r="M69" s="22">
        <v>36862</v>
      </c>
      <c r="N69" s="22">
        <v>34246</v>
      </c>
      <c r="O69" s="22">
        <v>31498</v>
      </c>
      <c r="P69" s="22">
        <v>28610</v>
      </c>
      <c r="Q69" s="22">
        <v>145061</v>
      </c>
      <c r="R69" s="22">
        <v>316367</v>
      </c>
    </row>
    <row r="70" spans="1:18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</row>
    <row r="71" spans="1:18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</row>
    <row r="72" spans="1:18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</row>
    <row r="73" spans="1:18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</row>
    <row r="74" spans="1:18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208952</v>
      </c>
      <c r="F74" s="22">
        <v>217215</v>
      </c>
      <c r="G74" s="22">
        <v>225861</v>
      </c>
      <c r="H74" s="22">
        <v>234910</v>
      </c>
      <c r="I74" s="22">
        <v>244381</v>
      </c>
      <c r="J74" s="22">
        <v>1436444</v>
      </c>
      <c r="K74" s="22">
        <v>2567763</v>
      </c>
      <c r="L74" s="22">
        <v>109962</v>
      </c>
      <c r="M74" s="22">
        <v>101679</v>
      </c>
      <c r="N74" s="22">
        <v>93033</v>
      </c>
      <c r="O74" s="22">
        <v>83985</v>
      </c>
      <c r="P74" s="22">
        <v>74514</v>
      </c>
      <c r="Q74" s="22">
        <v>344653</v>
      </c>
      <c r="R74" s="22">
        <v>807826</v>
      </c>
    </row>
    <row r="75" spans="1:18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</row>
    <row r="76" spans="1:18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498464</v>
      </c>
      <c r="F76" s="22">
        <v>506554</v>
      </c>
      <c r="G76" s="22">
        <v>2716451</v>
      </c>
      <c r="H76" s="22">
        <v>524294</v>
      </c>
      <c r="I76" s="22">
        <v>445940</v>
      </c>
      <c r="J76" s="22">
        <v>234958</v>
      </c>
      <c r="K76" s="22">
        <v>4926661</v>
      </c>
      <c r="L76" s="22">
        <v>179840</v>
      </c>
      <c r="M76" s="22">
        <v>155582</v>
      </c>
      <c r="N76" s="22">
        <v>117330</v>
      </c>
      <c r="O76" s="22">
        <v>51571</v>
      </c>
      <c r="P76" s="22">
        <v>25684</v>
      </c>
      <c r="Q76" s="22">
        <v>6939</v>
      </c>
      <c r="R76" s="22">
        <v>536946</v>
      </c>
    </row>
    <row r="77" spans="1:18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168215</v>
      </c>
      <c r="F77" s="22">
        <v>173658</v>
      </c>
      <c r="G77" s="22">
        <v>179277</v>
      </c>
      <c r="H77" s="22">
        <v>185080</v>
      </c>
      <c r="I77" s="22">
        <v>191070</v>
      </c>
      <c r="J77" s="22">
        <v>3651236</v>
      </c>
      <c r="K77" s="22">
        <v>4548536</v>
      </c>
      <c r="L77" s="22">
        <v>142216</v>
      </c>
      <c r="M77" s="22">
        <v>136773</v>
      </c>
      <c r="N77" s="22">
        <v>131154</v>
      </c>
      <c r="O77" s="22">
        <v>125352</v>
      </c>
      <c r="P77" s="22">
        <v>119361</v>
      </c>
      <c r="Q77" s="22">
        <v>1001288</v>
      </c>
      <c r="R77" s="22">
        <v>1656144</v>
      </c>
    </row>
    <row r="78" spans="1:18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</row>
    <row r="79" spans="1:18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55002</v>
      </c>
      <c r="F79" s="22">
        <v>57743</v>
      </c>
      <c r="G79" s="22">
        <v>60621</v>
      </c>
      <c r="H79" s="22">
        <v>63642</v>
      </c>
      <c r="I79" s="22">
        <v>66813</v>
      </c>
      <c r="J79" s="22">
        <v>302250</v>
      </c>
      <c r="K79" s="22">
        <v>606071</v>
      </c>
      <c r="L79" s="22">
        <v>29168</v>
      </c>
      <c r="M79" s="22">
        <v>26427</v>
      </c>
      <c r="N79" s="22">
        <v>23549</v>
      </c>
      <c r="O79" s="22">
        <v>20528</v>
      </c>
      <c r="P79" s="22">
        <v>17357</v>
      </c>
      <c r="Q79" s="22">
        <v>34429</v>
      </c>
      <c r="R79" s="22">
        <v>151458</v>
      </c>
    </row>
    <row r="80" spans="1:18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67051</v>
      </c>
      <c r="F80" s="22">
        <v>36866</v>
      </c>
      <c r="G80" s="22">
        <v>38270</v>
      </c>
      <c r="H80" s="22">
        <v>39727</v>
      </c>
      <c r="I80" s="22">
        <v>41241</v>
      </c>
      <c r="J80" s="22">
        <v>337946</v>
      </c>
      <c r="K80" s="22">
        <v>561101</v>
      </c>
      <c r="L80" s="22">
        <v>19170</v>
      </c>
      <c r="M80" s="22">
        <v>17463</v>
      </c>
      <c r="N80" s="22">
        <v>16060</v>
      </c>
      <c r="O80" s="22">
        <v>14603</v>
      </c>
      <c r="P80" s="22">
        <v>13089</v>
      </c>
      <c r="Q80" s="22">
        <v>53701</v>
      </c>
      <c r="R80" s="22">
        <v>134086</v>
      </c>
    </row>
    <row r="81" spans="1:18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248360</v>
      </c>
      <c r="F81" s="22">
        <v>258648</v>
      </c>
      <c r="G81" s="22">
        <v>269398</v>
      </c>
      <c r="H81" s="22">
        <v>214947</v>
      </c>
      <c r="I81" s="22">
        <v>155651</v>
      </c>
      <c r="J81" s="22">
        <v>1642012</v>
      </c>
      <c r="K81" s="22">
        <v>2789016</v>
      </c>
      <c r="L81" s="22">
        <v>90433</v>
      </c>
      <c r="M81" s="22">
        <v>80145</v>
      </c>
      <c r="N81" s="22">
        <v>69395</v>
      </c>
      <c r="O81" s="22">
        <v>58160</v>
      </c>
      <c r="P81" s="22">
        <v>51772</v>
      </c>
      <c r="Q81" s="22">
        <v>284348</v>
      </c>
      <c r="R81" s="22">
        <v>634253</v>
      </c>
    </row>
    <row r="82" spans="1:18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</row>
    <row r="83" spans="1:18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</row>
    <row r="84" spans="1:18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</row>
    <row r="85" spans="1:18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265858</v>
      </c>
      <c r="F85" s="22">
        <v>274744</v>
      </c>
      <c r="G85" s="22">
        <v>283929</v>
      </c>
      <c r="H85" s="22">
        <v>293425</v>
      </c>
      <c r="I85" s="22">
        <v>260026</v>
      </c>
      <c r="J85" s="22">
        <v>5919085</v>
      </c>
      <c r="K85" s="22">
        <v>7297067</v>
      </c>
      <c r="L85" s="22">
        <v>242455</v>
      </c>
      <c r="M85" s="22">
        <v>233570</v>
      </c>
      <c r="N85" s="22">
        <v>224384</v>
      </c>
      <c r="O85" s="22">
        <v>214888</v>
      </c>
      <c r="P85" s="22">
        <v>248287</v>
      </c>
      <c r="Q85" s="22">
        <v>624091</v>
      </c>
      <c r="R85" s="22">
        <v>1787675</v>
      </c>
    </row>
    <row r="86" spans="1:18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225705</v>
      </c>
      <c r="F86" s="22">
        <v>235720</v>
      </c>
      <c r="G86" s="22">
        <v>246179</v>
      </c>
      <c r="H86" s="22">
        <v>257103</v>
      </c>
      <c r="I86" s="22">
        <v>268511</v>
      </c>
      <c r="J86" s="22">
        <v>6067049</v>
      </c>
      <c r="K86" s="22">
        <v>7300267</v>
      </c>
      <c r="L86" s="22">
        <v>317959</v>
      </c>
      <c r="M86" s="22">
        <v>307944</v>
      </c>
      <c r="N86" s="22">
        <v>297485</v>
      </c>
      <c r="O86" s="22">
        <v>286562</v>
      </c>
      <c r="P86" s="22">
        <v>275153</v>
      </c>
      <c r="Q86" s="22">
        <v>2032200</v>
      </c>
      <c r="R86" s="22">
        <v>3517303</v>
      </c>
    </row>
    <row r="87" spans="1:18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149194</v>
      </c>
      <c r="F87" s="22">
        <v>153140</v>
      </c>
      <c r="G87" s="22">
        <v>157189</v>
      </c>
      <c r="H87" s="22">
        <v>161345</v>
      </c>
      <c r="I87" s="22">
        <v>165612</v>
      </c>
      <c r="J87" s="22">
        <v>1288604</v>
      </c>
      <c r="K87" s="22">
        <v>2075084</v>
      </c>
      <c r="L87" s="22">
        <v>53539</v>
      </c>
      <c r="M87" s="22">
        <v>49594</v>
      </c>
      <c r="N87" s="22">
        <v>45545</v>
      </c>
      <c r="O87" s="22">
        <v>41388</v>
      </c>
      <c r="P87" s="22">
        <v>37122</v>
      </c>
      <c r="Q87" s="22">
        <v>130531</v>
      </c>
      <c r="R87" s="22">
        <v>357719</v>
      </c>
    </row>
    <row r="88" spans="1:18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</row>
    <row r="89" spans="1:18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684232</v>
      </c>
      <c r="F89" s="22">
        <v>684455</v>
      </c>
      <c r="G89" s="22">
        <v>173678</v>
      </c>
      <c r="H89" s="22">
        <v>116659</v>
      </c>
      <c r="I89" s="22">
        <v>122434</v>
      </c>
      <c r="J89" s="22">
        <v>2039325</v>
      </c>
      <c r="K89" s="22">
        <v>3820783</v>
      </c>
      <c r="L89" s="22">
        <v>173637</v>
      </c>
      <c r="M89" s="22">
        <v>142375</v>
      </c>
      <c r="N89" s="22">
        <v>116771</v>
      </c>
      <c r="O89" s="22">
        <v>110005</v>
      </c>
      <c r="P89" s="22">
        <v>104231</v>
      </c>
      <c r="Q89" s="22">
        <v>680660</v>
      </c>
      <c r="R89" s="22">
        <v>1327679</v>
      </c>
    </row>
    <row r="90" spans="1:18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</row>
    <row r="91" spans="1:18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</row>
    <row r="92" spans="1:18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</row>
    <row r="93" spans="1:18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</row>
    <row r="94" spans="1:18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</row>
    <row r="95" spans="1:18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</row>
    <row r="96" spans="1:18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</row>
    <row r="97" spans="1:18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</row>
    <row r="98" spans="1:18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</row>
    <row r="99" spans="1:18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</row>
    <row r="100" spans="1:18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</row>
    <row r="101" spans="1:18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</row>
    <row r="102" spans="1:18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88388</v>
      </c>
      <c r="F102" s="22">
        <v>84220</v>
      </c>
      <c r="G102" s="22">
        <v>86522</v>
      </c>
      <c r="H102" s="22">
        <v>88887</v>
      </c>
      <c r="I102" s="22">
        <v>91317</v>
      </c>
      <c r="J102" s="22">
        <v>125278</v>
      </c>
      <c r="K102" s="22">
        <v>564612</v>
      </c>
      <c r="L102" s="22">
        <v>8851</v>
      </c>
      <c r="M102" s="22">
        <v>13018</v>
      </c>
      <c r="N102" s="22">
        <v>10716</v>
      </c>
      <c r="O102" s="22">
        <v>8351</v>
      </c>
      <c r="P102" s="22">
        <v>5921</v>
      </c>
      <c r="Q102" s="22">
        <v>4285</v>
      </c>
      <c r="R102" s="22">
        <v>51142</v>
      </c>
    </row>
    <row r="103" spans="1:18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</row>
    <row r="104" spans="1:18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</row>
    <row r="105" spans="1:18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</row>
    <row r="106" spans="1:18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</row>
    <row r="107" spans="1:18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</row>
    <row r="108" spans="1:18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</row>
    <row r="109" spans="1:18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92000</v>
      </c>
      <c r="F109" s="22">
        <v>92000</v>
      </c>
      <c r="G109" s="22">
        <v>0</v>
      </c>
      <c r="H109" s="22">
        <v>0</v>
      </c>
      <c r="I109" s="22">
        <v>0</v>
      </c>
      <c r="J109" s="22">
        <v>0</v>
      </c>
      <c r="K109" s="22">
        <v>184000</v>
      </c>
      <c r="L109" s="22">
        <v>8968</v>
      </c>
      <c r="M109" s="22">
        <v>2484</v>
      </c>
      <c r="N109" s="22">
        <v>0</v>
      </c>
      <c r="O109" s="22">
        <v>0</v>
      </c>
      <c r="P109" s="22">
        <v>0</v>
      </c>
      <c r="Q109" s="22">
        <v>0</v>
      </c>
      <c r="R109" s="22">
        <v>11452</v>
      </c>
    </row>
    <row r="110" spans="1:18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</row>
    <row r="111" spans="1:18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</row>
    <row r="112" spans="1:18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12809</v>
      </c>
      <c r="F112" s="22">
        <v>13241</v>
      </c>
      <c r="G112" s="22">
        <v>13688</v>
      </c>
      <c r="H112" s="22">
        <v>14146</v>
      </c>
      <c r="I112" s="22">
        <v>0</v>
      </c>
      <c r="J112" s="22">
        <v>0</v>
      </c>
      <c r="K112" s="22">
        <v>53884</v>
      </c>
      <c r="L112" s="22">
        <v>1696</v>
      </c>
      <c r="M112" s="22">
        <v>1264</v>
      </c>
      <c r="N112" s="22">
        <v>817</v>
      </c>
      <c r="O112" s="22">
        <v>356</v>
      </c>
      <c r="P112" s="22">
        <v>0</v>
      </c>
      <c r="Q112" s="22">
        <v>0</v>
      </c>
      <c r="R112" s="22">
        <v>4133</v>
      </c>
    </row>
    <row r="113" spans="1:18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22227</v>
      </c>
      <c r="F113" s="22">
        <v>22950</v>
      </c>
      <c r="G113" s="22">
        <v>23698</v>
      </c>
      <c r="H113" s="22">
        <v>24469</v>
      </c>
      <c r="I113" s="22">
        <v>25266</v>
      </c>
      <c r="J113" s="22">
        <v>832600</v>
      </c>
      <c r="K113" s="22">
        <v>951210</v>
      </c>
      <c r="L113" s="22">
        <v>30146</v>
      </c>
      <c r="M113" s="22">
        <v>29422</v>
      </c>
      <c r="N113" s="22">
        <v>28675</v>
      </c>
      <c r="O113" s="22">
        <v>27903</v>
      </c>
      <c r="P113" s="22">
        <v>27107</v>
      </c>
      <c r="Q113" s="22">
        <v>387674</v>
      </c>
      <c r="R113" s="22">
        <v>530927</v>
      </c>
    </row>
    <row r="114" spans="1:18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</row>
    <row r="115" spans="1:18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</row>
    <row r="116" spans="1:18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</row>
    <row r="117" spans="1:18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</row>
    <row r="118" spans="1:18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</row>
    <row r="119" spans="1:18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60557</v>
      </c>
      <c r="F119" s="22">
        <v>62375</v>
      </c>
      <c r="G119" s="22">
        <v>64245</v>
      </c>
      <c r="H119" s="22">
        <v>66173</v>
      </c>
      <c r="I119" s="22">
        <v>68158</v>
      </c>
      <c r="J119" s="22">
        <v>713198</v>
      </c>
      <c r="K119" s="22">
        <v>1034706</v>
      </c>
      <c r="L119" s="22">
        <v>31041</v>
      </c>
      <c r="M119" s="22">
        <v>29224</v>
      </c>
      <c r="N119" s="22">
        <v>27353</v>
      </c>
      <c r="O119" s="22">
        <v>25426</v>
      </c>
      <c r="P119" s="22">
        <v>23441</v>
      </c>
      <c r="Q119" s="22">
        <v>78386</v>
      </c>
      <c r="R119" s="22">
        <v>214871</v>
      </c>
    </row>
    <row r="120" spans="1:18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</row>
    <row r="121" spans="1:18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</row>
    <row r="122" spans="1:18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</row>
    <row r="123" spans="1:18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</row>
    <row r="124" spans="1:18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</row>
    <row r="125" spans="1:18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</row>
    <row r="126" spans="1:18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</row>
    <row r="127" spans="1:18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94616</v>
      </c>
      <c r="F127" s="22">
        <v>97685</v>
      </c>
      <c r="G127" s="22">
        <v>100866</v>
      </c>
      <c r="H127" s="22">
        <v>104165</v>
      </c>
      <c r="I127" s="22">
        <v>75237</v>
      </c>
      <c r="J127" s="22">
        <v>1183947</v>
      </c>
      <c r="K127" s="22">
        <v>1656516</v>
      </c>
      <c r="L127" s="22">
        <v>63186</v>
      </c>
      <c r="M127" s="22">
        <v>60017</v>
      </c>
      <c r="N127" s="22">
        <v>56835</v>
      </c>
      <c r="O127" s="22">
        <v>53537</v>
      </c>
      <c r="P127" s="22">
        <v>46588</v>
      </c>
      <c r="Q127" s="22">
        <v>349025</v>
      </c>
      <c r="R127" s="22">
        <v>629188</v>
      </c>
    </row>
    <row r="128" spans="1:18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</row>
    <row r="129" spans="1:18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</row>
    <row r="130" spans="1:18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</row>
    <row r="131" spans="1:18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</row>
    <row r="132" spans="1:18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</row>
    <row r="133" spans="1:18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</row>
    <row r="134" spans="1:18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</row>
    <row r="135" spans="1:18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</row>
    <row r="136" spans="1:18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</row>
    <row r="137" spans="1:18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</row>
    <row r="138" spans="1:18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</row>
    <row r="139" spans="1:18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100900</v>
      </c>
      <c r="F139" s="22">
        <v>100900</v>
      </c>
      <c r="G139" s="22">
        <v>100900</v>
      </c>
      <c r="H139" s="22">
        <v>100900</v>
      </c>
      <c r="I139" s="22">
        <v>100900</v>
      </c>
      <c r="J139" s="22">
        <v>0</v>
      </c>
      <c r="K139" s="22">
        <v>504500</v>
      </c>
      <c r="L139" s="22">
        <v>23664</v>
      </c>
      <c r="M139" s="22">
        <v>19317</v>
      </c>
      <c r="N139" s="22">
        <v>14785</v>
      </c>
      <c r="O139" s="22">
        <v>10060</v>
      </c>
      <c r="P139" s="22">
        <v>5134</v>
      </c>
      <c r="Q139" s="22">
        <v>0</v>
      </c>
      <c r="R139" s="22">
        <v>72960</v>
      </c>
    </row>
    <row r="140" spans="1:18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515200</v>
      </c>
      <c r="G140" s="22">
        <v>0</v>
      </c>
      <c r="H140" s="22">
        <v>0</v>
      </c>
      <c r="I140" s="22">
        <v>0</v>
      </c>
      <c r="J140" s="22">
        <v>0</v>
      </c>
      <c r="K140" s="22">
        <v>515200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</row>
    <row r="141" spans="1:18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70705</v>
      </c>
      <c r="F141" s="22">
        <v>72308</v>
      </c>
      <c r="G141" s="22">
        <v>73948</v>
      </c>
      <c r="H141" s="22">
        <v>75626</v>
      </c>
      <c r="I141" s="22">
        <v>77344</v>
      </c>
      <c r="J141" s="22">
        <v>511167</v>
      </c>
      <c r="K141" s="22">
        <v>881098</v>
      </c>
      <c r="L141" s="22">
        <v>20129</v>
      </c>
      <c r="M141" s="22">
        <v>18527</v>
      </c>
      <c r="N141" s="22">
        <v>16885</v>
      </c>
      <c r="O141" s="22">
        <v>15207</v>
      </c>
      <c r="P141" s="22">
        <v>13491</v>
      </c>
      <c r="Q141" s="22">
        <v>68673</v>
      </c>
      <c r="R141" s="22">
        <v>152912</v>
      </c>
    </row>
    <row r="142" spans="1:18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</row>
    <row r="143" spans="1:18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</row>
    <row r="144" spans="1:18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</row>
    <row r="145" spans="1:18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</row>
    <row r="146" spans="1:18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</row>
    <row r="147" spans="1:18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23294</v>
      </c>
      <c r="F147" s="22">
        <v>19452</v>
      </c>
      <c r="G147" s="22">
        <v>20436</v>
      </c>
      <c r="H147" s="22">
        <v>21471</v>
      </c>
      <c r="I147" s="22">
        <v>22558</v>
      </c>
      <c r="J147" s="22">
        <v>177199</v>
      </c>
      <c r="K147" s="22">
        <v>284410</v>
      </c>
      <c r="L147" s="22">
        <v>16212</v>
      </c>
      <c r="M147" s="22">
        <v>14130</v>
      </c>
      <c r="N147" s="22">
        <v>12815</v>
      </c>
      <c r="O147" s="22">
        <v>11831</v>
      </c>
      <c r="P147" s="22">
        <v>10796</v>
      </c>
      <c r="Q147" s="22">
        <v>32540</v>
      </c>
      <c r="R147" s="22">
        <v>98324</v>
      </c>
    </row>
    <row r="148" spans="1:18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</row>
    <row r="149" spans="1:18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</row>
    <row r="150" spans="1:18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</row>
    <row r="151" spans="1:18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</row>
    <row r="152" spans="1:18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</row>
    <row r="153" spans="1:18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</row>
    <row r="154" spans="1:18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</row>
    <row r="155" spans="1:18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</row>
    <row r="156" spans="1:18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</row>
    <row r="157" spans="1:18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</row>
    <row r="158" spans="1:18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</row>
    <row r="159" spans="1:18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</row>
    <row r="160" spans="1:18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</row>
    <row r="161" spans="1:18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</row>
    <row r="162" spans="1:18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58517</v>
      </c>
      <c r="F162" s="22">
        <v>60258</v>
      </c>
      <c r="G162" s="22">
        <v>62053</v>
      </c>
      <c r="H162" s="22">
        <v>63905</v>
      </c>
      <c r="I162" s="22">
        <v>59257</v>
      </c>
      <c r="J162" s="22">
        <v>343978</v>
      </c>
      <c r="K162" s="22">
        <v>647968</v>
      </c>
      <c r="L162" s="22">
        <v>18270</v>
      </c>
      <c r="M162" s="22">
        <v>16528</v>
      </c>
      <c r="N162" s="22">
        <v>14733</v>
      </c>
      <c r="O162" s="22">
        <v>12882</v>
      </c>
      <c r="P162" s="22">
        <v>10970</v>
      </c>
      <c r="Q162" s="22">
        <v>30212</v>
      </c>
      <c r="R162" s="22">
        <v>103595</v>
      </c>
    </row>
    <row r="163" spans="1:18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</row>
    <row r="164" spans="1:18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</row>
    <row r="165" spans="1:18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</row>
    <row r="166" spans="1:18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</row>
    <row r="167" spans="1:18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</row>
    <row r="168" spans="1:18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36886</v>
      </c>
      <c r="F168" s="22">
        <v>38480</v>
      </c>
      <c r="G168" s="22">
        <v>40143</v>
      </c>
      <c r="H168" s="22">
        <v>41878</v>
      </c>
      <c r="I168" s="22">
        <v>43688</v>
      </c>
      <c r="J168" s="22">
        <v>521728</v>
      </c>
      <c r="K168" s="22">
        <v>722803</v>
      </c>
      <c r="L168" s="22">
        <v>30517</v>
      </c>
      <c r="M168" s="22">
        <v>28923</v>
      </c>
      <c r="N168" s="22">
        <v>27260</v>
      </c>
      <c r="O168" s="22">
        <v>25525</v>
      </c>
      <c r="P168" s="22">
        <v>23715</v>
      </c>
      <c r="Q168" s="22">
        <v>118605</v>
      </c>
      <c r="R168" s="22">
        <v>254545</v>
      </c>
    </row>
    <row r="169" spans="1:18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</row>
    <row r="170" spans="1:18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</row>
    <row r="171" spans="1:18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</row>
    <row r="172" spans="1:18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</row>
    <row r="173" spans="1:18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88641</v>
      </c>
      <c r="F173" s="22">
        <v>92372</v>
      </c>
      <c r="G173" s="22">
        <v>67994</v>
      </c>
      <c r="H173" s="22">
        <v>71537</v>
      </c>
      <c r="I173" s="22">
        <v>75279</v>
      </c>
      <c r="J173" s="22">
        <v>727668</v>
      </c>
      <c r="K173" s="22">
        <v>1123491</v>
      </c>
      <c r="L173" s="22">
        <v>51328</v>
      </c>
      <c r="M173" s="22">
        <v>47597</v>
      </c>
      <c r="N173" s="22">
        <v>43782</v>
      </c>
      <c r="O173" s="22">
        <v>40238</v>
      </c>
      <c r="P173" s="22">
        <v>36497</v>
      </c>
      <c r="Q173" s="22">
        <v>179266</v>
      </c>
      <c r="R173" s="22">
        <v>398708</v>
      </c>
    </row>
    <row r="174" spans="1:18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127735</v>
      </c>
      <c r="F174" s="22">
        <v>132008</v>
      </c>
      <c r="G174" s="22">
        <v>136461</v>
      </c>
      <c r="H174" s="22">
        <v>141100</v>
      </c>
      <c r="I174" s="22">
        <v>69932</v>
      </c>
      <c r="J174" s="22">
        <v>366634</v>
      </c>
      <c r="K174" s="22">
        <v>973870</v>
      </c>
      <c r="L174" s="22">
        <v>39190</v>
      </c>
      <c r="M174" s="22">
        <v>34917</v>
      </c>
      <c r="N174" s="22">
        <v>30464</v>
      </c>
      <c r="O174" s="22">
        <v>25825</v>
      </c>
      <c r="P174" s="22">
        <v>21620</v>
      </c>
      <c r="Q174" s="22">
        <v>60900</v>
      </c>
      <c r="R174" s="22">
        <v>212916</v>
      </c>
    </row>
    <row r="175" spans="1:18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</row>
    <row r="176" spans="1:18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</row>
    <row r="177" spans="1:18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</row>
    <row r="178" spans="1:18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</row>
    <row r="179" spans="1:18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</row>
    <row r="180" spans="1:18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</row>
    <row r="181" spans="1:18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</row>
    <row r="182" spans="1:18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35223</v>
      </c>
      <c r="F182" s="22">
        <v>36433</v>
      </c>
      <c r="G182" s="22">
        <v>37685</v>
      </c>
      <c r="H182" s="22">
        <v>38980</v>
      </c>
      <c r="I182" s="22">
        <v>13231</v>
      </c>
      <c r="J182" s="22">
        <v>351613</v>
      </c>
      <c r="K182" s="22">
        <v>513165</v>
      </c>
      <c r="L182" s="22">
        <v>16532</v>
      </c>
      <c r="M182" s="22">
        <v>15322</v>
      </c>
      <c r="N182" s="22">
        <v>14071</v>
      </c>
      <c r="O182" s="22">
        <v>12776</v>
      </c>
      <c r="P182" s="22">
        <v>11671</v>
      </c>
      <c r="Q182" s="22">
        <v>121523</v>
      </c>
      <c r="R182" s="22">
        <v>191895</v>
      </c>
    </row>
    <row r="183" spans="1:18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48699</v>
      </c>
      <c r="F183" s="22">
        <v>50612</v>
      </c>
      <c r="G183" s="22">
        <v>52600</v>
      </c>
      <c r="H183" s="22">
        <v>54666</v>
      </c>
      <c r="I183" s="22">
        <v>29703</v>
      </c>
      <c r="J183" s="22">
        <v>0</v>
      </c>
      <c r="K183" s="22">
        <v>236280</v>
      </c>
      <c r="L183" s="22">
        <v>8301</v>
      </c>
      <c r="M183" s="22">
        <v>6388</v>
      </c>
      <c r="N183" s="22">
        <v>4400</v>
      </c>
      <c r="O183" s="22">
        <v>2334</v>
      </c>
      <c r="P183" s="22">
        <v>376</v>
      </c>
      <c r="Q183" s="22">
        <v>0</v>
      </c>
      <c r="R183" s="22">
        <v>21799</v>
      </c>
    </row>
    <row r="184" spans="1:18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</row>
    <row r="185" spans="1:18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11977</v>
      </c>
      <c r="F185" s="22">
        <v>12354</v>
      </c>
      <c r="G185" s="22">
        <v>12754</v>
      </c>
      <c r="H185" s="22">
        <v>13145</v>
      </c>
      <c r="I185" s="22">
        <v>13560</v>
      </c>
      <c r="J185" s="22">
        <v>505360</v>
      </c>
      <c r="K185" s="22">
        <v>569150</v>
      </c>
      <c r="L185" s="22">
        <v>17704</v>
      </c>
      <c r="M185" s="22">
        <v>17327</v>
      </c>
      <c r="N185" s="22">
        <v>16928</v>
      </c>
      <c r="O185" s="22">
        <v>16536</v>
      </c>
      <c r="P185" s="22">
        <v>16122</v>
      </c>
      <c r="Q185" s="22">
        <v>221830</v>
      </c>
      <c r="R185" s="22">
        <v>306447</v>
      </c>
    </row>
    <row r="186" spans="1:18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15113</v>
      </c>
      <c r="F186" s="22">
        <v>15544</v>
      </c>
      <c r="G186" s="22">
        <v>15987</v>
      </c>
      <c r="H186" s="22">
        <v>16443</v>
      </c>
      <c r="I186" s="22">
        <v>16912</v>
      </c>
      <c r="J186" s="22">
        <v>320001</v>
      </c>
      <c r="K186" s="22">
        <v>400000</v>
      </c>
      <c r="L186" s="22">
        <v>11939</v>
      </c>
      <c r="M186" s="22">
        <v>11460</v>
      </c>
      <c r="N186" s="22">
        <v>10962</v>
      </c>
      <c r="O186" s="22">
        <v>10445</v>
      </c>
      <c r="P186" s="22">
        <v>9908</v>
      </c>
      <c r="Q186" s="22">
        <v>69161</v>
      </c>
      <c r="R186" s="22">
        <v>123875</v>
      </c>
    </row>
    <row r="187" spans="1:18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</row>
    <row r="188" spans="1:18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154265</v>
      </c>
      <c r="F188" s="22">
        <v>142093</v>
      </c>
      <c r="G188" s="22">
        <v>124472</v>
      </c>
      <c r="H188" s="22">
        <v>105542</v>
      </c>
      <c r="I188" s="22">
        <v>108006</v>
      </c>
      <c r="J188" s="22">
        <v>420331</v>
      </c>
      <c r="K188" s="22">
        <v>1054709</v>
      </c>
      <c r="L188" s="22">
        <v>25775</v>
      </c>
      <c r="M188" s="22">
        <v>21220</v>
      </c>
      <c r="N188" s="22">
        <v>17035</v>
      </c>
      <c r="O188" s="22">
        <v>14159</v>
      </c>
      <c r="P188" s="22">
        <v>11695</v>
      </c>
      <c r="Q188" s="22">
        <v>21576</v>
      </c>
      <c r="R188" s="22">
        <v>111460</v>
      </c>
    </row>
    <row r="189" spans="1:18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</row>
    <row r="190" spans="1:18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</row>
    <row r="191" spans="1:18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361015</v>
      </c>
      <c r="F191" s="22">
        <v>373882</v>
      </c>
      <c r="G191" s="22">
        <v>387247</v>
      </c>
      <c r="H191" s="22">
        <v>401128</v>
      </c>
      <c r="I191" s="22">
        <v>286341</v>
      </c>
      <c r="J191" s="22">
        <v>1911087</v>
      </c>
      <c r="K191" s="22">
        <v>3720700</v>
      </c>
      <c r="L191" s="22">
        <v>120075</v>
      </c>
      <c r="M191" s="22">
        <v>107207</v>
      </c>
      <c r="N191" s="22">
        <v>93843</v>
      </c>
      <c r="O191" s="22">
        <v>79962</v>
      </c>
      <c r="P191" s="22">
        <v>67123</v>
      </c>
      <c r="Q191" s="22">
        <v>255434</v>
      </c>
      <c r="R191" s="22">
        <v>723644</v>
      </c>
    </row>
    <row r="192" spans="1:18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</row>
    <row r="193" spans="1:18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</row>
    <row r="194" spans="1:18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1034905</v>
      </c>
      <c r="F194" s="22">
        <v>874559</v>
      </c>
      <c r="G194" s="22">
        <v>0</v>
      </c>
      <c r="H194" s="22">
        <v>0</v>
      </c>
      <c r="I194" s="22">
        <v>0</v>
      </c>
      <c r="J194" s="22">
        <v>0</v>
      </c>
      <c r="K194" s="22">
        <v>1909464</v>
      </c>
      <c r="L194" s="22">
        <v>56902</v>
      </c>
      <c r="M194" s="22">
        <v>26062</v>
      </c>
      <c r="N194" s="22">
        <v>0</v>
      </c>
      <c r="O194" s="22">
        <v>0</v>
      </c>
      <c r="P194" s="22">
        <v>0</v>
      </c>
      <c r="Q194" s="22">
        <v>0</v>
      </c>
      <c r="R194" s="22">
        <v>82964</v>
      </c>
    </row>
    <row r="195" spans="1:18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</row>
    <row r="196" spans="1:18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</row>
    <row r="197" spans="1:18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284035</v>
      </c>
      <c r="F197" s="22">
        <v>297401</v>
      </c>
      <c r="G197" s="22">
        <v>311312</v>
      </c>
      <c r="H197" s="22">
        <v>270482</v>
      </c>
      <c r="I197" s="22">
        <v>199036</v>
      </c>
      <c r="J197" s="22">
        <v>1049888</v>
      </c>
      <c r="K197" s="22">
        <v>2412154</v>
      </c>
      <c r="L197" s="22">
        <v>102930</v>
      </c>
      <c r="M197" s="22">
        <v>89625</v>
      </c>
      <c r="N197" s="22">
        <v>75653</v>
      </c>
      <c r="O197" s="22">
        <v>60978</v>
      </c>
      <c r="P197" s="22">
        <v>48825</v>
      </c>
      <c r="Q197" s="22">
        <v>241977</v>
      </c>
      <c r="R197" s="22">
        <v>619988</v>
      </c>
    </row>
    <row r="198" spans="1:18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8969</v>
      </c>
      <c r="F198" s="22">
        <v>9473</v>
      </c>
      <c r="G198" s="22">
        <v>10005</v>
      </c>
      <c r="H198" s="22">
        <v>0</v>
      </c>
      <c r="I198" s="22">
        <v>0</v>
      </c>
      <c r="J198" s="22">
        <v>0</v>
      </c>
      <c r="K198" s="22">
        <v>28447</v>
      </c>
      <c r="L198" s="22">
        <v>1600</v>
      </c>
      <c r="M198" s="22">
        <v>1096</v>
      </c>
      <c r="N198" s="22">
        <v>563</v>
      </c>
      <c r="O198" s="22">
        <v>0</v>
      </c>
      <c r="P198" s="22">
        <v>0</v>
      </c>
      <c r="Q198" s="22">
        <v>0</v>
      </c>
      <c r="R198" s="22">
        <v>3259</v>
      </c>
    </row>
    <row r="199" spans="1:18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</row>
    <row r="200" spans="1:18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</row>
    <row r="201" spans="1:18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</row>
    <row r="202" spans="1:18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</row>
    <row r="203" spans="1:18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</row>
    <row r="204" spans="1:18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</row>
    <row r="205" spans="1:18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</row>
    <row r="206" spans="1:18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</row>
    <row r="207" spans="1:18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</row>
    <row r="208" spans="1:18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23057</v>
      </c>
      <c r="F208" s="22">
        <v>24116</v>
      </c>
      <c r="G208" s="22">
        <v>25224</v>
      </c>
      <c r="H208" s="22">
        <v>26381</v>
      </c>
      <c r="I208" s="22">
        <v>166007</v>
      </c>
      <c r="J208" s="22">
        <v>0</v>
      </c>
      <c r="K208" s="22">
        <v>264785</v>
      </c>
      <c r="L208" s="22">
        <v>11444</v>
      </c>
      <c r="M208" s="22">
        <v>10384</v>
      </c>
      <c r="N208" s="22">
        <v>9277</v>
      </c>
      <c r="O208" s="22">
        <v>8118</v>
      </c>
      <c r="P208" s="22">
        <v>4710</v>
      </c>
      <c r="Q208" s="22">
        <v>0</v>
      </c>
      <c r="R208" s="22">
        <v>43933</v>
      </c>
    </row>
    <row r="209" spans="1:18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</row>
    <row r="210" spans="1:18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</row>
    <row r="211" spans="1:18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</row>
    <row r="212" spans="1:18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</row>
    <row r="213" spans="1:18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</row>
    <row r="214" spans="1:18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22917</v>
      </c>
      <c r="F214" s="22">
        <v>22917</v>
      </c>
      <c r="G214" s="22">
        <v>22917</v>
      </c>
      <c r="H214" s="22">
        <v>22917</v>
      </c>
      <c r="I214" s="22">
        <v>20194</v>
      </c>
      <c r="J214" s="22">
        <v>0</v>
      </c>
      <c r="K214" s="22">
        <v>111862</v>
      </c>
      <c r="L214" s="22">
        <v>2814</v>
      </c>
      <c r="M214" s="22">
        <v>2195</v>
      </c>
      <c r="N214" s="22">
        <v>1577</v>
      </c>
      <c r="O214" s="22">
        <v>958</v>
      </c>
      <c r="P214" s="22">
        <v>363</v>
      </c>
      <c r="Q214" s="22">
        <v>0</v>
      </c>
      <c r="R214" s="22">
        <v>7907</v>
      </c>
    </row>
    <row r="215" spans="1:18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12135</v>
      </c>
      <c r="F215" s="22">
        <v>9801</v>
      </c>
      <c r="G215" s="22">
        <v>9801</v>
      </c>
      <c r="H215" s="22">
        <v>9801</v>
      </c>
      <c r="I215" s="22">
        <v>9801</v>
      </c>
      <c r="J215" s="22">
        <v>46105</v>
      </c>
      <c r="K215" s="22">
        <v>97444</v>
      </c>
      <c r="L215" s="22">
        <v>2636</v>
      </c>
      <c r="M215" s="22">
        <v>2433</v>
      </c>
      <c r="N215" s="22">
        <v>2230</v>
      </c>
      <c r="O215" s="22">
        <v>2028</v>
      </c>
      <c r="P215" s="22">
        <v>1825</v>
      </c>
      <c r="Q215" s="22">
        <v>7489</v>
      </c>
      <c r="R215" s="22">
        <v>18641</v>
      </c>
    </row>
    <row r="216" spans="1:18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</row>
    <row r="217" spans="1:18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</row>
    <row r="218" spans="1:18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</row>
    <row r="219" spans="1:18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</row>
    <row r="220" spans="1:18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</row>
    <row r="221" spans="1:18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</row>
    <row r="222" spans="1:18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</row>
    <row r="223" spans="1:18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</row>
    <row r="224" spans="1:18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</row>
    <row r="225" spans="1:18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</row>
    <row r="226" spans="1:18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</row>
    <row r="227" spans="1:18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</row>
    <row r="228" spans="1:18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</row>
    <row r="229" spans="1:18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</row>
    <row r="230" spans="1:18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</row>
    <row r="231" spans="1:18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</row>
    <row r="232" spans="1:18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19043</v>
      </c>
      <c r="F232" s="22">
        <v>19837</v>
      </c>
      <c r="G232" s="22">
        <v>20663</v>
      </c>
      <c r="H232" s="22">
        <v>21524</v>
      </c>
      <c r="I232" s="22">
        <v>22421</v>
      </c>
      <c r="J232" s="22">
        <v>282581</v>
      </c>
      <c r="K232" s="22">
        <v>386069</v>
      </c>
      <c r="L232" s="22">
        <v>15728</v>
      </c>
      <c r="M232" s="22">
        <v>14934</v>
      </c>
      <c r="N232" s="22">
        <v>14108</v>
      </c>
      <c r="O232" s="22">
        <v>13247</v>
      </c>
      <c r="P232" s="22">
        <v>12349</v>
      </c>
      <c r="Q232" s="22">
        <v>65124</v>
      </c>
      <c r="R232" s="22">
        <v>135490</v>
      </c>
    </row>
    <row r="233" spans="1:18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</row>
    <row r="234" spans="1:18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</row>
    <row r="235" spans="1:18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</row>
    <row r="236" spans="1:18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</row>
    <row r="237" spans="1:18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</row>
    <row r="238" spans="1:18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</row>
    <row r="239" spans="1:18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</row>
    <row r="240" spans="1:18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10000</v>
      </c>
      <c r="F240" s="22">
        <v>10000</v>
      </c>
      <c r="G240" s="22">
        <v>10000</v>
      </c>
      <c r="H240" s="22">
        <v>10000</v>
      </c>
      <c r="I240" s="22">
        <v>10000</v>
      </c>
      <c r="J240" s="22">
        <v>40000</v>
      </c>
      <c r="K240" s="22">
        <v>90000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</row>
    <row r="241" spans="1:18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</row>
    <row r="242" spans="1:18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</row>
    <row r="243" spans="1:18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</row>
    <row r="244" spans="1:18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</row>
    <row r="245" spans="1:18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</row>
    <row r="246" spans="1:18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</row>
    <row r="247" spans="1:18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</row>
    <row r="248" spans="1:18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</row>
    <row r="249" spans="1:18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</row>
    <row r="250" spans="1:18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</row>
    <row r="251" spans="1:18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</row>
    <row r="252" spans="1:18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</row>
    <row r="253" spans="1:18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</row>
    <row r="254" spans="1:18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</row>
    <row r="255" spans="1:18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</row>
    <row r="256" spans="1:18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</row>
    <row r="257" spans="1:18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20000</v>
      </c>
      <c r="F257" s="22">
        <v>20000</v>
      </c>
      <c r="G257" s="22">
        <v>20000</v>
      </c>
      <c r="H257" s="22">
        <v>20000</v>
      </c>
      <c r="I257" s="22">
        <v>20000</v>
      </c>
      <c r="J257" s="22">
        <v>95307</v>
      </c>
      <c r="K257" s="22">
        <v>195307</v>
      </c>
      <c r="L257" s="22">
        <v>5273</v>
      </c>
      <c r="M257" s="22">
        <v>4733</v>
      </c>
      <c r="N257" s="22">
        <v>4193</v>
      </c>
      <c r="O257" s="22">
        <v>3653</v>
      </c>
      <c r="P257" s="22">
        <v>3113</v>
      </c>
      <c r="Q257" s="22">
        <v>7467</v>
      </c>
      <c r="R257" s="22">
        <v>28432</v>
      </c>
    </row>
    <row r="258" spans="1:18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</row>
    <row r="259" spans="1:18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</row>
    <row r="260" spans="1:18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</row>
    <row r="261" spans="1:18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</row>
    <row r="262" spans="1:18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</row>
    <row r="263" spans="1:18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</row>
    <row r="264" spans="1:18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</row>
    <row r="265" spans="1:18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</row>
    <row r="266" spans="1:18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</row>
    <row r="267" spans="1:18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</row>
    <row r="268" spans="1:18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5482</v>
      </c>
      <c r="F268" s="22">
        <v>5655</v>
      </c>
      <c r="G268" s="22">
        <v>5833</v>
      </c>
      <c r="H268" s="22">
        <v>6017</v>
      </c>
      <c r="I268" s="22">
        <v>6207</v>
      </c>
      <c r="J268" s="22">
        <v>231324</v>
      </c>
      <c r="K268" s="22">
        <v>260518</v>
      </c>
      <c r="L268" s="22">
        <v>8104</v>
      </c>
      <c r="M268" s="22">
        <v>7931</v>
      </c>
      <c r="N268" s="22">
        <v>7753</v>
      </c>
      <c r="O268" s="22">
        <v>7569</v>
      </c>
      <c r="P268" s="22">
        <v>7379</v>
      </c>
      <c r="Q268" s="22">
        <v>101495</v>
      </c>
      <c r="R268" s="22">
        <v>140231</v>
      </c>
    </row>
    <row r="269" spans="1:18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</row>
    <row r="270" spans="1:18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</row>
    <row r="271" spans="1:18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</row>
    <row r="272" spans="1:18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</row>
    <row r="273" spans="1:18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</row>
    <row r="274" spans="1:18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</row>
    <row r="275" spans="1:18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</row>
    <row r="276" spans="1:18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</row>
    <row r="277" spans="1:18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</row>
    <row r="278" spans="1:18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</row>
    <row r="279" spans="1:18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</row>
    <row r="280" spans="1:18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</row>
    <row r="281" spans="1:18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10071</v>
      </c>
      <c r="F281" s="22">
        <v>10218</v>
      </c>
      <c r="G281" s="22">
        <v>5165</v>
      </c>
      <c r="H281" s="22">
        <v>0</v>
      </c>
      <c r="I281" s="22">
        <v>0</v>
      </c>
      <c r="J281" s="22">
        <v>0</v>
      </c>
      <c r="K281" s="22">
        <v>25454</v>
      </c>
      <c r="L281" s="22">
        <v>335</v>
      </c>
      <c r="M281" s="22">
        <v>187</v>
      </c>
      <c r="N281" s="22">
        <v>38</v>
      </c>
      <c r="O281" s="22">
        <v>0</v>
      </c>
      <c r="P281" s="22">
        <v>0</v>
      </c>
      <c r="Q281" s="22">
        <v>0</v>
      </c>
      <c r="R281" s="22">
        <v>560</v>
      </c>
    </row>
    <row r="282" spans="1:18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</row>
    <row r="283" spans="1:18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32007</v>
      </c>
      <c r="F283" s="22">
        <v>33001</v>
      </c>
      <c r="G283" s="22">
        <v>34015</v>
      </c>
      <c r="H283" s="22">
        <v>27271</v>
      </c>
      <c r="I283" s="22">
        <v>0</v>
      </c>
      <c r="J283" s="22">
        <v>0</v>
      </c>
      <c r="K283" s="22">
        <v>126294</v>
      </c>
      <c r="L283" s="22">
        <v>3393</v>
      </c>
      <c r="M283" s="22">
        <v>2399</v>
      </c>
      <c r="N283" s="22">
        <v>1385</v>
      </c>
      <c r="O283" s="22">
        <v>356</v>
      </c>
      <c r="P283" s="22">
        <v>0</v>
      </c>
      <c r="Q283" s="22">
        <v>0</v>
      </c>
      <c r="R283" s="22">
        <v>7533</v>
      </c>
    </row>
    <row r="284" spans="1:18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14000</v>
      </c>
      <c r="K284" s="22">
        <v>14000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</row>
    <row r="285" spans="1:18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</row>
    <row r="286" spans="1:18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</row>
    <row r="287" spans="1:18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</row>
    <row r="288" spans="1:18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3664</v>
      </c>
      <c r="F288" s="22">
        <v>3809</v>
      </c>
      <c r="G288" s="22">
        <v>3959</v>
      </c>
      <c r="H288" s="22">
        <v>4115</v>
      </c>
      <c r="I288" s="22">
        <v>4277</v>
      </c>
      <c r="J288" s="22">
        <v>56472</v>
      </c>
      <c r="K288" s="22">
        <v>76296</v>
      </c>
      <c r="L288" s="22">
        <v>2943</v>
      </c>
      <c r="M288" s="22">
        <v>2799</v>
      </c>
      <c r="N288" s="22">
        <v>2649</v>
      </c>
      <c r="O288" s="22">
        <v>2492</v>
      </c>
      <c r="P288" s="22">
        <v>2330</v>
      </c>
      <c r="Q288" s="22">
        <v>12905</v>
      </c>
      <c r="R288" s="22">
        <v>26118</v>
      </c>
    </row>
    <row r="289" spans="1:18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</row>
    <row r="290" spans="1:18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</row>
    <row r="291" spans="1:18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</row>
    <row r="292" spans="1:18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</row>
    <row r="293" spans="1:18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</row>
    <row r="294" spans="1:18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</row>
    <row r="295" spans="1:18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</row>
    <row r="296" spans="1:18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</row>
    <row r="297" spans="1:18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</row>
    <row r="298" spans="1:18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</row>
    <row r="299" spans="1:18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</row>
    <row r="300" spans="1:18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</row>
    <row r="301" spans="1:18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</row>
    <row r="302" spans="1:18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</row>
    <row r="303" spans="1:18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</row>
    <row r="304" spans="1:18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</row>
    <row r="305" spans="1:18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</row>
    <row r="306" spans="1:18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</row>
    <row r="307" spans="1:18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</row>
    <row r="308" spans="1:18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</row>
    <row r="309" spans="1:18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</row>
    <row r="310" spans="1:18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</row>
    <row r="311" spans="1:18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</row>
    <row r="312" spans="1:18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</row>
    <row r="313" spans="1:18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</row>
    <row r="314" spans="1:18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</row>
    <row r="315" spans="1:18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</row>
    <row r="316" spans="1:18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</row>
    <row r="317" spans="1:18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</row>
    <row r="318" spans="1:18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</row>
    <row r="319" spans="1:18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</row>
    <row r="320" spans="1:18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</row>
    <row r="321" spans="1:18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2227</v>
      </c>
      <c r="F321" s="22">
        <v>2154</v>
      </c>
      <c r="G321" s="22">
        <v>2078</v>
      </c>
      <c r="H321" s="22">
        <v>2000</v>
      </c>
      <c r="I321" s="22">
        <v>1920</v>
      </c>
      <c r="J321" s="22">
        <v>62165</v>
      </c>
      <c r="K321" s="22">
        <v>72544</v>
      </c>
      <c r="L321" s="22">
        <v>2352</v>
      </c>
      <c r="M321" s="22">
        <v>2426</v>
      </c>
      <c r="N321" s="22">
        <v>2501</v>
      </c>
      <c r="O321" s="22">
        <v>2579</v>
      </c>
      <c r="P321" s="22">
        <v>2660</v>
      </c>
      <c r="Q321" s="22">
        <v>60019</v>
      </c>
      <c r="R321" s="22">
        <v>72537</v>
      </c>
    </row>
    <row r="322" spans="1:18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</row>
    <row r="323" spans="1:18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</row>
    <row r="324" spans="1:18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</row>
    <row r="325" spans="1:18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</row>
    <row r="326" spans="1:18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</row>
    <row r="327" spans="1:18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</row>
    <row r="328" spans="1:18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</row>
    <row r="329" spans="1:18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</row>
    <row r="330" spans="1:18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</row>
    <row r="331" spans="1:18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</row>
    <row r="332" spans="1:18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</row>
    <row r="333" spans="1:18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</row>
    <row r="334" spans="1:18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</row>
    <row r="335" spans="1:18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</row>
    <row r="336" spans="1:18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</row>
    <row r="337" spans="1:18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</row>
    <row r="338" spans="1:18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20488</v>
      </c>
      <c r="F338" s="22">
        <v>20956</v>
      </c>
      <c r="G338" s="22">
        <v>21434</v>
      </c>
      <c r="H338" s="22">
        <v>21923</v>
      </c>
      <c r="I338" s="22">
        <v>22424</v>
      </c>
      <c r="J338" s="22">
        <v>34599</v>
      </c>
      <c r="K338" s="22">
        <v>141824</v>
      </c>
      <c r="L338" s="22">
        <v>3103</v>
      </c>
      <c r="M338" s="22">
        <v>2635</v>
      </c>
      <c r="N338" s="22">
        <v>2157</v>
      </c>
      <c r="O338" s="22">
        <v>1668</v>
      </c>
      <c r="P338" s="22">
        <v>1167</v>
      </c>
      <c r="Q338" s="22">
        <v>788</v>
      </c>
      <c r="R338" s="22">
        <v>11518</v>
      </c>
    </row>
    <row r="339" spans="1:18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</row>
    <row r="340" spans="1:18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</row>
    <row r="341" spans="1:18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165445</v>
      </c>
      <c r="F341" s="22">
        <v>166664</v>
      </c>
      <c r="G341" s="22">
        <v>167891</v>
      </c>
      <c r="H341" s="22">
        <v>0</v>
      </c>
      <c r="I341" s="22">
        <v>0</v>
      </c>
      <c r="J341" s="22">
        <v>0</v>
      </c>
      <c r="K341" s="22">
        <v>500000</v>
      </c>
      <c r="L341" s="22">
        <v>3372</v>
      </c>
      <c r="M341" s="22">
        <v>2153</v>
      </c>
      <c r="N341" s="22">
        <v>926</v>
      </c>
      <c r="O341" s="22">
        <v>0</v>
      </c>
      <c r="P341" s="22">
        <v>0</v>
      </c>
      <c r="Q341" s="22">
        <v>0</v>
      </c>
      <c r="R341" s="22">
        <v>6451</v>
      </c>
    </row>
    <row r="342" spans="1:18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</row>
    <row r="343" spans="1:18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</row>
    <row r="344" spans="1:18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</row>
    <row r="345" spans="1:18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</row>
    <row r="346" spans="1:18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</row>
    <row r="347" spans="1:18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</row>
    <row r="348" spans="1:18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</row>
    <row r="349" spans="1:18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2590558</v>
      </c>
      <c r="F349" s="22">
        <v>2686369</v>
      </c>
      <c r="G349" s="22">
        <v>2522549</v>
      </c>
      <c r="H349" s="22">
        <v>1837219</v>
      </c>
      <c r="I349" s="22">
        <v>605356</v>
      </c>
      <c r="J349" s="22">
        <v>159608</v>
      </c>
      <c r="K349" s="22">
        <v>10401659</v>
      </c>
      <c r="L349" s="22">
        <v>347452</v>
      </c>
      <c r="M349" s="22">
        <v>251642</v>
      </c>
      <c r="N349" s="22">
        <v>152238</v>
      </c>
      <c r="O349" s="22">
        <v>71590</v>
      </c>
      <c r="P349" s="22">
        <v>17532</v>
      </c>
      <c r="Q349" s="22">
        <v>2506</v>
      </c>
      <c r="R349" s="22">
        <v>842960</v>
      </c>
    </row>
    <row r="350" spans="1:18" x14ac:dyDescent="0.25">
      <c r="A350" s="22" t="s">
        <v>122</v>
      </c>
      <c r="B350" s="22" t="s">
        <v>823</v>
      </c>
      <c r="C350" s="22" t="s">
        <v>824</v>
      </c>
      <c r="D350" s="22" t="s">
        <v>825</v>
      </c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</row>
    <row r="351" spans="1:18" x14ac:dyDescent="0.25">
      <c r="A351" s="22"/>
      <c r="B351" s="22"/>
      <c r="C351" s="22"/>
      <c r="D351" s="22" t="s">
        <v>826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B85EC-F9DA-420B-8160-90DEA23A968F}">
  <dimension ref="A1:R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1267</v>
      </c>
      <c r="D1" s="20" t="s">
        <v>1291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1269</v>
      </c>
      <c r="F2" s="21" t="s">
        <v>1270</v>
      </c>
      <c r="G2" s="21" t="s">
        <v>1271</v>
      </c>
      <c r="H2" s="21" t="s">
        <v>1272</v>
      </c>
      <c r="I2" s="21" t="s">
        <v>1273</v>
      </c>
      <c r="J2" s="21" t="s">
        <v>1274</v>
      </c>
      <c r="K2" s="21" t="s">
        <v>1275</v>
      </c>
      <c r="L2" s="21" t="s">
        <v>1269</v>
      </c>
      <c r="M2" s="21" t="s">
        <v>1270</v>
      </c>
      <c r="N2" s="21" t="s">
        <v>1271</v>
      </c>
      <c r="O2" s="21" t="s">
        <v>1272</v>
      </c>
      <c r="P2" s="21" t="s">
        <v>1273</v>
      </c>
      <c r="Q2" s="21" t="s">
        <v>1274</v>
      </c>
      <c r="R2" s="21" t="s">
        <v>1276</v>
      </c>
    </row>
    <row r="3" spans="1:18" x14ac:dyDescent="0.25">
      <c r="A3" s="21"/>
      <c r="B3" s="21"/>
      <c r="C3" s="21"/>
      <c r="D3" s="21" t="s">
        <v>88</v>
      </c>
      <c r="E3" s="21" t="s">
        <v>1277</v>
      </c>
      <c r="F3" s="21" t="s">
        <v>1278</v>
      </c>
      <c r="G3" s="21" t="s">
        <v>1279</v>
      </c>
      <c r="H3" s="21" t="s">
        <v>1280</v>
      </c>
      <c r="I3" s="21" t="s">
        <v>1281</v>
      </c>
      <c r="J3" s="21" t="s">
        <v>1282</v>
      </c>
      <c r="K3" s="21" t="s">
        <v>1283</v>
      </c>
      <c r="L3" s="21" t="s">
        <v>1284</v>
      </c>
      <c r="M3" s="21" t="s">
        <v>1285</v>
      </c>
      <c r="N3" s="21" t="s">
        <v>1286</v>
      </c>
      <c r="O3" s="21" t="s">
        <v>1287</v>
      </c>
      <c r="P3" s="21" t="s">
        <v>1288</v>
      </c>
      <c r="Q3" s="21" t="s">
        <v>1289</v>
      </c>
      <c r="R3" s="21" t="s">
        <v>1290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5058135</v>
      </c>
      <c r="F4" s="22">
        <v>5053488</v>
      </c>
      <c r="G4" s="22">
        <v>4314611</v>
      </c>
      <c r="H4" s="22">
        <v>4071175</v>
      </c>
      <c r="I4" s="22">
        <v>3968844</v>
      </c>
      <c r="J4" s="22">
        <v>32691691</v>
      </c>
      <c r="K4" s="22">
        <v>55157944</v>
      </c>
      <c r="L4" s="22">
        <v>1927571</v>
      </c>
      <c r="M4" s="22">
        <v>1718671</v>
      </c>
      <c r="N4" s="22">
        <v>1509251</v>
      </c>
      <c r="O4" s="22">
        <v>1345886</v>
      </c>
      <c r="P4" s="22">
        <v>1200366</v>
      </c>
      <c r="Q4" s="22">
        <v>5080906</v>
      </c>
      <c r="R4" s="22">
        <v>12782651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2702810</v>
      </c>
      <c r="F5" s="22">
        <v>2754268</v>
      </c>
      <c r="G5" s="22">
        <v>2737679</v>
      </c>
      <c r="H5" s="22">
        <v>2789258</v>
      </c>
      <c r="I5" s="22">
        <v>2639350</v>
      </c>
      <c r="J5" s="22">
        <v>4251063</v>
      </c>
      <c r="K5" s="22">
        <v>17874428</v>
      </c>
      <c r="L5" s="22">
        <v>436539</v>
      </c>
      <c r="M5" s="22">
        <v>385081</v>
      </c>
      <c r="N5" s="22">
        <v>332789</v>
      </c>
      <c r="O5" s="22">
        <v>281210</v>
      </c>
      <c r="P5" s="22">
        <v>229708</v>
      </c>
      <c r="Q5" s="22">
        <v>1068405</v>
      </c>
      <c r="R5" s="22">
        <v>2733732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429493000</v>
      </c>
      <c r="F6" s="22">
        <v>415989000</v>
      </c>
      <c r="G6" s="22">
        <v>267824000</v>
      </c>
      <c r="H6" s="22">
        <v>255548000</v>
      </c>
      <c r="I6" s="22">
        <v>169288000</v>
      </c>
      <c r="J6" s="22">
        <v>1822460000</v>
      </c>
      <c r="K6" s="22">
        <v>3360602000</v>
      </c>
      <c r="L6" s="22">
        <v>114882000</v>
      </c>
      <c r="M6" s="22">
        <v>101980000</v>
      </c>
      <c r="N6" s="22">
        <v>91443000</v>
      </c>
      <c r="O6" s="22">
        <v>82347000</v>
      </c>
      <c r="P6" s="22">
        <v>75051000</v>
      </c>
      <c r="Q6" s="22">
        <v>506405000</v>
      </c>
      <c r="R6" s="22">
        <v>972108000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1313629</v>
      </c>
      <c r="F7" s="22">
        <v>1287228</v>
      </c>
      <c r="G7" s="22">
        <v>1322776</v>
      </c>
      <c r="H7" s="22">
        <v>1359584</v>
      </c>
      <c r="I7" s="22">
        <v>1336301</v>
      </c>
      <c r="J7" s="22">
        <v>10180579</v>
      </c>
      <c r="K7" s="22">
        <v>16800097</v>
      </c>
      <c r="L7" s="22">
        <v>723775</v>
      </c>
      <c r="M7" s="22">
        <v>664079</v>
      </c>
      <c r="N7" s="22">
        <v>604234</v>
      </c>
      <c r="O7" s="22">
        <v>543129</v>
      </c>
      <c r="P7" s="22">
        <v>480693</v>
      </c>
      <c r="Q7" s="22">
        <v>1762472</v>
      </c>
      <c r="R7" s="22">
        <v>4778382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948152</v>
      </c>
      <c r="F8" s="22">
        <v>937807</v>
      </c>
      <c r="G8" s="22">
        <v>910718</v>
      </c>
      <c r="H8" s="22">
        <v>945576</v>
      </c>
      <c r="I8" s="22">
        <v>981870</v>
      </c>
      <c r="J8" s="22">
        <v>3809937</v>
      </c>
      <c r="K8" s="22">
        <v>8534060</v>
      </c>
      <c r="L8" s="22">
        <v>330883</v>
      </c>
      <c r="M8" s="22">
        <v>293314</v>
      </c>
      <c r="N8" s="22">
        <v>257654</v>
      </c>
      <c r="O8" s="22">
        <v>222646</v>
      </c>
      <c r="P8" s="22">
        <v>186197</v>
      </c>
      <c r="Q8" s="22">
        <v>389175</v>
      </c>
      <c r="R8" s="22">
        <v>1679869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1493022</v>
      </c>
      <c r="F9" s="22">
        <v>1556156</v>
      </c>
      <c r="G9" s="22">
        <v>1622039</v>
      </c>
      <c r="H9" s="22">
        <v>1690797</v>
      </c>
      <c r="I9" s="22">
        <v>1762556</v>
      </c>
      <c r="J9" s="22">
        <v>22481828</v>
      </c>
      <c r="K9" s="22">
        <v>30606398</v>
      </c>
      <c r="L9" s="22">
        <v>1194745</v>
      </c>
      <c r="M9" s="22">
        <v>1131611</v>
      </c>
      <c r="N9" s="22">
        <v>1065728</v>
      </c>
      <c r="O9" s="22">
        <v>996970</v>
      </c>
      <c r="P9" s="22">
        <v>925211</v>
      </c>
      <c r="Q9" s="22">
        <v>5820573</v>
      </c>
      <c r="R9" s="22">
        <v>11134838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133068000</v>
      </c>
      <c r="F10" s="22">
        <v>196310000</v>
      </c>
      <c r="G10" s="22">
        <v>239010000</v>
      </c>
      <c r="H10" s="22">
        <v>143450000</v>
      </c>
      <c r="I10" s="22">
        <v>144341000</v>
      </c>
      <c r="J10" s="22">
        <v>2177044000</v>
      </c>
      <c r="K10" s="22">
        <v>3033223000</v>
      </c>
      <c r="L10" s="22">
        <v>115641000</v>
      </c>
      <c r="M10" s="22">
        <v>109788000</v>
      </c>
      <c r="N10" s="22">
        <v>102672000</v>
      </c>
      <c r="O10" s="22">
        <v>96558000</v>
      </c>
      <c r="P10" s="22">
        <v>90542000</v>
      </c>
      <c r="Q10" s="22">
        <v>698511000</v>
      </c>
      <c r="R10" s="22">
        <v>1213712000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2503856</v>
      </c>
      <c r="F11" s="22">
        <v>2606796</v>
      </c>
      <c r="G11" s="22">
        <v>2714413</v>
      </c>
      <c r="H11" s="22">
        <v>2826939</v>
      </c>
      <c r="I11" s="22">
        <v>2944617</v>
      </c>
      <c r="J11" s="22">
        <v>27734602</v>
      </c>
      <c r="K11" s="22">
        <v>41331223</v>
      </c>
      <c r="L11" s="22">
        <v>1541468</v>
      </c>
      <c r="M11" s="22">
        <v>1438528</v>
      </c>
      <c r="N11" s="22">
        <v>1330911</v>
      </c>
      <c r="O11" s="22">
        <v>1218385</v>
      </c>
      <c r="P11" s="22">
        <v>1100707</v>
      </c>
      <c r="Q11" s="22">
        <v>6036740</v>
      </c>
      <c r="R11" s="22">
        <v>12666739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7975505</v>
      </c>
      <c r="F12" s="22">
        <v>8332170</v>
      </c>
      <c r="G12" s="22">
        <v>8705575</v>
      </c>
      <c r="H12" s="22">
        <v>9096538</v>
      </c>
      <c r="I12" s="22">
        <v>9505920</v>
      </c>
      <c r="J12" s="22">
        <v>90056663</v>
      </c>
      <c r="K12" s="22">
        <v>133672371</v>
      </c>
      <c r="L12" s="22">
        <v>5612294</v>
      </c>
      <c r="M12" s="22">
        <v>5255629</v>
      </c>
      <c r="N12" s="22">
        <v>4882224</v>
      </c>
      <c r="O12" s="22">
        <v>4491261</v>
      </c>
      <c r="P12" s="22">
        <v>4081879</v>
      </c>
      <c r="Q12" s="22">
        <v>18957006</v>
      </c>
      <c r="R12" s="22">
        <v>43280293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1541581</v>
      </c>
      <c r="F13" s="22">
        <v>969718</v>
      </c>
      <c r="G13" s="22">
        <v>544677</v>
      </c>
      <c r="H13" s="22">
        <v>427983</v>
      </c>
      <c r="I13" s="22">
        <v>300943</v>
      </c>
      <c r="J13" s="22">
        <v>2056124</v>
      </c>
      <c r="K13" s="22">
        <v>5841026</v>
      </c>
      <c r="L13" s="22">
        <v>243032</v>
      </c>
      <c r="M13" s="22">
        <v>191382</v>
      </c>
      <c r="N13" s="22">
        <v>157983</v>
      </c>
      <c r="O13" s="22">
        <v>129738</v>
      </c>
      <c r="P13" s="22">
        <v>111840</v>
      </c>
      <c r="Q13" s="22">
        <v>504835</v>
      </c>
      <c r="R13" s="22">
        <v>1338810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3493454</v>
      </c>
      <c r="F14" s="22">
        <v>5937116</v>
      </c>
      <c r="G14" s="22">
        <v>3269935</v>
      </c>
      <c r="H14" s="22">
        <v>3291235</v>
      </c>
      <c r="I14" s="22">
        <v>3141677</v>
      </c>
      <c r="J14" s="22">
        <v>35843800</v>
      </c>
      <c r="K14" s="22">
        <v>54977217</v>
      </c>
      <c r="L14" s="22">
        <v>2231813</v>
      </c>
      <c r="M14" s="22">
        <v>2099401</v>
      </c>
      <c r="N14" s="22">
        <v>1880162</v>
      </c>
      <c r="O14" s="22">
        <v>1761628</v>
      </c>
      <c r="P14" s="22">
        <v>1644504</v>
      </c>
      <c r="Q14" s="22">
        <v>10607651</v>
      </c>
      <c r="R14" s="22">
        <v>20225159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11324000</v>
      </c>
      <c r="F15" s="22">
        <v>10744000</v>
      </c>
      <c r="G15" s="22">
        <v>9219000</v>
      </c>
      <c r="H15" s="22">
        <v>8459000</v>
      </c>
      <c r="I15" s="22">
        <v>8272000</v>
      </c>
      <c r="J15" s="22">
        <v>42231000</v>
      </c>
      <c r="K15" s="22">
        <v>90249000</v>
      </c>
      <c r="L15" s="22">
        <v>2598000</v>
      </c>
      <c r="M15" s="22">
        <v>2295000</v>
      </c>
      <c r="N15" s="22">
        <v>2011000</v>
      </c>
      <c r="O15" s="22">
        <v>1752000</v>
      </c>
      <c r="P15" s="22">
        <v>1499000</v>
      </c>
      <c r="Q15" s="22">
        <v>5769000</v>
      </c>
      <c r="R15" s="22">
        <v>15924000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1517826</v>
      </c>
      <c r="F16" s="22">
        <v>1564519</v>
      </c>
      <c r="G16" s="22">
        <v>1614560</v>
      </c>
      <c r="H16" s="22">
        <v>1622026</v>
      </c>
      <c r="I16" s="22">
        <v>1669965</v>
      </c>
      <c r="J16" s="22">
        <v>26104194</v>
      </c>
      <c r="K16" s="22">
        <v>34093090</v>
      </c>
      <c r="L16" s="22">
        <v>996476</v>
      </c>
      <c r="M16" s="22">
        <v>949782</v>
      </c>
      <c r="N16" s="22">
        <v>902068</v>
      </c>
      <c r="O16" s="22">
        <v>853198</v>
      </c>
      <c r="P16" s="22">
        <v>805258</v>
      </c>
      <c r="Q16" s="22">
        <v>5441171</v>
      </c>
      <c r="R16" s="22">
        <v>9947953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22915000</v>
      </c>
      <c r="F17" s="22">
        <v>20502000</v>
      </c>
      <c r="G17" s="22">
        <v>20882000</v>
      </c>
      <c r="H17" s="22">
        <v>19626000</v>
      </c>
      <c r="I17" s="22">
        <v>16293000</v>
      </c>
      <c r="J17" s="22">
        <v>168242000</v>
      </c>
      <c r="K17" s="22">
        <v>268460000</v>
      </c>
      <c r="L17" s="22">
        <v>10132000</v>
      </c>
      <c r="M17" s="22">
        <v>9171000</v>
      </c>
      <c r="N17" s="22">
        <v>8317000</v>
      </c>
      <c r="O17" s="22">
        <v>7450000</v>
      </c>
      <c r="P17" s="22">
        <v>6684000</v>
      </c>
      <c r="Q17" s="22">
        <v>40957000</v>
      </c>
      <c r="R17" s="22">
        <v>82711000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18635829</v>
      </c>
      <c r="F18" s="22">
        <v>19105885</v>
      </c>
      <c r="G18" s="22">
        <v>18551176</v>
      </c>
      <c r="H18" s="22">
        <v>16263486</v>
      </c>
      <c r="I18" s="22">
        <v>15217770</v>
      </c>
      <c r="J18" s="22">
        <v>146103213</v>
      </c>
      <c r="K18" s="22">
        <v>233877359</v>
      </c>
      <c r="L18" s="22">
        <v>8900487</v>
      </c>
      <c r="M18" s="22">
        <v>8227529</v>
      </c>
      <c r="N18" s="22">
        <v>7547012</v>
      </c>
      <c r="O18" s="22">
        <v>6912080</v>
      </c>
      <c r="P18" s="22">
        <v>6354814</v>
      </c>
      <c r="Q18" s="22">
        <v>46735220</v>
      </c>
      <c r="R18" s="22">
        <v>84677142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1220211</v>
      </c>
      <c r="F19" s="22">
        <v>1023801</v>
      </c>
      <c r="G19" s="22">
        <v>969774</v>
      </c>
      <c r="H19" s="22">
        <v>818151</v>
      </c>
      <c r="I19" s="22">
        <v>856039</v>
      </c>
      <c r="J19" s="22">
        <v>6749159</v>
      </c>
      <c r="K19" s="22">
        <v>11637135</v>
      </c>
      <c r="L19" s="22">
        <v>487874</v>
      </c>
      <c r="M19" s="22">
        <v>428542</v>
      </c>
      <c r="N19" s="22">
        <v>381282</v>
      </c>
      <c r="O19" s="22">
        <v>339494</v>
      </c>
      <c r="P19" s="22">
        <v>301606</v>
      </c>
      <c r="Q19" s="22">
        <v>1995026</v>
      </c>
      <c r="R19" s="22">
        <v>3933824</v>
      </c>
    </row>
    <row r="20" spans="1:1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3928895</v>
      </c>
      <c r="F20" s="22">
        <v>4111218</v>
      </c>
      <c r="G20" s="22">
        <v>4302099</v>
      </c>
      <c r="H20" s="22">
        <v>4501942</v>
      </c>
      <c r="I20" s="22">
        <v>4256806</v>
      </c>
      <c r="J20" s="22">
        <v>24414175</v>
      </c>
      <c r="K20" s="22">
        <v>45515135</v>
      </c>
      <c r="L20" s="22">
        <v>2071522</v>
      </c>
      <c r="M20" s="22">
        <v>1889198</v>
      </c>
      <c r="N20" s="22">
        <v>1698318</v>
      </c>
      <c r="O20" s="22">
        <v>1498475</v>
      </c>
      <c r="P20" s="22">
        <v>1293010</v>
      </c>
      <c r="Q20" s="22">
        <v>3564831</v>
      </c>
      <c r="R20" s="22">
        <v>12015354</v>
      </c>
    </row>
    <row r="21" spans="1:1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1516218</v>
      </c>
      <c r="F21" s="22">
        <v>1571083</v>
      </c>
      <c r="G21" s="22">
        <v>1625794</v>
      </c>
      <c r="H21" s="22">
        <v>1685045</v>
      </c>
      <c r="I21" s="22">
        <v>1716019</v>
      </c>
      <c r="J21" s="22">
        <v>20821673</v>
      </c>
      <c r="K21" s="22">
        <v>28935832</v>
      </c>
      <c r="L21" s="22">
        <v>1058608</v>
      </c>
      <c r="M21" s="22">
        <v>1002891</v>
      </c>
      <c r="N21" s="22">
        <v>944982</v>
      </c>
      <c r="O21" s="22">
        <v>884904</v>
      </c>
      <c r="P21" s="22">
        <v>822418</v>
      </c>
      <c r="Q21" s="22">
        <v>6095226</v>
      </c>
      <c r="R21" s="22">
        <v>10809029</v>
      </c>
    </row>
    <row r="22" spans="1:18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75247</v>
      </c>
      <c r="F22" s="22">
        <v>28600</v>
      </c>
      <c r="G22" s="22">
        <v>28600</v>
      </c>
      <c r="H22" s="22">
        <v>0</v>
      </c>
      <c r="I22" s="22">
        <v>0</v>
      </c>
      <c r="J22" s="22">
        <v>0</v>
      </c>
      <c r="K22" s="22">
        <v>132447</v>
      </c>
      <c r="L22" s="22">
        <v>4668</v>
      </c>
      <c r="M22" s="22">
        <v>2116</v>
      </c>
      <c r="N22" s="22">
        <v>1058</v>
      </c>
      <c r="O22" s="22">
        <v>0</v>
      </c>
      <c r="P22" s="22">
        <v>0</v>
      </c>
      <c r="Q22" s="22">
        <v>0</v>
      </c>
      <c r="R22" s="22">
        <v>7842</v>
      </c>
    </row>
    <row r="23" spans="1:18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596874</v>
      </c>
      <c r="F23" s="22">
        <v>628996</v>
      </c>
      <c r="G23" s="22">
        <v>499460</v>
      </c>
      <c r="H23" s="22">
        <v>525559</v>
      </c>
      <c r="I23" s="22">
        <v>458580</v>
      </c>
      <c r="J23" s="22">
        <v>1292147</v>
      </c>
      <c r="K23" s="22">
        <v>4001616</v>
      </c>
      <c r="L23" s="22">
        <v>207939</v>
      </c>
      <c r="M23" s="22">
        <v>175818</v>
      </c>
      <c r="N23" s="22">
        <v>141954</v>
      </c>
      <c r="O23" s="22">
        <v>115856</v>
      </c>
      <c r="P23" s="22">
        <v>89470</v>
      </c>
      <c r="Q23" s="22">
        <v>118731</v>
      </c>
      <c r="R23" s="22">
        <v>849768</v>
      </c>
    </row>
    <row r="24" spans="1:18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1578512</v>
      </c>
      <c r="F24" s="22">
        <v>1575520</v>
      </c>
      <c r="G24" s="22">
        <v>1618408</v>
      </c>
      <c r="H24" s="22">
        <v>1319527</v>
      </c>
      <c r="I24" s="22">
        <v>897810</v>
      </c>
      <c r="J24" s="22">
        <v>9246025</v>
      </c>
      <c r="K24" s="22">
        <v>16235802</v>
      </c>
      <c r="L24" s="22">
        <v>562323</v>
      </c>
      <c r="M24" s="22">
        <v>505190</v>
      </c>
      <c r="N24" s="22">
        <v>448429</v>
      </c>
      <c r="O24" s="22">
        <v>392813</v>
      </c>
      <c r="P24" s="22">
        <v>350987</v>
      </c>
      <c r="Q24" s="22">
        <v>2294530</v>
      </c>
      <c r="R24" s="22">
        <v>4554272</v>
      </c>
    </row>
    <row r="25" spans="1:18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9735687</v>
      </c>
      <c r="F25" s="22">
        <v>9330614</v>
      </c>
      <c r="G25" s="22">
        <v>9493748</v>
      </c>
      <c r="H25" s="22">
        <v>8897573</v>
      </c>
      <c r="I25" s="22">
        <v>9044789</v>
      </c>
      <c r="J25" s="22">
        <v>109495937</v>
      </c>
      <c r="K25" s="22">
        <v>155998348</v>
      </c>
      <c r="L25" s="22">
        <v>6500114</v>
      </c>
      <c r="M25" s="22">
        <v>6059613</v>
      </c>
      <c r="N25" s="22">
        <v>5642864</v>
      </c>
      <c r="O25" s="22">
        <v>5222010</v>
      </c>
      <c r="P25" s="22">
        <v>4840271</v>
      </c>
      <c r="Q25" s="22">
        <v>33652563</v>
      </c>
      <c r="R25" s="22">
        <v>61917435</v>
      </c>
    </row>
    <row r="26" spans="1:18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42427186</v>
      </c>
      <c r="F26" s="22">
        <v>19033823</v>
      </c>
      <c r="G26" s="22">
        <v>19304580</v>
      </c>
      <c r="H26" s="22">
        <v>19620955</v>
      </c>
      <c r="I26" s="22">
        <v>20076619</v>
      </c>
      <c r="J26" s="22">
        <v>286599944</v>
      </c>
      <c r="K26" s="22">
        <v>407063107</v>
      </c>
      <c r="L26" s="22">
        <v>17128449</v>
      </c>
      <c r="M26" s="22">
        <v>16239381</v>
      </c>
      <c r="N26" s="22">
        <v>15333287</v>
      </c>
      <c r="O26" s="22">
        <v>14436546</v>
      </c>
      <c r="P26" s="22">
        <v>12948577</v>
      </c>
      <c r="Q26" s="22">
        <v>96330946</v>
      </c>
      <c r="R26" s="22">
        <v>172417186</v>
      </c>
    </row>
    <row r="27" spans="1:18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</row>
    <row r="28" spans="1:18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</row>
    <row r="29" spans="1:18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</row>
    <row r="30" spans="1:18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</row>
    <row r="31" spans="1:18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700853</v>
      </c>
      <c r="F31" s="22">
        <v>727353</v>
      </c>
      <c r="G31" s="22">
        <v>754871</v>
      </c>
      <c r="H31" s="22">
        <v>783446</v>
      </c>
      <c r="I31" s="22">
        <v>451197</v>
      </c>
      <c r="J31" s="22">
        <v>1985555</v>
      </c>
      <c r="K31" s="22">
        <v>5403275</v>
      </c>
      <c r="L31" s="22">
        <v>204775</v>
      </c>
      <c r="M31" s="22">
        <v>178275</v>
      </c>
      <c r="N31" s="22">
        <v>150757</v>
      </c>
      <c r="O31" s="22">
        <v>122182</v>
      </c>
      <c r="P31" s="22">
        <v>95509</v>
      </c>
      <c r="Q31" s="22">
        <v>190554</v>
      </c>
      <c r="R31" s="22">
        <v>942052</v>
      </c>
    </row>
    <row r="32" spans="1:18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634895</v>
      </c>
      <c r="F32" s="22">
        <v>657587</v>
      </c>
      <c r="G32" s="22">
        <v>681091</v>
      </c>
      <c r="H32" s="22">
        <v>705434</v>
      </c>
      <c r="I32" s="22">
        <v>402248</v>
      </c>
      <c r="J32" s="22">
        <v>986163</v>
      </c>
      <c r="K32" s="22">
        <v>4067418</v>
      </c>
      <c r="L32" s="22">
        <v>141628</v>
      </c>
      <c r="M32" s="22">
        <v>118937</v>
      </c>
      <c r="N32" s="22">
        <v>95433</v>
      </c>
      <c r="O32" s="22">
        <v>71089</v>
      </c>
      <c r="P32" s="22">
        <v>45874</v>
      </c>
      <c r="Q32" s="22">
        <v>211033</v>
      </c>
      <c r="R32" s="22">
        <v>683994</v>
      </c>
    </row>
    <row r="33" spans="1:18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</row>
    <row r="34" spans="1:18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193831</v>
      </c>
      <c r="F34" s="22">
        <v>46604</v>
      </c>
      <c r="G34" s="22">
        <v>49575</v>
      </c>
      <c r="H34" s="22">
        <v>52735</v>
      </c>
      <c r="I34" s="22">
        <v>56097</v>
      </c>
      <c r="J34" s="22">
        <v>420188</v>
      </c>
      <c r="K34" s="22">
        <v>819030</v>
      </c>
      <c r="L34" s="22">
        <v>43777</v>
      </c>
      <c r="M34" s="22">
        <v>39856</v>
      </c>
      <c r="N34" s="22">
        <v>36885</v>
      </c>
      <c r="O34" s="22">
        <v>33725</v>
      </c>
      <c r="P34" s="22">
        <v>30363</v>
      </c>
      <c r="Q34" s="22">
        <v>98572</v>
      </c>
      <c r="R34" s="22">
        <v>283178</v>
      </c>
    </row>
    <row r="35" spans="1:18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356704</v>
      </c>
      <c r="F35" s="22">
        <v>365785</v>
      </c>
      <c r="G35" s="22">
        <v>375101</v>
      </c>
      <c r="H35" s="22">
        <v>384658</v>
      </c>
      <c r="I35" s="22">
        <v>394462</v>
      </c>
      <c r="J35" s="22">
        <v>1033338</v>
      </c>
      <c r="K35" s="22">
        <v>2910048</v>
      </c>
      <c r="L35" s="22">
        <v>71628</v>
      </c>
      <c r="M35" s="22">
        <v>62547</v>
      </c>
      <c r="N35" s="22">
        <v>53231</v>
      </c>
      <c r="O35" s="22">
        <v>43674</v>
      </c>
      <c r="P35" s="22">
        <v>33870</v>
      </c>
      <c r="Q35" s="22">
        <v>40208</v>
      </c>
      <c r="R35" s="22">
        <v>305158</v>
      </c>
    </row>
    <row r="36" spans="1:18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5771463</v>
      </c>
      <c r="F36" s="22">
        <v>274163</v>
      </c>
      <c r="G36" s="22">
        <v>271633</v>
      </c>
      <c r="H36" s="22">
        <v>250695</v>
      </c>
      <c r="I36" s="22">
        <v>10868</v>
      </c>
      <c r="J36" s="22">
        <v>676555</v>
      </c>
      <c r="K36" s="22">
        <v>7255377</v>
      </c>
      <c r="L36" s="22">
        <v>185402</v>
      </c>
      <c r="M36" s="22">
        <v>46881</v>
      </c>
      <c r="N36" s="22">
        <v>41621</v>
      </c>
      <c r="O36" s="22">
        <v>36705</v>
      </c>
      <c r="P36" s="22">
        <v>33096</v>
      </c>
      <c r="Q36" s="22">
        <v>577616</v>
      </c>
      <c r="R36" s="22">
        <v>921321</v>
      </c>
    </row>
    <row r="37" spans="1:18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</row>
    <row r="38" spans="1:18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</row>
    <row r="39" spans="1:18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</row>
    <row r="40" spans="1:18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671606</v>
      </c>
      <c r="F40" s="22">
        <v>690637</v>
      </c>
      <c r="G40" s="22">
        <v>710209</v>
      </c>
      <c r="H40" s="22">
        <v>730334</v>
      </c>
      <c r="I40" s="22">
        <v>751031</v>
      </c>
      <c r="J40" s="22">
        <v>7793085</v>
      </c>
      <c r="K40" s="22">
        <v>11346902</v>
      </c>
      <c r="L40" s="22">
        <v>314610</v>
      </c>
      <c r="M40" s="22">
        <v>295579</v>
      </c>
      <c r="N40" s="22">
        <v>276007</v>
      </c>
      <c r="O40" s="22">
        <v>255882</v>
      </c>
      <c r="P40" s="22">
        <v>235185</v>
      </c>
      <c r="Q40" s="22">
        <v>1082853</v>
      </c>
      <c r="R40" s="22">
        <v>2460116</v>
      </c>
    </row>
    <row r="41" spans="1:18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</row>
    <row r="42" spans="1:18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13198</v>
      </c>
      <c r="F42" s="22">
        <v>10500</v>
      </c>
      <c r="G42" s="22">
        <v>5249</v>
      </c>
      <c r="H42" s="22">
        <v>0</v>
      </c>
      <c r="I42" s="22">
        <v>0</v>
      </c>
      <c r="J42" s="22">
        <v>0</v>
      </c>
      <c r="K42" s="22">
        <v>28947</v>
      </c>
      <c r="L42" s="22">
        <v>62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62</v>
      </c>
    </row>
    <row r="43" spans="1:18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3321812</v>
      </c>
      <c r="F43" s="22">
        <v>3383071</v>
      </c>
      <c r="G43" s="22">
        <v>613897</v>
      </c>
      <c r="H43" s="22">
        <v>632251</v>
      </c>
      <c r="I43" s="22">
        <v>351543</v>
      </c>
      <c r="J43" s="22">
        <v>4496517</v>
      </c>
      <c r="K43" s="22">
        <v>12799091</v>
      </c>
      <c r="L43" s="22">
        <v>323692</v>
      </c>
      <c r="M43" s="22">
        <v>262432</v>
      </c>
      <c r="N43" s="22">
        <v>211160</v>
      </c>
      <c r="O43" s="22">
        <v>192805</v>
      </c>
      <c r="P43" s="22">
        <v>175077</v>
      </c>
      <c r="Q43" s="22">
        <v>1093824</v>
      </c>
      <c r="R43" s="22">
        <v>2258990</v>
      </c>
    </row>
    <row r="44" spans="1:18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11588</v>
      </c>
      <c r="F44" s="22">
        <v>12380</v>
      </c>
      <c r="G44" s="22">
        <v>13226</v>
      </c>
      <c r="H44" s="22">
        <v>14130</v>
      </c>
      <c r="I44" s="22">
        <v>15095</v>
      </c>
      <c r="J44" s="22">
        <v>49782</v>
      </c>
      <c r="K44" s="22">
        <v>116201</v>
      </c>
      <c r="L44" s="22">
        <v>7830</v>
      </c>
      <c r="M44" s="22">
        <v>7038</v>
      </c>
      <c r="N44" s="22">
        <v>6192</v>
      </c>
      <c r="O44" s="22">
        <v>5289</v>
      </c>
      <c r="P44" s="22">
        <v>4323</v>
      </c>
      <c r="Q44" s="22">
        <v>7757</v>
      </c>
      <c r="R44" s="22">
        <v>38429</v>
      </c>
    </row>
    <row r="45" spans="1:18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3214095</v>
      </c>
      <c r="F45" s="22">
        <v>3350964</v>
      </c>
      <c r="G45" s="22">
        <v>3467788</v>
      </c>
      <c r="H45" s="22">
        <v>3602435</v>
      </c>
      <c r="I45" s="22">
        <v>3742580</v>
      </c>
      <c r="J45" s="22">
        <v>20891904</v>
      </c>
      <c r="K45" s="22">
        <v>38269766</v>
      </c>
      <c r="L45" s="22">
        <v>1393208</v>
      </c>
      <c r="M45" s="22">
        <v>1268891</v>
      </c>
      <c r="N45" s="22">
        <v>1139516</v>
      </c>
      <c r="O45" s="22">
        <v>1004868</v>
      </c>
      <c r="P45" s="22">
        <v>864724</v>
      </c>
      <c r="Q45" s="22">
        <v>2597853</v>
      </c>
      <c r="R45" s="22">
        <v>8269060</v>
      </c>
    </row>
    <row r="46" spans="1:18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31056</v>
      </c>
      <c r="F46" s="22">
        <v>32618</v>
      </c>
      <c r="G46" s="22">
        <v>34256</v>
      </c>
      <c r="H46" s="22">
        <v>35977</v>
      </c>
      <c r="I46" s="22">
        <v>37785</v>
      </c>
      <c r="J46" s="22">
        <v>1027789</v>
      </c>
      <c r="K46" s="22">
        <v>1199481</v>
      </c>
      <c r="L46" s="22">
        <v>59162</v>
      </c>
      <c r="M46" s="22">
        <v>57600</v>
      </c>
      <c r="N46" s="22">
        <v>55962</v>
      </c>
      <c r="O46" s="22">
        <v>54241</v>
      </c>
      <c r="P46" s="22">
        <v>52433</v>
      </c>
      <c r="Q46" s="22">
        <v>559563</v>
      </c>
      <c r="R46" s="22">
        <v>838961</v>
      </c>
    </row>
    <row r="47" spans="1:18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1243230</v>
      </c>
      <c r="F47" s="22">
        <v>1298355</v>
      </c>
      <c r="G47" s="22">
        <v>670609</v>
      </c>
      <c r="H47" s="22">
        <v>0</v>
      </c>
      <c r="I47" s="22">
        <v>0</v>
      </c>
      <c r="J47" s="22">
        <v>0</v>
      </c>
      <c r="K47" s="22">
        <v>3212194</v>
      </c>
      <c r="L47" s="22">
        <v>127400</v>
      </c>
      <c r="M47" s="22">
        <v>72275</v>
      </c>
      <c r="N47" s="22">
        <v>14706</v>
      </c>
      <c r="O47" s="22">
        <v>0</v>
      </c>
      <c r="P47" s="22">
        <v>0</v>
      </c>
      <c r="Q47" s="22">
        <v>0</v>
      </c>
      <c r="R47" s="22">
        <v>214381</v>
      </c>
    </row>
    <row r="48" spans="1:18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5356605</v>
      </c>
      <c r="F48" s="22">
        <v>5592827</v>
      </c>
      <c r="G48" s="22">
        <v>5839489</v>
      </c>
      <c r="H48" s="22">
        <v>5914273</v>
      </c>
      <c r="I48" s="22">
        <v>3193069</v>
      </c>
      <c r="J48" s="22">
        <v>796361</v>
      </c>
      <c r="K48" s="22">
        <v>26692624</v>
      </c>
      <c r="L48" s="22">
        <v>1110552</v>
      </c>
      <c r="M48" s="22">
        <v>874329</v>
      </c>
      <c r="N48" s="22">
        <v>627667</v>
      </c>
      <c r="O48" s="22">
        <v>370103</v>
      </c>
      <c r="P48" s="22">
        <v>110979</v>
      </c>
      <c r="Q48" s="22">
        <v>63331</v>
      </c>
      <c r="R48" s="22">
        <v>3156961</v>
      </c>
    </row>
    <row r="49" spans="1:18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435002</v>
      </c>
      <c r="F49" s="22">
        <v>333693</v>
      </c>
      <c r="G49" s="22">
        <v>151536</v>
      </c>
      <c r="H49" s="22">
        <v>82953</v>
      </c>
      <c r="I49" s="22">
        <v>10177</v>
      </c>
      <c r="J49" s="22">
        <v>91000</v>
      </c>
      <c r="K49" s="22">
        <v>1104361</v>
      </c>
      <c r="L49" s="22">
        <v>36124</v>
      </c>
      <c r="M49" s="22">
        <v>23436</v>
      </c>
      <c r="N49" s="22">
        <v>14457</v>
      </c>
      <c r="O49" s="22">
        <v>8230</v>
      </c>
      <c r="P49" s="22">
        <v>6197</v>
      </c>
      <c r="Q49" s="22">
        <v>23617</v>
      </c>
      <c r="R49" s="22">
        <v>112061</v>
      </c>
    </row>
    <row r="50" spans="1:18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</row>
    <row r="51" spans="1:18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</row>
    <row r="52" spans="1:18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1646875</v>
      </c>
      <c r="F52" s="22">
        <v>1708904</v>
      </c>
      <c r="G52" s="22">
        <v>1773388</v>
      </c>
      <c r="H52" s="22">
        <v>1840429</v>
      </c>
      <c r="I52" s="22">
        <v>1910131</v>
      </c>
      <c r="J52" s="22">
        <v>22734892</v>
      </c>
      <c r="K52" s="22">
        <v>31614619</v>
      </c>
      <c r="L52" s="22">
        <v>1076072</v>
      </c>
      <c r="M52" s="22">
        <v>1014043</v>
      </c>
      <c r="N52" s="22">
        <v>949559</v>
      </c>
      <c r="O52" s="22">
        <v>882518</v>
      </c>
      <c r="P52" s="22">
        <v>812816</v>
      </c>
      <c r="Q52" s="22">
        <v>4681184</v>
      </c>
      <c r="R52" s="22">
        <v>9416192</v>
      </c>
    </row>
    <row r="53" spans="1:18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78439</v>
      </c>
      <c r="F53" s="22">
        <v>82551</v>
      </c>
      <c r="G53" s="22">
        <v>86878</v>
      </c>
      <c r="H53" s="22">
        <v>91432</v>
      </c>
      <c r="I53" s="22">
        <v>96225</v>
      </c>
      <c r="J53" s="22">
        <v>438056</v>
      </c>
      <c r="K53" s="22">
        <v>873581</v>
      </c>
      <c r="L53" s="22">
        <v>44206</v>
      </c>
      <c r="M53" s="22">
        <v>40094</v>
      </c>
      <c r="N53" s="22">
        <v>35767</v>
      </c>
      <c r="O53" s="22">
        <v>31213</v>
      </c>
      <c r="P53" s="22">
        <v>26420</v>
      </c>
      <c r="Q53" s="22">
        <v>420461</v>
      </c>
      <c r="R53" s="22">
        <v>598161</v>
      </c>
    </row>
    <row r="54" spans="1:18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406100</v>
      </c>
      <c r="F54" s="22">
        <v>428382</v>
      </c>
      <c r="G54" s="22">
        <v>451943</v>
      </c>
      <c r="H54" s="22">
        <v>476858</v>
      </c>
      <c r="I54" s="22">
        <v>503306</v>
      </c>
      <c r="J54" s="22">
        <v>3650099</v>
      </c>
      <c r="K54" s="22">
        <v>5916688</v>
      </c>
      <c r="L54" s="22">
        <v>306277</v>
      </c>
      <c r="M54" s="22">
        <v>283993</v>
      </c>
      <c r="N54" s="22">
        <v>260430</v>
      </c>
      <c r="O54" s="22">
        <v>235509</v>
      </c>
      <c r="P54" s="22">
        <v>209231</v>
      </c>
      <c r="Q54" s="22">
        <v>729252</v>
      </c>
      <c r="R54" s="22">
        <v>2024692</v>
      </c>
    </row>
    <row r="55" spans="1:18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</row>
    <row r="56" spans="1:18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165421</v>
      </c>
      <c r="F56" s="22">
        <v>165421</v>
      </c>
      <c r="G56" s="22">
        <v>165421</v>
      </c>
      <c r="H56" s="22">
        <v>165421</v>
      </c>
      <c r="I56" s="22">
        <v>165421</v>
      </c>
      <c r="J56" s="22">
        <v>827106</v>
      </c>
      <c r="K56" s="22">
        <v>1654211</v>
      </c>
      <c r="L56" s="22">
        <v>59409</v>
      </c>
      <c r="M56" s="22">
        <v>53468</v>
      </c>
      <c r="N56" s="22">
        <v>47527</v>
      </c>
      <c r="O56" s="22">
        <v>41586</v>
      </c>
      <c r="P56" s="22">
        <v>35645</v>
      </c>
      <c r="Q56" s="22">
        <v>89113</v>
      </c>
      <c r="R56" s="22">
        <v>326748</v>
      </c>
    </row>
    <row r="57" spans="1:18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4942931</v>
      </c>
      <c r="F57" s="22">
        <v>5034630</v>
      </c>
      <c r="G57" s="22">
        <v>5121407</v>
      </c>
      <c r="H57" s="22">
        <v>5216386</v>
      </c>
      <c r="I57" s="22">
        <v>3633522</v>
      </c>
      <c r="J57" s="22">
        <v>5408479</v>
      </c>
      <c r="K57" s="22">
        <v>29357355</v>
      </c>
      <c r="L57" s="22">
        <v>560423</v>
      </c>
      <c r="M57" s="22">
        <v>468725</v>
      </c>
      <c r="N57" s="22">
        <v>375165</v>
      </c>
      <c r="O57" s="22">
        <v>280186</v>
      </c>
      <c r="P57" s="22">
        <v>190142</v>
      </c>
      <c r="Q57" s="22">
        <v>318013</v>
      </c>
      <c r="R57" s="22">
        <v>2192654</v>
      </c>
    </row>
    <row r="58" spans="1:18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708051</v>
      </c>
      <c r="F58" s="22">
        <v>729155</v>
      </c>
      <c r="G58" s="22">
        <v>750900</v>
      </c>
      <c r="H58" s="22">
        <v>773300</v>
      </c>
      <c r="I58" s="22">
        <v>796380</v>
      </c>
      <c r="J58" s="22">
        <v>7504774</v>
      </c>
      <c r="K58" s="22">
        <v>11262560</v>
      </c>
      <c r="L58" s="22">
        <v>325706</v>
      </c>
      <c r="M58" s="22">
        <v>304603</v>
      </c>
      <c r="N58" s="22">
        <v>282858</v>
      </c>
      <c r="O58" s="22">
        <v>260460</v>
      </c>
      <c r="P58" s="22">
        <v>237378</v>
      </c>
      <c r="Q58" s="22">
        <v>1008295</v>
      </c>
      <c r="R58" s="22">
        <v>2419300</v>
      </c>
    </row>
    <row r="59" spans="1:18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941302</v>
      </c>
      <c r="F59" s="22">
        <v>974421</v>
      </c>
      <c r="G59" s="22">
        <v>1008705</v>
      </c>
      <c r="H59" s="22">
        <v>1044196</v>
      </c>
      <c r="I59" s="22">
        <v>1080935</v>
      </c>
      <c r="J59" s="22">
        <v>6002628</v>
      </c>
      <c r="K59" s="22">
        <v>11052187</v>
      </c>
      <c r="L59" s="22">
        <v>377363</v>
      </c>
      <c r="M59" s="22">
        <v>344244</v>
      </c>
      <c r="N59" s="22">
        <v>309960</v>
      </c>
      <c r="O59" s="22">
        <v>274469</v>
      </c>
      <c r="P59" s="22">
        <v>237730</v>
      </c>
      <c r="Q59" s="22">
        <v>590698</v>
      </c>
      <c r="R59" s="22">
        <v>2134464</v>
      </c>
    </row>
    <row r="60" spans="1:18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76605</v>
      </c>
      <c r="F60" s="22">
        <v>79236</v>
      </c>
      <c r="G60" s="22">
        <v>81958</v>
      </c>
      <c r="H60" s="22">
        <v>84773</v>
      </c>
      <c r="I60" s="22">
        <v>87685</v>
      </c>
      <c r="J60" s="22">
        <v>1143111</v>
      </c>
      <c r="K60" s="22">
        <v>1553368</v>
      </c>
      <c r="L60" s="22">
        <v>65276</v>
      </c>
      <c r="M60" s="22">
        <v>62645</v>
      </c>
      <c r="N60" s="22">
        <v>59923</v>
      </c>
      <c r="O60" s="22">
        <v>57107</v>
      </c>
      <c r="P60" s="22">
        <v>54196</v>
      </c>
      <c r="Q60" s="22">
        <v>390163</v>
      </c>
      <c r="R60" s="22">
        <v>689310</v>
      </c>
    </row>
    <row r="61" spans="1:18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</row>
    <row r="62" spans="1:18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851262</v>
      </c>
      <c r="F62" s="22">
        <v>876038</v>
      </c>
      <c r="G62" s="22">
        <v>847371</v>
      </c>
      <c r="H62" s="22">
        <v>812319</v>
      </c>
      <c r="I62" s="22">
        <v>806044</v>
      </c>
      <c r="J62" s="22">
        <v>5789487</v>
      </c>
      <c r="K62" s="22">
        <v>9982521</v>
      </c>
      <c r="L62" s="22">
        <v>331781</v>
      </c>
      <c r="M62" s="22">
        <v>295501</v>
      </c>
      <c r="N62" s="22">
        <v>258322</v>
      </c>
      <c r="O62" s="22">
        <v>223636</v>
      </c>
      <c r="P62" s="22">
        <v>191138</v>
      </c>
      <c r="Q62" s="22">
        <v>745621</v>
      </c>
      <c r="R62" s="22">
        <v>2045999</v>
      </c>
    </row>
    <row r="63" spans="1:18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</row>
    <row r="64" spans="1:18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523565</v>
      </c>
      <c r="F64" s="22">
        <v>536402</v>
      </c>
      <c r="G64" s="22">
        <v>549655</v>
      </c>
      <c r="H64" s="22">
        <v>563340</v>
      </c>
      <c r="I64" s="22">
        <v>361791</v>
      </c>
      <c r="J64" s="22">
        <v>3816421</v>
      </c>
      <c r="K64" s="22">
        <v>6351174</v>
      </c>
      <c r="L64" s="22">
        <v>188066</v>
      </c>
      <c r="M64" s="22">
        <v>171523</v>
      </c>
      <c r="N64" s="22">
        <v>154563</v>
      </c>
      <c r="O64" s="22">
        <v>137171</v>
      </c>
      <c r="P64" s="22">
        <v>126677</v>
      </c>
      <c r="Q64" s="22">
        <v>1362238</v>
      </c>
      <c r="R64" s="22">
        <v>2140238</v>
      </c>
    </row>
    <row r="65" spans="1:18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</row>
    <row r="66" spans="1:18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</row>
    <row r="67" spans="1:18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</row>
    <row r="68" spans="1:18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615267</v>
      </c>
      <c r="F68" s="22">
        <v>362440</v>
      </c>
      <c r="G68" s="22">
        <v>0</v>
      </c>
      <c r="H68" s="22">
        <v>0</v>
      </c>
      <c r="I68" s="22">
        <v>0</v>
      </c>
      <c r="J68" s="22">
        <v>0</v>
      </c>
      <c r="K68" s="22">
        <v>977707</v>
      </c>
      <c r="L68" s="22">
        <v>41179</v>
      </c>
      <c r="M68" s="22">
        <v>10009</v>
      </c>
      <c r="N68" s="22">
        <v>0</v>
      </c>
      <c r="O68" s="22">
        <v>0</v>
      </c>
      <c r="P68" s="22">
        <v>0</v>
      </c>
      <c r="Q68" s="22">
        <v>0</v>
      </c>
      <c r="R68" s="22">
        <v>51188</v>
      </c>
    </row>
    <row r="69" spans="1:18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5473609</v>
      </c>
      <c r="F69" s="22">
        <v>5297150</v>
      </c>
      <c r="G69" s="22">
        <v>5315211</v>
      </c>
      <c r="H69" s="22">
        <v>5243182</v>
      </c>
      <c r="I69" s="22">
        <v>4736674</v>
      </c>
      <c r="J69" s="22">
        <v>33347459</v>
      </c>
      <c r="K69" s="22">
        <v>59413285</v>
      </c>
      <c r="L69" s="22">
        <v>1424719</v>
      </c>
      <c r="M69" s="22">
        <v>1289871</v>
      </c>
      <c r="N69" s="22">
        <v>1159084</v>
      </c>
      <c r="O69" s="22">
        <v>1028787</v>
      </c>
      <c r="P69" s="22">
        <v>904792</v>
      </c>
      <c r="Q69" s="22">
        <v>4656900</v>
      </c>
      <c r="R69" s="22">
        <v>10464153</v>
      </c>
    </row>
    <row r="70" spans="1:18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</row>
    <row r="71" spans="1:18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</row>
    <row r="72" spans="1:18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</row>
    <row r="73" spans="1:18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</row>
    <row r="74" spans="1:18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1784905</v>
      </c>
      <c r="F74" s="22">
        <v>476170</v>
      </c>
      <c r="G74" s="22">
        <v>493501</v>
      </c>
      <c r="H74" s="22">
        <v>511464</v>
      </c>
      <c r="I74" s="22">
        <v>530083</v>
      </c>
      <c r="J74" s="22">
        <v>5010085</v>
      </c>
      <c r="K74" s="22">
        <v>8806208</v>
      </c>
      <c r="L74" s="22">
        <v>293076</v>
      </c>
      <c r="M74" s="22">
        <v>260003</v>
      </c>
      <c r="N74" s="22">
        <v>233837</v>
      </c>
      <c r="O74" s="22">
        <v>214028</v>
      </c>
      <c r="P74" s="22">
        <v>195409</v>
      </c>
      <c r="Q74" s="22">
        <v>806459</v>
      </c>
      <c r="R74" s="22">
        <v>2002812</v>
      </c>
    </row>
    <row r="75" spans="1:18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</row>
    <row r="76" spans="1:18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</row>
    <row r="77" spans="1:18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2546207</v>
      </c>
      <c r="F77" s="22">
        <v>2544289</v>
      </c>
      <c r="G77" s="22">
        <v>2479699</v>
      </c>
      <c r="H77" s="22">
        <v>2254209</v>
      </c>
      <c r="I77" s="22">
        <v>2261967</v>
      </c>
      <c r="J77" s="22">
        <v>13912924</v>
      </c>
      <c r="K77" s="22">
        <v>25999295</v>
      </c>
      <c r="L77" s="22">
        <v>810196</v>
      </c>
      <c r="M77" s="22">
        <v>720807</v>
      </c>
      <c r="N77" s="22">
        <v>629670</v>
      </c>
      <c r="O77" s="22">
        <v>542360</v>
      </c>
      <c r="P77" s="22">
        <v>469247</v>
      </c>
      <c r="Q77" s="22">
        <v>1973552</v>
      </c>
      <c r="R77" s="22">
        <v>5145832</v>
      </c>
    </row>
    <row r="78" spans="1:18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244607</v>
      </c>
      <c r="F78" s="22">
        <v>258719</v>
      </c>
      <c r="G78" s="22">
        <v>273644</v>
      </c>
      <c r="H78" s="22">
        <v>289429</v>
      </c>
      <c r="I78" s="22">
        <v>306126</v>
      </c>
      <c r="J78" s="22">
        <v>1680214</v>
      </c>
      <c r="K78" s="22">
        <v>3052739</v>
      </c>
      <c r="L78" s="22">
        <v>176394</v>
      </c>
      <c r="M78" s="22">
        <v>162283</v>
      </c>
      <c r="N78" s="22">
        <v>147358</v>
      </c>
      <c r="O78" s="22">
        <v>131572</v>
      </c>
      <c r="P78" s="22">
        <v>114875</v>
      </c>
      <c r="Q78" s="22">
        <v>312994</v>
      </c>
      <c r="R78" s="22">
        <v>1045476</v>
      </c>
    </row>
    <row r="79" spans="1:18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32314</v>
      </c>
      <c r="F79" s="22">
        <v>34132</v>
      </c>
      <c r="G79" s="22">
        <v>36053</v>
      </c>
      <c r="H79" s="22">
        <v>0</v>
      </c>
      <c r="I79" s="22">
        <v>0</v>
      </c>
      <c r="J79" s="22">
        <v>0</v>
      </c>
      <c r="K79" s="22">
        <v>102499</v>
      </c>
      <c r="L79" s="22">
        <v>5766</v>
      </c>
      <c r="M79" s="22">
        <v>3948</v>
      </c>
      <c r="N79" s="22">
        <v>2028</v>
      </c>
      <c r="O79" s="22">
        <v>0</v>
      </c>
      <c r="P79" s="22">
        <v>0</v>
      </c>
      <c r="Q79" s="22">
        <v>0</v>
      </c>
      <c r="R79" s="22">
        <v>11742</v>
      </c>
    </row>
    <row r="80" spans="1:18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</row>
    <row r="81" spans="1:18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430192</v>
      </c>
      <c r="F81" s="22">
        <v>435041</v>
      </c>
      <c r="G81" s="22">
        <v>439945</v>
      </c>
      <c r="H81" s="22">
        <v>444904</v>
      </c>
      <c r="I81" s="22">
        <v>449918</v>
      </c>
      <c r="J81" s="22">
        <v>0</v>
      </c>
      <c r="K81" s="22">
        <v>2200000</v>
      </c>
      <c r="L81" s="22">
        <v>23523</v>
      </c>
      <c r="M81" s="22">
        <v>18674</v>
      </c>
      <c r="N81" s="22">
        <v>13770</v>
      </c>
      <c r="O81" s="22">
        <v>8811</v>
      </c>
      <c r="P81" s="22">
        <v>3796</v>
      </c>
      <c r="Q81" s="22">
        <v>0</v>
      </c>
      <c r="R81" s="22">
        <v>68574</v>
      </c>
    </row>
    <row r="82" spans="1:18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</row>
    <row r="83" spans="1:18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</row>
    <row r="84" spans="1:18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</row>
    <row r="85" spans="1:18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995771</v>
      </c>
      <c r="F85" s="22">
        <v>628687</v>
      </c>
      <c r="G85" s="22">
        <v>377244</v>
      </c>
      <c r="H85" s="22">
        <v>214394</v>
      </c>
      <c r="I85" s="22">
        <v>222207</v>
      </c>
      <c r="J85" s="22">
        <v>757741</v>
      </c>
      <c r="K85" s="22">
        <v>3196044</v>
      </c>
      <c r="L85" s="22">
        <v>85307</v>
      </c>
      <c r="M85" s="22">
        <v>65885</v>
      </c>
      <c r="N85" s="22">
        <v>52424</v>
      </c>
      <c r="O85" s="22">
        <v>42426</v>
      </c>
      <c r="P85" s="22">
        <v>34613</v>
      </c>
      <c r="Q85" s="22">
        <v>54807</v>
      </c>
      <c r="R85" s="22">
        <v>335462</v>
      </c>
    </row>
    <row r="86" spans="1:18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332676</v>
      </c>
      <c r="F86" s="22">
        <v>338214</v>
      </c>
      <c r="G86" s="22">
        <v>343941</v>
      </c>
      <c r="H86" s="22">
        <v>349869</v>
      </c>
      <c r="I86" s="22">
        <v>356011</v>
      </c>
      <c r="J86" s="22">
        <v>566407</v>
      </c>
      <c r="K86" s="22">
        <v>2287118</v>
      </c>
      <c r="L86" s="22">
        <v>52948</v>
      </c>
      <c r="M86" s="22">
        <v>47410</v>
      </c>
      <c r="N86" s="22">
        <v>41683</v>
      </c>
      <c r="O86" s="22">
        <v>35755</v>
      </c>
      <c r="P86" s="22">
        <v>29614</v>
      </c>
      <c r="Q86" s="22">
        <v>173820</v>
      </c>
      <c r="R86" s="22">
        <v>381230</v>
      </c>
    </row>
    <row r="87" spans="1:18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41446</v>
      </c>
      <c r="F87" s="22">
        <v>43648</v>
      </c>
      <c r="G87" s="22">
        <v>45975</v>
      </c>
      <c r="H87" s="22">
        <v>48432</v>
      </c>
      <c r="I87" s="22">
        <v>51098</v>
      </c>
      <c r="J87" s="22">
        <v>276154</v>
      </c>
      <c r="K87" s="22">
        <v>506753</v>
      </c>
      <c r="L87" s="22">
        <v>23991</v>
      </c>
      <c r="M87" s="22">
        <v>21788</v>
      </c>
      <c r="N87" s="22">
        <v>19461</v>
      </c>
      <c r="O87" s="22">
        <v>17005</v>
      </c>
      <c r="P87" s="22">
        <v>14338</v>
      </c>
      <c r="Q87" s="22">
        <v>49637</v>
      </c>
      <c r="R87" s="22">
        <v>146220</v>
      </c>
    </row>
    <row r="88" spans="1:18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</row>
    <row r="89" spans="1:18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1953150</v>
      </c>
      <c r="F89" s="22">
        <v>1987366</v>
      </c>
      <c r="G89" s="22">
        <v>79888</v>
      </c>
      <c r="H89" s="22">
        <v>82988</v>
      </c>
      <c r="I89" s="22">
        <v>86209</v>
      </c>
      <c r="J89" s="22">
        <v>1069328</v>
      </c>
      <c r="K89" s="22">
        <v>5258929</v>
      </c>
      <c r="L89" s="22">
        <v>110964</v>
      </c>
      <c r="M89" s="22">
        <v>76748</v>
      </c>
      <c r="N89" s="22">
        <v>49929</v>
      </c>
      <c r="O89" s="22">
        <v>46829</v>
      </c>
      <c r="P89" s="22">
        <v>43608</v>
      </c>
      <c r="Q89" s="22">
        <v>228828</v>
      </c>
      <c r="R89" s="22">
        <v>556906</v>
      </c>
    </row>
    <row r="90" spans="1:18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163489</v>
      </c>
      <c r="F90" s="22">
        <v>170966</v>
      </c>
      <c r="G90" s="22">
        <v>178787</v>
      </c>
      <c r="H90" s="22">
        <v>186968</v>
      </c>
      <c r="I90" s="22">
        <v>195525</v>
      </c>
      <c r="J90" s="22">
        <v>2042763</v>
      </c>
      <c r="K90" s="22">
        <v>2938498</v>
      </c>
      <c r="L90" s="22">
        <v>133771</v>
      </c>
      <c r="M90" s="22">
        <v>126294</v>
      </c>
      <c r="N90" s="22">
        <v>118473</v>
      </c>
      <c r="O90" s="22">
        <v>110292</v>
      </c>
      <c r="P90" s="22">
        <v>101735</v>
      </c>
      <c r="Q90" s="22">
        <v>523625</v>
      </c>
      <c r="R90" s="22">
        <v>1114190</v>
      </c>
    </row>
    <row r="91" spans="1:18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94537</v>
      </c>
      <c r="F91" s="22">
        <v>97917</v>
      </c>
      <c r="G91" s="22">
        <v>76521</v>
      </c>
      <c r="H91" s="22">
        <v>78661</v>
      </c>
      <c r="I91" s="22">
        <v>0</v>
      </c>
      <c r="J91" s="22">
        <v>967309</v>
      </c>
      <c r="K91" s="22">
        <v>1314945</v>
      </c>
      <c r="L91" s="22">
        <v>37975</v>
      </c>
      <c r="M91" s="22">
        <v>34596</v>
      </c>
      <c r="N91" s="22">
        <v>31078</v>
      </c>
      <c r="O91" s="22">
        <v>28938</v>
      </c>
      <c r="P91" s="22">
        <v>0</v>
      </c>
      <c r="Q91" s="22">
        <v>170927</v>
      </c>
      <c r="R91" s="22">
        <v>303514</v>
      </c>
    </row>
    <row r="92" spans="1:18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3080162</v>
      </c>
      <c r="F92" s="22">
        <v>2271680</v>
      </c>
      <c r="G92" s="22">
        <v>1463473</v>
      </c>
      <c r="H92" s="22">
        <v>1506347</v>
      </c>
      <c r="I92" s="22">
        <v>230000</v>
      </c>
      <c r="J92" s="22">
        <v>2245900</v>
      </c>
      <c r="K92" s="22">
        <v>10797562</v>
      </c>
      <c r="L92" s="22">
        <v>253666</v>
      </c>
      <c r="M92" s="22">
        <v>185230</v>
      </c>
      <c r="N92" s="22">
        <v>133286</v>
      </c>
      <c r="O92" s="22">
        <v>85749</v>
      </c>
      <c r="P92" s="22">
        <v>47360</v>
      </c>
      <c r="Q92" s="22">
        <v>252890</v>
      </c>
      <c r="R92" s="22">
        <v>958181</v>
      </c>
    </row>
    <row r="93" spans="1:18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</row>
    <row r="94" spans="1:18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</row>
    <row r="95" spans="1:18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83597</v>
      </c>
      <c r="F95" s="22">
        <v>88398</v>
      </c>
      <c r="G95" s="22">
        <v>93474</v>
      </c>
      <c r="H95" s="22">
        <v>98841</v>
      </c>
      <c r="I95" s="22">
        <v>104517</v>
      </c>
      <c r="J95" s="22">
        <v>415380</v>
      </c>
      <c r="K95" s="22">
        <v>884207</v>
      </c>
      <c r="L95" s="22">
        <v>48898</v>
      </c>
      <c r="M95" s="22">
        <v>44097</v>
      </c>
      <c r="N95" s="22">
        <v>39021</v>
      </c>
      <c r="O95" s="22">
        <v>33654</v>
      </c>
      <c r="P95" s="22">
        <v>27978</v>
      </c>
      <c r="Q95" s="22">
        <v>48350</v>
      </c>
      <c r="R95" s="22">
        <v>241998</v>
      </c>
    </row>
    <row r="96" spans="1:18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2260360</v>
      </c>
      <c r="F96" s="22">
        <v>1113679</v>
      </c>
      <c r="G96" s="22">
        <v>1148038</v>
      </c>
      <c r="H96" s="22">
        <v>1127679</v>
      </c>
      <c r="I96" s="22">
        <v>1148091</v>
      </c>
      <c r="J96" s="22">
        <v>7319606</v>
      </c>
      <c r="K96" s="22">
        <v>14117453</v>
      </c>
      <c r="L96" s="22">
        <v>596547</v>
      </c>
      <c r="M96" s="22">
        <v>502223</v>
      </c>
      <c r="N96" s="22">
        <v>452935</v>
      </c>
      <c r="O96" s="22">
        <v>402216</v>
      </c>
      <c r="P96" s="22">
        <v>352997</v>
      </c>
      <c r="Q96" s="22">
        <v>1844230</v>
      </c>
      <c r="R96" s="22">
        <v>4151148</v>
      </c>
    </row>
    <row r="97" spans="1:18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237629</v>
      </c>
      <c r="F97" s="22">
        <v>248457</v>
      </c>
      <c r="G97" s="22">
        <v>402203</v>
      </c>
      <c r="H97" s="22">
        <v>187782</v>
      </c>
      <c r="I97" s="22">
        <v>196356</v>
      </c>
      <c r="J97" s="22">
        <v>5097883</v>
      </c>
      <c r="K97" s="22">
        <v>6370310</v>
      </c>
      <c r="L97" s="22">
        <v>257981</v>
      </c>
      <c r="M97" s="22">
        <v>247152</v>
      </c>
      <c r="N97" s="22">
        <v>233451</v>
      </c>
      <c r="O97" s="22">
        <v>221581</v>
      </c>
      <c r="P97" s="22">
        <v>213008</v>
      </c>
      <c r="Q97" s="22">
        <v>2269754</v>
      </c>
      <c r="R97" s="22">
        <v>3442927</v>
      </c>
    </row>
    <row r="98" spans="1:18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148604</v>
      </c>
      <c r="F98" s="22">
        <v>150412</v>
      </c>
      <c r="G98" s="22">
        <v>150815</v>
      </c>
      <c r="H98" s="22">
        <v>36470</v>
      </c>
      <c r="I98" s="22">
        <v>0</v>
      </c>
      <c r="J98" s="22">
        <v>0</v>
      </c>
      <c r="K98" s="22">
        <v>486301</v>
      </c>
      <c r="L98" s="22">
        <v>19094</v>
      </c>
      <c r="M98" s="22">
        <v>13000</v>
      </c>
      <c r="N98" s="22">
        <v>5721</v>
      </c>
      <c r="O98" s="22">
        <v>697</v>
      </c>
      <c r="P98" s="22">
        <v>0</v>
      </c>
      <c r="Q98" s="22">
        <v>0</v>
      </c>
      <c r="R98" s="22">
        <v>38512</v>
      </c>
    </row>
    <row r="99" spans="1:18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1311760</v>
      </c>
      <c r="F99" s="22">
        <v>1374214</v>
      </c>
      <c r="G99" s="22">
        <v>1440156</v>
      </c>
      <c r="H99" s="22">
        <v>1471642</v>
      </c>
      <c r="I99" s="22">
        <v>1296031</v>
      </c>
      <c r="J99" s="22">
        <v>8347554</v>
      </c>
      <c r="K99" s="22">
        <v>15241357</v>
      </c>
      <c r="L99" s="22">
        <v>667032</v>
      </c>
      <c r="M99" s="22">
        <v>604580</v>
      </c>
      <c r="N99" s="22">
        <v>538636</v>
      </c>
      <c r="O99" s="22">
        <v>469013</v>
      </c>
      <c r="P99" s="22">
        <v>400726</v>
      </c>
      <c r="Q99" s="22">
        <v>2859041</v>
      </c>
      <c r="R99" s="22">
        <v>5539028</v>
      </c>
    </row>
    <row r="100" spans="1:18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135761</v>
      </c>
      <c r="F100" s="22">
        <v>138797</v>
      </c>
      <c r="G100" s="22">
        <v>141901</v>
      </c>
      <c r="H100" s="22">
        <v>52198</v>
      </c>
      <c r="I100" s="22">
        <v>53389</v>
      </c>
      <c r="J100" s="22">
        <v>82379</v>
      </c>
      <c r="K100" s="22">
        <v>604425</v>
      </c>
      <c r="L100" s="22">
        <v>12777</v>
      </c>
      <c r="M100" s="22">
        <v>9741</v>
      </c>
      <c r="N100" s="22">
        <v>6636</v>
      </c>
      <c r="O100" s="22">
        <v>3970</v>
      </c>
      <c r="P100" s="22">
        <v>2779</v>
      </c>
      <c r="Q100" s="22">
        <v>1876</v>
      </c>
      <c r="R100" s="22">
        <v>37779</v>
      </c>
    </row>
    <row r="101" spans="1:18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1139721</v>
      </c>
      <c r="F101" s="22">
        <v>1130350</v>
      </c>
      <c r="G101" s="22">
        <v>1108391</v>
      </c>
      <c r="H101" s="22">
        <v>1135951</v>
      </c>
      <c r="I101" s="22">
        <v>896577</v>
      </c>
      <c r="J101" s="22">
        <v>15249419</v>
      </c>
      <c r="K101" s="22">
        <v>20660409</v>
      </c>
      <c r="L101" s="22">
        <v>664599</v>
      </c>
      <c r="M101" s="22">
        <v>623640</v>
      </c>
      <c r="N101" s="22">
        <v>581628</v>
      </c>
      <c r="O101" s="22">
        <v>542622</v>
      </c>
      <c r="P101" s="22">
        <v>505481</v>
      </c>
      <c r="Q101" s="22">
        <v>3673413</v>
      </c>
      <c r="R101" s="22">
        <v>6591383</v>
      </c>
    </row>
    <row r="102" spans="1:18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243593</v>
      </c>
      <c r="F102" s="22">
        <v>246578</v>
      </c>
      <c r="G102" s="22">
        <v>253658</v>
      </c>
      <c r="H102" s="22">
        <v>201241</v>
      </c>
      <c r="I102" s="22">
        <v>145498</v>
      </c>
      <c r="J102" s="22">
        <v>1339302</v>
      </c>
      <c r="K102" s="22">
        <v>2429870</v>
      </c>
      <c r="L102" s="22">
        <v>66296</v>
      </c>
      <c r="M102" s="22">
        <v>63311</v>
      </c>
      <c r="N102" s="22">
        <v>56232</v>
      </c>
      <c r="O102" s="22">
        <v>48852</v>
      </c>
      <c r="P102" s="22">
        <v>44595</v>
      </c>
      <c r="Q102" s="22">
        <v>247794</v>
      </c>
      <c r="R102" s="22">
        <v>527080</v>
      </c>
    </row>
    <row r="103" spans="1:18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66529</v>
      </c>
      <c r="F103" s="22">
        <v>53436</v>
      </c>
      <c r="G103" s="22">
        <v>39428</v>
      </c>
      <c r="H103" s="22">
        <v>41123</v>
      </c>
      <c r="I103" s="22">
        <v>42892</v>
      </c>
      <c r="J103" s="22">
        <v>507496</v>
      </c>
      <c r="K103" s="22">
        <v>750904</v>
      </c>
      <c r="L103" s="22">
        <v>31201</v>
      </c>
      <c r="M103" s="22">
        <v>28324</v>
      </c>
      <c r="N103" s="22">
        <v>26362</v>
      </c>
      <c r="O103" s="22">
        <v>24666</v>
      </c>
      <c r="P103" s="22">
        <v>22898</v>
      </c>
      <c r="Q103" s="22">
        <v>113462</v>
      </c>
      <c r="R103" s="22">
        <v>246913</v>
      </c>
    </row>
    <row r="104" spans="1:18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13713</v>
      </c>
      <c r="F104" s="22">
        <v>14247</v>
      </c>
      <c r="G104" s="22">
        <v>14802</v>
      </c>
      <c r="H104" s="22">
        <v>15379</v>
      </c>
      <c r="I104" s="22">
        <v>15978</v>
      </c>
      <c r="J104" s="22">
        <v>524009</v>
      </c>
      <c r="K104" s="22">
        <v>598128</v>
      </c>
      <c r="L104" s="22">
        <v>22169</v>
      </c>
      <c r="M104" s="22">
        <v>21635</v>
      </c>
      <c r="N104" s="22">
        <v>21080</v>
      </c>
      <c r="O104" s="22">
        <v>20503</v>
      </c>
      <c r="P104" s="22">
        <v>19904</v>
      </c>
      <c r="Q104" s="22">
        <v>318876</v>
      </c>
      <c r="R104" s="22">
        <v>424167</v>
      </c>
    </row>
    <row r="105" spans="1:18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168067</v>
      </c>
      <c r="F105" s="22">
        <v>145875</v>
      </c>
      <c r="G105" s="22">
        <v>151307</v>
      </c>
      <c r="H105" s="22">
        <v>150249</v>
      </c>
      <c r="I105" s="22">
        <v>138728</v>
      </c>
      <c r="J105" s="22">
        <v>611326</v>
      </c>
      <c r="K105" s="22">
        <v>1365552</v>
      </c>
      <c r="L105" s="22">
        <v>62759</v>
      </c>
      <c r="M105" s="22">
        <v>54187</v>
      </c>
      <c r="N105" s="22">
        <v>48755</v>
      </c>
      <c r="O105" s="22">
        <v>43044</v>
      </c>
      <c r="P105" s="22">
        <v>37417</v>
      </c>
      <c r="Q105" s="22">
        <v>133865</v>
      </c>
      <c r="R105" s="22">
        <v>380027</v>
      </c>
    </row>
    <row r="106" spans="1:18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222373</v>
      </c>
      <c r="F106" s="22">
        <v>231332</v>
      </c>
      <c r="G106" s="22">
        <v>240671</v>
      </c>
      <c r="H106" s="22">
        <v>250408</v>
      </c>
      <c r="I106" s="22">
        <v>260560</v>
      </c>
      <c r="J106" s="22">
        <v>1554406</v>
      </c>
      <c r="K106" s="22">
        <v>2759750</v>
      </c>
      <c r="L106" s="22">
        <v>104412</v>
      </c>
      <c r="M106" s="22">
        <v>95379</v>
      </c>
      <c r="N106" s="22">
        <v>85962</v>
      </c>
      <c r="O106" s="22">
        <v>76145</v>
      </c>
      <c r="P106" s="22">
        <v>66452</v>
      </c>
      <c r="Q106" s="22">
        <v>270472</v>
      </c>
      <c r="R106" s="22">
        <v>698822</v>
      </c>
    </row>
    <row r="107" spans="1:18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1927142</v>
      </c>
      <c r="F107" s="22">
        <v>1883225</v>
      </c>
      <c r="G107" s="22">
        <v>1969270</v>
      </c>
      <c r="H107" s="22">
        <v>1953344</v>
      </c>
      <c r="I107" s="22">
        <v>2486968</v>
      </c>
      <c r="J107" s="22">
        <v>14911761</v>
      </c>
      <c r="K107" s="22">
        <v>25131710</v>
      </c>
      <c r="L107" s="22">
        <v>1077329</v>
      </c>
      <c r="M107" s="22">
        <v>984974</v>
      </c>
      <c r="N107" s="22">
        <v>898929</v>
      </c>
      <c r="O107" s="22">
        <v>808345</v>
      </c>
      <c r="P107" s="22">
        <v>718769</v>
      </c>
      <c r="Q107" s="22">
        <v>4289518</v>
      </c>
      <c r="R107" s="22">
        <v>8777864</v>
      </c>
    </row>
    <row r="108" spans="1:18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156500</v>
      </c>
      <c r="F108" s="22">
        <v>155987</v>
      </c>
      <c r="G108" s="22">
        <v>159605</v>
      </c>
      <c r="H108" s="22">
        <v>163306</v>
      </c>
      <c r="I108" s="22">
        <v>167094</v>
      </c>
      <c r="J108" s="22">
        <v>170971</v>
      </c>
      <c r="K108" s="22">
        <v>973463</v>
      </c>
      <c r="L108" s="22">
        <v>21481</v>
      </c>
      <c r="M108" s="22">
        <v>17945</v>
      </c>
      <c r="N108" s="22">
        <v>14327</v>
      </c>
      <c r="O108" s="22">
        <v>10626</v>
      </c>
      <c r="P108" s="22">
        <v>9838</v>
      </c>
      <c r="Q108" s="22">
        <v>2936</v>
      </c>
      <c r="R108" s="22">
        <v>77153</v>
      </c>
    </row>
    <row r="109" spans="1:18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355378</v>
      </c>
      <c r="F109" s="22">
        <v>263415</v>
      </c>
      <c r="G109" s="22">
        <v>265785</v>
      </c>
      <c r="H109" s="22">
        <v>260081</v>
      </c>
      <c r="I109" s="22">
        <v>249608</v>
      </c>
      <c r="J109" s="22">
        <v>588901</v>
      </c>
      <c r="K109" s="22">
        <v>1983168</v>
      </c>
      <c r="L109" s="22">
        <v>73427</v>
      </c>
      <c r="M109" s="22">
        <v>61259</v>
      </c>
      <c r="N109" s="22">
        <v>48987</v>
      </c>
      <c r="O109" s="22">
        <v>39340</v>
      </c>
      <c r="P109" s="22">
        <v>30217</v>
      </c>
      <c r="Q109" s="22">
        <v>38656</v>
      </c>
      <c r="R109" s="22">
        <v>291886</v>
      </c>
    </row>
    <row r="110" spans="1:18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128055</v>
      </c>
      <c r="F110" s="22">
        <v>132035</v>
      </c>
      <c r="G110" s="22">
        <v>86225</v>
      </c>
      <c r="H110" s="22">
        <v>90637</v>
      </c>
      <c r="I110" s="22">
        <v>84485</v>
      </c>
      <c r="J110" s="22">
        <v>954399</v>
      </c>
      <c r="K110" s="22">
        <v>1475836</v>
      </c>
      <c r="L110" s="22">
        <v>69689</v>
      </c>
      <c r="M110" s="22">
        <v>64342</v>
      </c>
      <c r="N110" s="22">
        <v>58785</v>
      </c>
      <c r="O110" s="22">
        <v>54373</v>
      </c>
      <c r="P110" s="22">
        <v>49818</v>
      </c>
      <c r="Q110" s="22">
        <v>310679</v>
      </c>
      <c r="R110" s="22">
        <v>607686</v>
      </c>
    </row>
    <row r="111" spans="1:18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365693</v>
      </c>
      <c r="F111" s="22">
        <v>377246</v>
      </c>
      <c r="G111" s="22">
        <v>389365</v>
      </c>
      <c r="H111" s="22">
        <v>402079</v>
      </c>
      <c r="I111" s="22">
        <v>415419</v>
      </c>
      <c r="J111" s="22">
        <v>3037205</v>
      </c>
      <c r="K111" s="22">
        <v>4987007</v>
      </c>
      <c r="L111" s="22">
        <v>218647</v>
      </c>
      <c r="M111" s="22">
        <v>207093</v>
      </c>
      <c r="N111" s="22">
        <v>194974</v>
      </c>
      <c r="O111" s="22">
        <v>182260</v>
      </c>
      <c r="P111" s="22">
        <v>172543</v>
      </c>
      <c r="Q111" s="22">
        <v>1082536</v>
      </c>
      <c r="R111" s="22">
        <v>2058053</v>
      </c>
    </row>
    <row r="112" spans="1:18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402663</v>
      </c>
      <c r="F112" s="22">
        <v>425342</v>
      </c>
      <c r="G112" s="22">
        <v>439529</v>
      </c>
      <c r="H112" s="22">
        <v>433424</v>
      </c>
      <c r="I112" s="22">
        <v>441080</v>
      </c>
      <c r="J112" s="22">
        <v>2458391</v>
      </c>
      <c r="K112" s="22">
        <v>4600429</v>
      </c>
      <c r="L112" s="22">
        <v>243527</v>
      </c>
      <c r="M112" s="22">
        <v>220848</v>
      </c>
      <c r="N112" s="22">
        <v>196837</v>
      </c>
      <c r="O112" s="22">
        <v>171932</v>
      </c>
      <c r="P112" s="22">
        <v>146502</v>
      </c>
      <c r="Q112" s="22">
        <v>504187</v>
      </c>
      <c r="R112" s="22">
        <v>1483833</v>
      </c>
    </row>
    <row r="113" spans="1:18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49110</v>
      </c>
      <c r="F113" s="22">
        <v>51109</v>
      </c>
      <c r="G113" s="22">
        <v>53193</v>
      </c>
      <c r="H113" s="22">
        <v>55365</v>
      </c>
      <c r="I113" s="22">
        <v>57630</v>
      </c>
      <c r="J113" s="22">
        <v>1202132</v>
      </c>
      <c r="K113" s="22">
        <v>1468539</v>
      </c>
      <c r="L113" s="22">
        <v>55201</v>
      </c>
      <c r="M113" s="22">
        <v>53202</v>
      </c>
      <c r="N113" s="22">
        <v>51118</v>
      </c>
      <c r="O113" s="22">
        <v>48945</v>
      </c>
      <c r="P113" s="22">
        <v>46681</v>
      </c>
      <c r="Q113" s="22">
        <v>552494</v>
      </c>
      <c r="R113" s="22">
        <v>807641</v>
      </c>
    </row>
    <row r="114" spans="1:18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667415</v>
      </c>
      <c r="F114" s="22">
        <v>6856588</v>
      </c>
      <c r="G114" s="22">
        <v>7024300</v>
      </c>
      <c r="H114" s="22">
        <v>7177746</v>
      </c>
      <c r="I114" s="22">
        <v>782855</v>
      </c>
      <c r="J114" s="22">
        <v>8294663</v>
      </c>
      <c r="K114" s="22">
        <v>30803567</v>
      </c>
      <c r="L114" s="22">
        <v>1149805</v>
      </c>
      <c r="M114" s="22">
        <v>1094598</v>
      </c>
      <c r="N114" s="22">
        <v>964220</v>
      </c>
      <c r="O114" s="22">
        <v>810774</v>
      </c>
      <c r="P114" s="22">
        <v>680563</v>
      </c>
      <c r="Q114" s="22">
        <v>6165235</v>
      </c>
      <c r="R114" s="22">
        <v>10865195</v>
      </c>
    </row>
    <row r="115" spans="1:18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80878</v>
      </c>
      <c r="F115" s="22">
        <v>83220</v>
      </c>
      <c r="G115" s="22">
        <v>85630</v>
      </c>
      <c r="H115" s="22">
        <v>88109</v>
      </c>
      <c r="I115" s="22">
        <v>90660</v>
      </c>
      <c r="J115" s="22">
        <v>0</v>
      </c>
      <c r="K115" s="22">
        <v>428497</v>
      </c>
      <c r="L115" s="22">
        <v>11742</v>
      </c>
      <c r="M115" s="22">
        <v>9400</v>
      </c>
      <c r="N115" s="22">
        <v>6990</v>
      </c>
      <c r="O115" s="22">
        <v>4511</v>
      </c>
      <c r="P115" s="22">
        <v>1960</v>
      </c>
      <c r="Q115" s="22">
        <v>0</v>
      </c>
      <c r="R115" s="22">
        <v>34603</v>
      </c>
    </row>
    <row r="116" spans="1:18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389934</v>
      </c>
      <c r="F116" s="22">
        <v>334117</v>
      </c>
      <c r="G116" s="22">
        <v>276776</v>
      </c>
      <c r="H116" s="22">
        <v>285034</v>
      </c>
      <c r="I116" s="22">
        <v>278443</v>
      </c>
      <c r="J116" s="22">
        <v>3751474</v>
      </c>
      <c r="K116" s="22">
        <v>5315778</v>
      </c>
      <c r="L116" s="22">
        <v>150983</v>
      </c>
      <c r="M116" s="22">
        <v>140848</v>
      </c>
      <c r="N116" s="22">
        <v>132238</v>
      </c>
      <c r="O116" s="22">
        <v>123980</v>
      </c>
      <c r="P116" s="22">
        <v>115623</v>
      </c>
      <c r="Q116" s="22">
        <v>692622</v>
      </c>
      <c r="R116" s="22">
        <v>1356294</v>
      </c>
    </row>
    <row r="117" spans="1:18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48208</v>
      </c>
      <c r="F117" s="22">
        <v>50244</v>
      </c>
      <c r="G117" s="22">
        <v>52367</v>
      </c>
      <c r="H117" s="22">
        <v>54582</v>
      </c>
      <c r="I117" s="22">
        <v>56891</v>
      </c>
      <c r="J117" s="22">
        <v>1102338</v>
      </c>
      <c r="K117" s="22">
        <v>1364630</v>
      </c>
      <c r="L117" s="22">
        <v>50337</v>
      </c>
      <c r="M117" s="22">
        <v>48301</v>
      </c>
      <c r="N117" s="22">
        <v>46178</v>
      </c>
      <c r="O117" s="22">
        <v>43963</v>
      </c>
      <c r="P117" s="22">
        <v>41654</v>
      </c>
      <c r="Q117" s="22">
        <v>604400</v>
      </c>
      <c r="R117" s="22">
        <v>834833</v>
      </c>
    </row>
    <row r="118" spans="1:18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195740</v>
      </c>
      <c r="F118" s="22">
        <v>202908</v>
      </c>
      <c r="G118" s="22">
        <v>202261</v>
      </c>
      <c r="H118" s="22">
        <v>162782</v>
      </c>
      <c r="I118" s="22">
        <v>135196</v>
      </c>
      <c r="J118" s="22">
        <v>3265447</v>
      </c>
      <c r="K118" s="22">
        <v>4164334</v>
      </c>
      <c r="L118" s="22">
        <v>137157</v>
      </c>
      <c r="M118" s="22">
        <v>129989</v>
      </c>
      <c r="N118" s="22">
        <v>122548</v>
      </c>
      <c r="O118" s="22">
        <v>116706</v>
      </c>
      <c r="P118" s="22">
        <v>110334</v>
      </c>
      <c r="Q118" s="22">
        <v>1180348</v>
      </c>
      <c r="R118" s="22">
        <v>1797082</v>
      </c>
    </row>
    <row r="119" spans="1:18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764651</v>
      </c>
      <c r="F119" s="22">
        <v>746792</v>
      </c>
      <c r="G119" s="22">
        <v>767803</v>
      </c>
      <c r="H119" s="22">
        <v>568903</v>
      </c>
      <c r="I119" s="22">
        <v>590424</v>
      </c>
      <c r="J119" s="22">
        <v>3681628</v>
      </c>
      <c r="K119" s="22">
        <v>7120201</v>
      </c>
      <c r="L119" s="22">
        <v>260495</v>
      </c>
      <c r="M119" s="22">
        <v>232006</v>
      </c>
      <c r="N119" s="22">
        <v>203492</v>
      </c>
      <c r="O119" s="22">
        <v>176102</v>
      </c>
      <c r="P119" s="22">
        <v>154580</v>
      </c>
      <c r="Q119" s="22">
        <v>776959</v>
      </c>
      <c r="R119" s="22">
        <v>1803634</v>
      </c>
    </row>
    <row r="120" spans="1:18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960471</v>
      </c>
      <c r="F120" s="22">
        <v>956800</v>
      </c>
      <c r="G120" s="22">
        <v>1167442</v>
      </c>
      <c r="H120" s="22">
        <v>1209292</v>
      </c>
      <c r="I120" s="22">
        <v>1208471</v>
      </c>
      <c r="J120" s="22">
        <v>9269355</v>
      </c>
      <c r="K120" s="22">
        <v>14771831</v>
      </c>
      <c r="L120" s="22">
        <v>547914</v>
      </c>
      <c r="M120" s="22">
        <v>514435</v>
      </c>
      <c r="N120" s="22">
        <v>479401</v>
      </c>
      <c r="O120" s="22">
        <v>437551</v>
      </c>
      <c r="P120" s="22">
        <v>394536</v>
      </c>
      <c r="Q120" s="22">
        <v>2080435</v>
      </c>
      <c r="R120" s="22">
        <v>4454272</v>
      </c>
    </row>
    <row r="121" spans="1:18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834213</v>
      </c>
      <c r="F121" s="22">
        <v>862000</v>
      </c>
      <c r="G121" s="22">
        <v>891001</v>
      </c>
      <c r="H121" s="22">
        <v>650130</v>
      </c>
      <c r="I121" s="22">
        <v>679717</v>
      </c>
      <c r="J121" s="22">
        <v>7384356</v>
      </c>
      <c r="K121" s="22">
        <v>11301417</v>
      </c>
      <c r="L121" s="22">
        <v>460573</v>
      </c>
      <c r="M121" s="22">
        <v>432786</v>
      </c>
      <c r="N121" s="22">
        <v>403785</v>
      </c>
      <c r="O121" s="22">
        <v>374549</v>
      </c>
      <c r="P121" s="22">
        <v>344962</v>
      </c>
      <c r="Q121" s="22">
        <v>1508016</v>
      </c>
      <c r="R121" s="22">
        <v>3524671</v>
      </c>
    </row>
    <row r="122" spans="1:18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48396</v>
      </c>
      <c r="F122" s="22">
        <v>50355</v>
      </c>
      <c r="G122" s="22">
        <v>52392</v>
      </c>
      <c r="H122" s="22">
        <v>54512</v>
      </c>
      <c r="I122" s="22">
        <v>56717</v>
      </c>
      <c r="J122" s="22">
        <v>285051</v>
      </c>
      <c r="K122" s="22">
        <v>547423</v>
      </c>
      <c r="L122" s="22">
        <v>21448</v>
      </c>
      <c r="M122" s="22">
        <v>19489</v>
      </c>
      <c r="N122" s="22">
        <v>17452</v>
      </c>
      <c r="O122" s="22">
        <v>15332</v>
      </c>
      <c r="P122" s="22">
        <v>13127</v>
      </c>
      <c r="Q122" s="22">
        <v>29431</v>
      </c>
      <c r="R122" s="22">
        <v>116279</v>
      </c>
    </row>
    <row r="123" spans="1:18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2597490</v>
      </c>
      <c r="F123" s="22">
        <v>2357302</v>
      </c>
      <c r="G123" s="22">
        <v>400434</v>
      </c>
      <c r="H123" s="22">
        <v>418790</v>
      </c>
      <c r="I123" s="22">
        <v>438038</v>
      </c>
      <c r="J123" s="22">
        <v>3006933</v>
      </c>
      <c r="K123" s="22">
        <v>9218987</v>
      </c>
      <c r="L123" s="22">
        <v>291188</v>
      </c>
      <c r="M123" s="22">
        <v>238514</v>
      </c>
      <c r="N123" s="22">
        <v>196378</v>
      </c>
      <c r="O123" s="22">
        <v>178021</v>
      </c>
      <c r="P123" s="22">
        <v>158773</v>
      </c>
      <c r="Q123" s="22">
        <v>704225</v>
      </c>
      <c r="R123" s="22">
        <v>1767099</v>
      </c>
    </row>
    <row r="124" spans="1:18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1632800</v>
      </c>
      <c r="F124" s="22">
        <v>166438</v>
      </c>
      <c r="G124" s="22">
        <v>168925</v>
      </c>
      <c r="H124" s="22">
        <v>173543</v>
      </c>
      <c r="I124" s="22">
        <v>931817</v>
      </c>
      <c r="J124" s="22">
        <v>0</v>
      </c>
      <c r="K124" s="22">
        <v>3073523</v>
      </c>
      <c r="L124" s="22">
        <v>55780</v>
      </c>
      <c r="M124" s="22">
        <v>37961</v>
      </c>
      <c r="N124" s="22">
        <v>33461</v>
      </c>
      <c r="O124" s="22">
        <v>28843</v>
      </c>
      <c r="P124" s="22">
        <v>24155</v>
      </c>
      <c r="Q124" s="22">
        <v>0</v>
      </c>
      <c r="R124" s="22">
        <v>180200</v>
      </c>
    </row>
    <row r="125" spans="1:18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742726</v>
      </c>
      <c r="F125" s="22">
        <v>766620</v>
      </c>
      <c r="G125" s="22">
        <v>688050</v>
      </c>
      <c r="H125" s="22">
        <v>477146</v>
      </c>
      <c r="I125" s="22">
        <v>235704</v>
      </c>
      <c r="J125" s="22">
        <v>1700357</v>
      </c>
      <c r="K125" s="22">
        <v>4610603</v>
      </c>
      <c r="L125" s="22">
        <v>167511</v>
      </c>
      <c r="M125" s="22">
        <v>143617</v>
      </c>
      <c r="N125" s="22">
        <v>118698</v>
      </c>
      <c r="O125" s="22">
        <v>99050</v>
      </c>
      <c r="P125" s="22">
        <v>84630</v>
      </c>
      <c r="Q125" s="22">
        <v>328643</v>
      </c>
      <c r="R125" s="22">
        <v>942149</v>
      </c>
    </row>
    <row r="126" spans="1:18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41314</v>
      </c>
      <c r="F126" s="22">
        <v>43452</v>
      </c>
      <c r="G126" s="22">
        <v>45702</v>
      </c>
      <c r="H126" s="22">
        <v>48071</v>
      </c>
      <c r="I126" s="22">
        <v>29620</v>
      </c>
      <c r="J126" s="22">
        <v>169946</v>
      </c>
      <c r="K126" s="22">
        <v>378105</v>
      </c>
      <c r="L126" s="22">
        <v>18035</v>
      </c>
      <c r="M126" s="22">
        <v>15897</v>
      </c>
      <c r="N126" s="22">
        <v>13647</v>
      </c>
      <c r="O126" s="22">
        <v>11277</v>
      </c>
      <c r="P126" s="22">
        <v>8784</v>
      </c>
      <c r="Q126" s="22">
        <v>22076</v>
      </c>
      <c r="R126" s="22">
        <v>89716</v>
      </c>
    </row>
    <row r="127" spans="1:18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40071</v>
      </c>
      <c r="F127" s="22">
        <v>42362</v>
      </c>
      <c r="G127" s="22">
        <v>44785</v>
      </c>
      <c r="H127" s="22">
        <v>47345</v>
      </c>
      <c r="I127" s="22">
        <v>50053</v>
      </c>
      <c r="J127" s="22">
        <v>116275</v>
      </c>
      <c r="K127" s="22">
        <v>340891</v>
      </c>
      <c r="L127" s="22">
        <v>19407</v>
      </c>
      <c r="M127" s="22">
        <v>17116</v>
      </c>
      <c r="N127" s="22">
        <v>14694</v>
      </c>
      <c r="O127" s="22">
        <v>12133</v>
      </c>
      <c r="P127" s="22">
        <v>9425</v>
      </c>
      <c r="Q127" s="22">
        <v>10586</v>
      </c>
      <c r="R127" s="22">
        <v>83361</v>
      </c>
    </row>
    <row r="128" spans="1:18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108285</v>
      </c>
      <c r="F128" s="22">
        <v>114467</v>
      </c>
      <c r="G128" s="22">
        <v>121006</v>
      </c>
      <c r="H128" s="22">
        <v>102297</v>
      </c>
      <c r="I128" s="22">
        <v>108140</v>
      </c>
      <c r="J128" s="22">
        <v>688319</v>
      </c>
      <c r="K128" s="22">
        <v>1242514</v>
      </c>
      <c r="L128" s="22">
        <v>66367</v>
      </c>
      <c r="M128" s="22">
        <v>60184</v>
      </c>
      <c r="N128" s="22">
        <v>53643</v>
      </c>
      <c r="O128" s="22">
        <v>46727</v>
      </c>
      <c r="P128" s="22">
        <v>40884</v>
      </c>
      <c r="Q128" s="22">
        <v>162643</v>
      </c>
      <c r="R128" s="22">
        <v>430448</v>
      </c>
    </row>
    <row r="129" spans="1:18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640971</v>
      </c>
      <c r="F129" s="22">
        <v>653739</v>
      </c>
      <c r="G129" s="22">
        <v>289292</v>
      </c>
      <c r="H129" s="22">
        <v>296699</v>
      </c>
      <c r="I129" s="22">
        <v>203779</v>
      </c>
      <c r="J129" s="22">
        <v>1653732</v>
      </c>
      <c r="K129" s="22">
        <v>3738212</v>
      </c>
      <c r="L129" s="22">
        <v>126394</v>
      </c>
      <c r="M129" s="22">
        <v>113626</v>
      </c>
      <c r="N129" s="22">
        <v>102013</v>
      </c>
      <c r="O129" s="22">
        <v>94606</v>
      </c>
      <c r="P129" s="22">
        <v>86918</v>
      </c>
      <c r="Q129" s="22">
        <v>549904</v>
      </c>
      <c r="R129" s="22">
        <v>1073461</v>
      </c>
    </row>
    <row r="130" spans="1:18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</row>
    <row r="131" spans="1:18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1052027</v>
      </c>
      <c r="F131" s="22">
        <v>742554</v>
      </c>
      <c r="G131" s="22">
        <v>408069</v>
      </c>
      <c r="H131" s="22">
        <v>398931</v>
      </c>
      <c r="I131" s="22">
        <v>396423</v>
      </c>
      <c r="J131" s="22">
        <v>1816577</v>
      </c>
      <c r="K131" s="22">
        <v>4814581</v>
      </c>
      <c r="L131" s="22">
        <v>206210</v>
      </c>
      <c r="M131" s="22">
        <v>154166</v>
      </c>
      <c r="N131" s="22">
        <v>127134</v>
      </c>
      <c r="O131" s="22">
        <v>108544</v>
      </c>
      <c r="P131" s="22">
        <v>91247</v>
      </c>
      <c r="Q131" s="22">
        <v>187584</v>
      </c>
      <c r="R131" s="22">
        <v>874885</v>
      </c>
    </row>
    <row r="132" spans="1:18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</row>
    <row r="133" spans="1:18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</row>
    <row r="134" spans="1:18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30523</v>
      </c>
      <c r="F134" s="22">
        <v>31085</v>
      </c>
      <c r="G134" s="22">
        <v>31675</v>
      </c>
      <c r="H134" s="22">
        <v>32293</v>
      </c>
      <c r="I134" s="22">
        <v>20389</v>
      </c>
      <c r="J134" s="22">
        <v>54603</v>
      </c>
      <c r="K134" s="22">
        <v>200568</v>
      </c>
      <c r="L134" s="22">
        <v>7768</v>
      </c>
      <c r="M134" s="22">
        <v>6643</v>
      </c>
      <c r="N134" s="22">
        <v>5480</v>
      </c>
      <c r="O134" s="22">
        <v>4294</v>
      </c>
      <c r="P134" s="22">
        <v>3235</v>
      </c>
      <c r="Q134" s="22">
        <v>5360</v>
      </c>
      <c r="R134" s="22">
        <v>32780</v>
      </c>
    </row>
    <row r="135" spans="1:18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379623</v>
      </c>
      <c r="F135" s="22">
        <v>287457</v>
      </c>
      <c r="G135" s="22">
        <v>301507</v>
      </c>
      <c r="H135" s="22">
        <v>316258</v>
      </c>
      <c r="I135" s="22">
        <v>331745</v>
      </c>
      <c r="J135" s="22">
        <v>2324836</v>
      </c>
      <c r="K135" s="22">
        <v>3941426</v>
      </c>
      <c r="L135" s="22">
        <v>178272</v>
      </c>
      <c r="M135" s="22">
        <v>161351</v>
      </c>
      <c r="N135" s="22">
        <v>147301</v>
      </c>
      <c r="O135" s="22">
        <v>132550</v>
      </c>
      <c r="P135" s="22">
        <v>117063</v>
      </c>
      <c r="Q135" s="22">
        <v>496603</v>
      </c>
      <c r="R135" s="22">
        <v>1233140</v>
      </c>
    </row>
    <row r="136" spans="1:18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333651</v>
      </c>
      <c r="F136" s="22">
        <v>351487</v>
      </c>
      <c r="G136" s="22">
        <v>370281</v>
      </c>
      <c r="H136" s="22">
        <v>390084</v>
      </c>
      <c r="I136" s="22">
        <v>410951</v>
      </c>
      <c r="J136" s="22">
        <v>2129596</v>
      </c>
      <c r="K136" s="22">
        <v>3986050</v>
      </c>
      <c r="L136" s="22">
        <v>203566</v>
      </c>
      <c r="M136" s="22">
        <v>185730</v>
      </c>
      <c r="N136" s="22">
        <v>166936</v>
      </c>
      <c r="O136" s="22">
        <v>147133</v>
      </c>
      <c r="P136" s="22">
        <v>126266</v>
      </c>
      <c r="Q136" s="22">
        <v>378363</v>
      </c>
      <c r="R136" s="22">
        <v>1207994</v>
      </c>
    </row>
    <row r="137" spans="1:18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932727</v>
      </c>
      <c r="F137" s="22">
        <v>864716</v>
      </c>
      <c r="G137" s="22">
        <v>890236</v>
      </c>
      <c r="H137" s="22">
        <v>916567</v>
      </c>
      <c r="I137" s="22">
        <v>943737</v>
      </c>
      <c r="J137" s="22">
        <v>7565264</v>
      </c>
      <c r="K137" s="22">
        <v>12113247</v>
      </c>
      <c r="L137" s="22">
        <v>360745</v>
      </c>
      <c r="M137" s="22">
        <v>334952</v>
      </c>
      <c r="N137" s="22">
        <v>309432</v>
      </c>
      <c r="O137" s="22">
        <v>283101</v>
      </c>
      <c r="P137" s="22">
        <v>255931</v>
      </c>
      <c r="Q137" s="22">
        <v>1221915</v>
      </c>
      <c r="R137" s="22">
        <v>2766076</v>
      </c>
    </row>
    <row r="138" spans="1:18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2252719</v>
      </c>
      <c r="F138" s="22">
        <v>2343953</v>
      </c>
      <c r="G138" s="22">
        <v>2439134</v>
      </c>
      <c r="H138" s="22">
        <v>1287677</v>
      </c>
      <c r="I138" s="22">
        <v>965833</v>
      </c>
      <c r="J138" s="22">
        <v>2066061</v>
      </c>
      <c r="K138" s="22">
        <v>11355377</v>
      </c>
      <c r="L138" s="22">
        <v>456539</v>
      </c>
      <c r="M138" s="22">
        <v>365305</v>
      </c>
      <c r="N138" s="22">
        <v>270124</v>
      </c>
      <c r="O138" s="22">
        <v>178279</v>
      </c>
      <c r="P138" s="22">
        <v>134209</v>
      </c>
      <c r="Q138" s="22">
        <v>265354</v>
      </c>
      <c r="R138" s="22">
        <v>1669810</v>
      </c>
    </row>
    <row r="139" spans="1:18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</row>
    <row r="140" spans="1:18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17500</v>
      </c>
      <c r="F140" s="22">
        <v>18528</v>
      </c>
      <c r="G140" s="22">
        <v>19617</v>
      </c>
      <c r="H140" s="22">
        <v>20769</v>
      </c>
      <c r="I140" s="22">
        <v>21990</v>
      </c>
      <c r="J140" s="22">
        <v>229398</v>
      </c>
      <c r="K140" s="22">
        <v>327802</v>
      </c>
      <c r="L140" s="22">
        <v>34757</v>
      </c>
      <c r="M140" s="22">
        <v>29790</v>
      </c>
      <c r="N140" s="22">
        <v>17142</v>
      </c>
      <c r="O140" s="22">
        <v>15989</v>
      </c>
      <c r="P140" s="22">
        <v>14769</v>
      </c>
      <c r="Q140" s="22">
        <v>64672</v>
      </c>
      <c r="R140" s="22">
        <v>177119</v>
      </c>
    </row>
    <row r="141" spans="1:18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118430</v>
      </c>
      <c r="F141" s="22">
        <v>116839</v>
      </c>
      <c r="G141" s="22">
        <v>121234</v>
      </c>
      <c r="H141" s="22">
        <v>79229</v>
      </c>
      <c r="I141" s="22">
        <v>74274</v>
      </c>
      <c r="J141" s="22">
        <v>370118</v>
      </c>
      <c r="K141" s="22">
        <v>880124</v>
      </c>
      <c r="L141" s="22">
        <v>22052</v>
      </c>
      <c r="M141" s="22">
        <v>18980</v>
      </c>
      <c r="N141" s="22">
        <v>15854</v>
      </c>
      <c r="O141" s="22">
        <v>13150</v>
      </c>
      <c r="P141" s="22">
        <v>11084</v>
      </c>
      <c r="Q141" s="22">
        <v>23959</v>
      </c>
      <c r="R141" s="22">
        <v>105079</v>
      </c>
    </row>
    <row r="142" spans="1:18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83301</v>
      </c>
      <c r="F142" s="22">
        <v>86416</v>
      </c>
      <c r="G142" s="22">
        <v>89652</v>
      </c>
      <c r="H142" s="22">
        <v>93015</v>
      </c>
      <c r="I142" s="22">
        <v>96509</v>
      </c>
      <c r="J142" s="22">
        <v>1143022</v>
      </c>
      <c r="K142" s="22">
        <v>1591915</v>
      </c>
      <c r="L142" s="22">
        <v>61801</v>
      </c>
      <c r="M142" s="22">
        <v>58686</v>
      </c>
      <c r="N142" s="22">
        <v>55450</v>
      </c>
      <c r="O142" s="22">
        <v>52087</v>
      </c>
      <c r="P142" s="22">
        <v>48593</v>
      </c>
      <c r="Q142" s="22">
        <v>281316</v>
      </c>
      <c r="R142" s="22">
        <v>557933</v>
      </c>
    </row>
    <row r="143" spans="1:18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</row>
    <row r="144" spans="1:18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109005</v>
      </c>
      <c r="F144" s="22">
        <v>116025</v>
      </c>
      <c r="G144" s="22">
        <v>89073</v>
      </c>
      <c r="H144" s="22">
        <v>93930</v>
      </c>
      <c r="I144" s="22">
        <v>99068</v>
      </c>
      <c r="J144" s="22">
        <v>519192</v>
      </c>
      <c r="K144" s="22">
        <v>1026293</v>
      </c>
      <c r="L144" s="22">
        <v>54764</v>
      </c>
      <c r="M144" s="22">
        <v>47744</v>
      </c>
      <c r="N144" s="22">
        <v>40224</v>
      </c>
      <c r="O144" s="22">
        <v>35367</v>
      </c>
      <c r="P144" s="22">
        <v>30229</v>
      </c>
      <c r="Q144" s="22">
        <v>82373</v>
      </c>
      <c r="R144" s="22">
        <v>290701</v>
      </c>
    </row>
    <row r="145" spans="1:18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389149</v>
      </c>
      <c r="F145" s="22">
        <v>251339</v>
      </c>
      <c r="G145" s="22">
        <v>212183</v>
      </c>
      <c r="H145" s="22">
        <v>77083</v>
      </c>
      <c r="I145" s="22">
        <v>80794</v>
      </c>
      <c r="J145" s="22">
        <v>1333543</v>
      </c>
      <c r="K145" s="22">
        <v>2344091</v>
      </c>
      <c r="L145" s="22">
        <v>91489</v>
      </c>
      <c r="M145" s="22">
        <v>82868</v>
      </c>
      <c r="N145" s="22">
        <v>75990</v>
      </c>
      <c r="O145" s="22">
        <v>70056</v>
      </c>
      <c r="P145" s="22">
        <v>66344</v>
      </c>
      <c r="Q145" s="22">
        <v>432114</v>
      </c>
      <c r="R145" s="22">
        <v>818861</v>
      </c>
    </row>
    <row r="146" spans="1:18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154159</v>
      </c>
      <c r="F146" s="22">
        <v>125545</v>
      </c>
      <c r="G146" s="22">
        <v>130668</v>
      </c>
      <c r="H146" s="22">
        <v>105052</v>
      </c>
      <c r="I146" s="22">
        <v>108992</v>
      </c>
      <c r="J146" s="22">
        <v>1445036</v>
      </c>
      <c r="K146" s="22">
        <v>2069452</v>
      </c>
      <c r="L146" s="22">
        <v>118993</v>
      </c>
      <c r="M146" s="22">
        <v>110129</v>
      </c>
      <c r="N146" s="22">
        <v>102910</v>
      </c>
      <c r="O146" s="22">
        <v>95397</v>
      </c>
      <c r="P146" s="22">
        <v>89356</v>
      </c>
      <c r="Q146" s="22">
        <v>548123</v>
      </c>
      <c r="R146" s="22">
        <v>1064908</v>
      </c>
    </row>
    <row r="147" spans="1:18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14005</v>
      </c>
      <c r="F147" s="22">
        <v>14862</v>
      </c>
      <c r="G147" s="22">
        <v>15773</v>
      </c>
      <c r="H147" s="22">
        <v>16739</v>
      </c>
      <c r="I147" s="22">
        <v>0</v>
      </c>
      <c r="J147" s="22">
        <v>0</v>
      </c>
      <c r="K147" s="22">
        <v>61379</v>
      </c>
      <c r="L147" s="22">
        <v>4568</v>
      </c>
      <c r="M147" s="22">
        <v>3759</v>
      </c>
      <c r="N147" s="22">
        <v>2902</v>
      </c>
      <c r="O147" s="22">
        <v>1991</v>
      </c>
      <c r="P147" s="22">
        <v>1025</v>
      </c>
      <c r="Q147" s="22">
        <v>0</v>
      </c>
      <c r="R147" s="22">
        <v>14245</v>
      </c>
    </row>
    <row r="148" spans="1:18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47500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47500</v>
      </c>
      <c r="L148" s="22">
        <v>950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950</v>
      </c>
    </row>
    <row r="149" spans="1:18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40197</v>
      </c>
      <c r="F149" s="22">
        <v>42339</v>
      </c>
      <c r="G149" s="22">
        <v>40843</v>
      </c>
      <c r="H149" s="22">
        <v>42983</v>
      </c>
      <c r="I149" s="22">
        <v>39398</v>
      </c>
      <c r="J149" s="22">
        <v>401985</v>
      </c>
      <c r="K149" s="22">
        <v>607745</v>
      </c>
      <c r="L149" s="22">
        <v>25460</v>
      </c>
      <c r="M149" s="22">
        <v>23318</v>
      </c>
      <c r="N149" s="22">
        <v>21056</v>
      </c>
      <c r="O149" s="22">
        <v>18916</v>
      </c>
      <c r="P149" s="22">
        <v>16659</v>
      </c>
      <c r="Q149" s="22">
        <v>138300</v>
      </c>
      <c r="R149" s="22">
        <v>243709</v>
      </c>
    </row>
    <row r="150" spans="1:18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1073488</v>
      </c>
      <c r="F150" s="22">
        <v>767900</v>
      </c>
      <c r="G150" s="22">
        <v>278104</v>
      </c>
      <c r="H150" s="22">
        <v>288765</v>
      </c>
      <c r="I150" s="22">
        <v>247649</v>
      </c>
      <c r="J150" s="22">
        <v>1487822</v>
      </c>
      <c r="K150" s="22">
        <v>4143728</v>
      </c>
      <c r="L150" s="22">
        <v>96023</v>
      </c>
      <c r="M150" s="22">
        <v>83149</v>
      </c>
      <c r="N150" s="22">
        <v>72494</v>
      </c>
      <c r="O150" s="22">
        <v>61833</v>
      </c>
      <c r="P150" s="22">
        <v>50692</v>
      </c>
      <c r="Q150" s="22">
        <v>140277</v>
      </c>
      <c r="R150" s="22">
        <v>504468</v>
      </c>
    </row>
    <row r="151" spans="1:18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51930</v>
      </c>
      <c r="F151" s="22">
        <v>54503</v>
      </c>
      <c r="G151" s="22">
        <v>57204</v>
      </c>
      <c r="H151" s="22">
        <v>60040</v>
      </c>
      <c r="I151" s="22">
        <v>63018</v>
      </c>
      <c r="J151" s="22">
        <v>1123975</v>
      </c>
      <c r="K151" s="22">
        <v>1410670</v>
      </c>
      <c r="L151" s="22">
        <v>66878</v>
      </c>
      <c r="M151" s="22">
        <v>64305</v>
      </c>
      <c r="N151" s="22">
        <v>61604</v>
      </c>
      <c r="O151" s="22">
        <v>58768</v>
      </c>
      <c r="P151" s="22">
        <v>55790</v>
      </c>
      <c r="Q151" s="22">
        <v>420888</v>
      </c>
      <c r="R151" s="22">
        <v>728233</v>
      </c>
    </row>
    <row r="152" spans="1:18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307357</v>
      </c>
      <c r="F152" s="22">
        <v>322138</v>
      </c>
      <c r="G152" s="22">
        <v>279024</v>
      </c>
      <c r="H152" s="22">
        <v>292489</v>
      </c>
      <c r="I152" s="22">
        <v>105758</v>
      </c>
      <c r="J152" s="22">
        <v>466582</v>
      </c>
      <c r="K152" s="22">
        <v>1773348</v>
      </c>
      <c r="L152" s="22">
        <v>78798</v>
      </c>
      <c r="M152" s="22">
        <v>64017</v>
      </c>
      <c r="N152" s="22">
        <v>49202</v>
      </c>
      <c r="O152" s="22">
        <v>35737</v>
      </c>
      <c r="P152" s="22">
        <v>24076</v>
      </c>
      <c r="Q152" s="22">
        <v>53866</v>
      </c>
      <c r="R152" s="22">
        <v>305696</v>
      </c>
    </row>
    <row r="153" spans="1:18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3050563</v>
      </c>
      <c r="F153" s="22">
        <v>3098349</v>
      </c>
      <c r="G153" s="22">
        <v>3189220</v>
      </c>
      <c r="H153" s="22">
        <v>3335526</v>
      </c>
      <c r="I153" s="22">
        <v>3154396</v>
      </c>
      <c r="J153" s="22">
        <v>7769186</v>
      </c>
      <c r="K153" s="22">
        <v>23597240</v>
      </c>
      <c r="L153" s="22">
        <v>946702</v>
      </c>
      <c r="M153" s="22">
        <v>807433</v>
      </c>
      <c r="N153" s="22">
        <v>665951</v>
      </c>
      <c r="O153" s="22">
        <v>519695</v>
      </c>
      <c r="P153" s="22">
        <v>368638</v>
      </c>
      <c r="Q153" s="22">
        <v>3982017</v>
      </c>
      <c r="R153" s="22">
        <v>7290436</v>
      </c>
    </row>
    <row r="154" spans="1:18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1130994</v>
      </c>
      <c r="F154" s="22">
        <v>1489548</v>
      </c>
      <c r="G154" s="22">
        <v>1592899</v>
      </c>
      <c r="H154" s="22">
        <v>1646540</v>
      </c>
      <c r="I154" s="22">
        <v>1702295</v>
      </c>
      <c r="J154" s="22">
        <v>10965105</v>
      </c>
      <c r="K154" s="22">
        <v>18527381</v>
      </c>
      <c r="L154" s="22">
        <v>622357</v>
      </c>
      <c r="M154" s="22">
        <v>579968</v>
      </c>
      <c r="N154" s="22">
        <v>529002</v>
      </c>
      <c r="O154" s="22">
        <v>475361</v>
      </c>
      <c r="P154" s="22">
        <v>419605</v>
      </c>
      <c r="Q154" s="22">
        <v>2403875</v>
      </c>
      <c r="R154" s="22">
        <v>5030168</v>
      </c>
    </row>
    <row r="155" spans="1:18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67610</v>
      </c>
      <c r="F155" s="22">
        <v>70809</v>
      </c>
      <c r="G155" s="22">
        <v>74158</v>
      </c>
      <c r="H155" s="22">
        <v>77666</v>
      </c>
      <c r="I155" s="22">
        <v>81341</v>
      </c>
      <c r="J155" s="22">
        <v>1483350</v>
      </c>
      <c r="K155" s="22">
        <v>1854934</v>
      </c>
      <c r="L155" s="22">
        <v>85955</v>
      </c>
      <c r="M155" s="22">
        <v>82757</v>
      </c>
      <c r="N155" s="22">
        <v>79407</v>
      </c>
      <c r="O155" s="22">
        <v>75899</v>
      </c>
      <c r="P155" s="22">
        <v>72225</v>
      </c>
      <c r="Q155" s="22">
        <v>512005</v>
      </c>
      <c r="R155" s="22">
        <v>908248</v>
      </c>
    </row>
    <row r="156" spans="1:18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42464</v>
      </c>
      <c r="F156" s="22">
        <v>31759</v>
      </c>
      <c r="G156" s="22">
        <v>20189</v>
      </c>
      <c r="H156" s="22">
        <v>17167</v>
      </c>
      <c r="I156" s="22">
        <v>17298</v>
      </c>
      <c r="J156" s="22">
        <v>0</v>
      </c>
      <c r="K156" s="22">
        <v>128877</v>
      </c>
      <c r="L156" s="22">
        <v>4251</v>
      </c>
      <c r="M156" s="22">
        <v>2383</v>
      </c>
      <c r="N156" s="22">
        <v>1381</v>
      </c>
      <c r="O156" s="22">
        <v>652</v>
      </c>
      <c r="P156" s="22">
        <v>228</v>
      </c>
      <c r="Q156" s="22">
        <v>0</v>
      </c>
      <c r="R156" s="22">
        <v>8895</v>
      </c>
    </row>
    <row r="157" spans="1:18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1119062</v>
      </c>
      <c r="F157" s="22">
        <v>1054772</v>
      </c>
      <c r="G157" s="22">
        <v>851442</v>
      </c>
      <c r="H157" s="22">
        <v>868615</v>
      </c>
      <c r="I157" s="22">
        <v>873772</v>
      </c>
      <c r="J157" s="22">
        <v>8264816</v>
      </c>
      <c r="K157" s="22">
        <v>13032479</v>
      </c>
      <c r="L157" s="22">
        <v>416912</v>
      </c>
      <c r="M157" s="22">
        <v>373254</v>
      </c>
      <c r="N157" s="22">
        <v>339153</v>
      </c>
      <c r="O157" s="22">
        <v>311678</v>
      </c>
      <c r="P157" s="22">
        <v>284596</v>
      </c>
      <c r="Q157" s="22">
        <v>1473113</v>
      </c>
      <c r="R157" s="22">
        <v>3198706</v>
      </c>
    </row>
    <row r="158" spans="1:18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101197</v>
      </c>
      <c r="F158" s="22">
        <v>105414</v>
      </c>
      <c r="G158" s="22">
        <v>109806</v>
      </c>
      <c r="H158" s="22">
        <v>114381</v>
      </c>
      <c r="I158" s="22">
        <v>119146</v>
      </c>
      <c r="J158" s="22">
        <v>1501644</v>
      </c>
      <c r="K158" s="22">
        <v>2051588</v>
      </c>
      <c r="L158" s="22">
        <v>83575</v>
      </c>
      <c r="M158" s="22">
        <v>79358</v>
      </c>
      <c r="N158" s="22">
        <v>74966</v>
      </c>
      <c r="O158" s="22">
        <v>70391</v>
      </c>
      <c r="P158" s="22">
        <v>65626</v>
      </c>
      <c r="Q158" s="22">
        <v>351782</v>
      </c>
      <c r="R158" s="22">
        <v>725698</v>
      </c>
    </row>
    <row r="159" spans="1:18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99814</v>
      </c>
      <c r="F159" s="22">
        <v>102856</v>
      </c>
      <c r="G159" s="22">
        <v>106020</v>
      </c>
      <c r="H159" s="22">
        <v>109311</v>
      </c>
      <c r="I159" s="22">
        <v>112734</v>
      </c>
      <c r="J159" s="22">
        <v>559999</v>
      </c>
      <c r="K159" s="22">
        <v>1090734</v>
      </c>
      <c r="L159" s="22">
        <v>48787</v>
      </c>
      <c r="M159" s="22">
        <v>44275</v>
      </c>
      <c r="N159" s="22">
        <v>39641</v>
      </c>
      <c r="O159" s="22">
        <v>34880</v>
      </c>
      <c r="P159" s="22">
        <v>29987</v>
      </c>
      <c r="Q159" s="22">
        <v>77006</v>
      </c>
      <c r="R159" s="22">
        <v>274576</v>
      </c>
    </row>
    <row r="160" spans="1:18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157046</v>
      </c>
      <c r="F160" s="22">
        <v>102792</v>
      </c>
      <c r="G160" s="22">
        <v>107847</v>
      </c>
      <c r="H160" s="22">
        <v>113150</v>
      </c>
      <c r="I160" s="22">
        <v>118716</v>
      </c>
      <c r="J160" s="22">
        <v>1903370</v>
      </c>
      <c r="K160" s="22">
        <v>2502921</v>
      </c>
      <c r="L160" s="22">
        <v>118965</v>
      </c>
      <c r="M160" s="22">
        <v>112743</v>
      </c>
      <c r="N160" s="22">
        <v>107688</v>
      </c>
      <c r="O160" s="22">
        <v>102385</v>
      </c>
      <c r="P160" s="22">
        <v>96819</v>
      </c>
      <c r="Q160" s="22">
        <v>613138</v>
      </c>
      <c r="R160" s="22">
        <v>1151738</v>
      </c>
    </row>
    <row r="161" spans="1:18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543392</v>
      </c>
      <c r="F161" s="22">
        <v>483818</v>
      </c>
      <c r="G161" s="22">
        <v>446840</v>
      </c>
      <c r="H161" s="22">
        <v>408603</v>
      </c>
      <c r="I161" s="22">
        <v>224965</v>
      </c>
      <c r="J161" s="22">
        <v>881607</v>
      </c>
      <c r="K161" s="22">
        <v>2989225</v>
      </c>
      <c r="L161" s="22">
        <v>133666</v>
      </c>
      <c r="M161" s="22">
        <v>109581</v>
      </c>
      <c r="N161" s="22">
        <v>88202</v>
      </c>
      <c r="O161" s="22">
        <v>66547</v>
      </c>
      <c r="P161" s="22">
        <v>49502</v>
      </c>
      <c r="Q161" s="22">
        <v>152447</v>
      </c>
      <c r="R161" s="22">
        <v>599945</v>
      </c>
    </row>
    <row r="162" spans="1:18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143952</v>
      </c>
      <c r="F162" s="22">
        <v>149589</v>
      </c>
      <c r="G162" s="22">
        <v>155477</v>
      </c>
      <c r="H162" s="22">
        <v>116180</v>
      </c>
      <c r="I162" s="22">
        <v>96682</v>
      </c>
      <c r="J162" s="22">
        <v>556151</v>
      </c>
      <c r="K162" s="22">
        <v>1218031</v>
      </c>
      <c r="L162" s="22">
        <v>39334</v>
      </c>
      <c r="M162" s="22">
        <v>33698</v>
      </c>
      <c r="N162" s="22">
        <v>27810</v>
      </c>
      <c r="O162" s="22">
        <v>21658</v>
      </c>
      <c r="P162" s="22">
        <v>17899</v>
      </c>
      <c r="Q162" s="22">
        <v>42292</v>
      </c>
      <c r="R162" s="22">
        <v>182691</v>
      </c>
    </row>
    <row r="163" spans="1:18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203451</v>
      </c>
      <c r="F163" s="22">
        <v>213022</v>
      </c>
      <c r="G163" s="22">
        <v>223043</v>
      </c>
      <c r="H163" s="22">
        <v>233535</v>
      </c>
      <c r="I163" s="22">
        <v>150070</v>
      </c>
      <c r="J163" s="22">
        <v>983084</v>
      </c>
      <c r="K163" s="22">
        <v>2006205</v>
      </c>
      <c r="L163" s="22">
        <v>90988</v>
      </c>
      <c r="M163" s="22">
        <v>81417</v>
      </c>
      <c r="N163" s="22">
        <v>71396</v>
      </c>
      <c r="O163" s="22">
        <v>60904</v>
      </c>
      <c r="P163" s="22">
        <v>51004</v>
      </c>
      <c r="Q163" s="22">
        <v>146557</v>
      </c>
      <c r="R163" s="22">
        <v>502266</v>
      </c>
    </row>
    <row r="164" spans="1:18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103078</v>
      </c>
      <c r="F164" s="22">
        <v>88958</v>
      </c>
      <c r="G164" s="22">
        <v>76311</v>
      </c>
      <c r="H164" s="22">
        <v>75443</v>
      </c>
      <c r="I164" s="22">
        <v>65256</v>
      </c>
      <c r="J164" s="22">
        <v>988900</v>
      </c>
      <c r="K164" s="22">
        <v>1397946</v>
      </c>
      <c r="L164" s="22">
        <v>62632</v>
      </c>
      <c r="M164" s="22">
        <v>58304</v>
      </c>
      <c r="N164" s="22">
        <v>54696</v>
      </c>
      <c r="O164" s="22">
        <v>51371</v>
      </c>
      <c r="P164" s="22">
        <v>48275</v>
      </c>
      <c r="Q164" s="22">
        <v>342003</v>
      </c>
      <c r="R164" s="22">
        <v>617281</v>
      </c>
    </row>
    <row r="165" spans="1:18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474483</v>
      </c>
      <c r="F165" s="22">
        <v>467210</v>
      </c>
      <c r="G165" s="22">
        <v>484526</v>
      </c>
      <c r="H165" s="22">
        <v>418011</v>
      </c>
      <c r="I165" s="22">
        <v>427439</v>
      </c>
      <c r="J165" s="22">
        <v>5442645</v>
      </c>
      <c r="K165" s="22">
        <v>7714314</v>
      </c>
      <c r="L165" s="22">
        <v>281887</v>
      </c>
      <c r="M165" s="22">
        <v>260336</v>
      </c>
      <c r="N165" s="22">
        <v>239391</v>
      </c>
      <c r="O165" s="22">
        <v>217676</v>
      </c>
      <c r="P165" s="22">
        <v>199917</v>
      </c>
      <c r="Q165" s="22">
        <v>1392519</v>
      </c>
      <c r="R165" s="22">
        <v>2591726</v>
      </c>
    </row>
    <row r="166" spans="1:18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440608</v>
      </c>
      <c r="F166" s="22">
        <v>377714</v>
      </c>
      <c r="G166" s="22">
        <v>372132</v>
      </c>
      <c r="H166" s="22">
        <v>252066</v>
      </c>
      <c r="I166" s="22">
        <v>263003</v>
      </c>
      <c r="J166" s="22">
        <v>2071661</v>
      </c>
      <c r="K166" s="22">
        <v>3777184</v>
      </c>
      <c r="L166" s="22">
        <v>153991</v>
      </c>
      <c r="M166" s="22">
        <v>134580</v>
      </c>
      <c r="N166" s="22">
        <v>120986</v>
      </c>
      <c r="O166" s="22">
        <v>108742</v>
      </c>
      <c r="P166" s="22">
        <v>97805</v>
      </c>
      <c r="Q166" s="22">
        <v>362064</v>
      </c>
      <c r="R166" s="22">
        <v>978168</v>
      </c>
    </row>
    <row r="167" spans="1:18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338831</v>
      </c>
      <c r="F167" s="22">
        <v>353179</v>
      </c>
      <c r="G167" s="22">
        <v>341305</v>
      </c>
      <c r="H167" s="22">
        <v>297096</v>
      </c>
      <c r="I167" s="22">
        <v>309356</v>
      </c>
      <c r="J167" s="22">
        <v>1410220</v>
      </c>
      <c r="K167" s="22">
        <v>3049987</v>
      </c>
      <c r="L167" s="22">
        <v>123064</v>
      </c>
      <c r="M167" s="22">
        <v>108713</v>
      </c>
      <c r="N167" s="22">
        <v>93744</v>
      </c>
      <c r="O167" s="22">
        <v>79769</v>
      </c>
      <c r="P167" s="22">
        <v>67506</v>
      </c>
      <c r="Q167" s="22">
        <v>160198</v>
      </c>
      <c r="R167" s="22">
        <v>632994</v>
      </c>
    </row>
    <row r="168" spans="1:18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896420</v>
      </c>
      <c r="F168" s="22">
        <v>857347</v>
      </c>
      <c r="G168" s="22">
        <v>741700</v>
      </c>
      <c r="H168" s="22">
        <v>770319</v>
      </c>
      <c r="I168" s="22">
        <v>656501</v>
      </c>
      <c r="J168" s="22">
        <v>3925742</v>
      </c>
      <c r="K168" s="22">
        <v>7848029</v>
      </c>
      <c r="L168" s="22">
        <v>292233</v>
      </c>
      <c r="M168" s="22">
        <v>256242</v>
      </c>
      <c r="N168" s="22">
        <v>221142</v>
      </c>
      <c r="O168" s="22">
        <v>192522</v>
      </c>
      <c r="P168" s="22">
        <v>162635</v>
      </c>
      <c r="Q168" s="22">
        <v>568463</v>
      </c>
      <c r="R168" s="22">
        <v>1693237</v>
      </c>
    </row>
    <row r="169" spans="1:18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</row>
    <row r="170" spans="1:18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374472</v>
      </c>
      <c r="F170" s="22">
        <v>350891</v>
      </c>
      <c r="G170" s="22">
        <v>151427</v>
      </c>
      <c r="H170" s="22">
        <v>159001</v>
      </c>
      <c r="I170" s="22">
        <v>100290</v>
      </c>
      <c r="J170" s="22">
        <v>928141</v>
      </c>
      <c r="K170" s="22">
        <v>2064222</v>
      </c>
      <c r="L170" s="22">
        <v>80205</v>
      </c>
      <c r="M170" s="22">
        <v>69755</v>
      </c>
      <c r="N170" s="22">
        <v>59970</v>
      </c>
      <c r="O170" s="22">
        <v>52397</v>
      </c>
      <c r="P170" s="22">
        <v>43939</v>
      </c>
      <c r="Q170" s="22">
        <v>210608</v>
      </c>
      <c r="R170" s="22">
        <v>516874</v>
      </c>
    </row>
    <row r="171" spans="1:18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1631405</v>
      </c>
      <c r="F171" s="22">
        <v>1705486</v>
      </c>
      <c r="G171" s="22">
        <v>1782974</v>
      </c>
      <c r="H171" s="22">
        <v>1864027</v>
      </c>
      <c r="I171" s="22">
        <v>1948810</v>
      </c>
      <c r="J171" s="22">
        <v>20557243</v>
      </c>
      <c r="K171" s="22">
        <v>29489945</v>
      </c>
      <c r="L171" s="22">
        <v>1309963</v>
      </c>
      <c r="M171" s="22">
        <v>1235882</v>
      </c>
      <c r="N171" s="22">
        <v>1158394</v>
      </c>
      <c r="O171" s="22">
        <v>1077341</v>
      </c>
      <c r="P171" s="22">
        <v>992558</v>
      </c>
      <c r="Q171" s="22">
        <v>5000319</v>
      </c>
      <c r="R171" s="22">
        <v>10774457</v>
      </c>
    </row>
    <row r="172" spans="1:18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64252</v>
      </c>
      <c r="F172" s="22">
        <v>40000</v>
      </c>
      <c r="G172" s="22">
        <v>40000</v>
      </c>
      <c r="H172" s="22">
        <v>40000</v>
      </c>
      <c r="I172" s="22">
        <v>40000</v>
      </c>
      <c r="J172" s="22">
        <v>78894</v>
      </c>
      <c r="K172" s="22">
        <v>303146</v>
      </c>
      <c r="L172" s="22">
        <v>10149</v>
      </c>
      <c r="M172" s="22">
        <v>5730</v>
      </c>
      <c r="N172" s="22">
        <v>4290</v>
      </c>
      <c r="O172" s="22">
        <v>3210</v>
      </c>
      <c r="P172" s="22">
        <v>2130</v>
      </c>
      <c r="Q172" s="22">
        <v>1050</v>
      </c>
      <c r="R172" s="22">
        <v>26559</v>
      </c>
    </row>
    <row r="173" spans="1:18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37771</v>
      </c>
      <c r="F173" s="22">
        <v>12778</v>
      </c>
      <c r="G173" s="22">
        <v>13197</v>
      </c>
      <c r="H173" s="22">
        <v>13636</v>
      </c>
      <c r="I173" s="22">
        <v>14089</v>
      </c>
      <c r="J173" s="22">
        <v>191283</v>
      </c>
      <c r="K173" s="22">
        <v>282754</v>
      </c>
      <c r="L173" s="22">
        <v>8577</v>
      </c>
      <c r="M173" s="22">
        <v>7320</v>
      </c>
      <c r="N173" s="22">
        <v>6900</v>
      </c>
      <c r="O173" s="22">
        <v>6463</v>
      </c>
      <c r="P173" s="22">
        <v>6009</v>
      </c>
      <c r="Q173" s="22">
        <v>37204</v>
      </c>
      <c r="R173" s="22">
        <v>72473</v>
      </c>
    </row>
    <row r="174" spans="1:18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354171</v>
      </c>
      <c r="F174" s="22">
        <v>362208</v>
      </c>
      <c r="G174" s="22">
        <v>370589</v>
      </c>
      <c r="H174" s="22">
        <v>379325</v>
      </c>
      <c r="I174" s="22">
        <v>388434</v>
      </c>
      <c r="J174" s="22">
        <v>1652839</v>
      </c>
      <c r="K174" s="22">
        <v>3507566</v>
      </c>
      <c r="L174" s="22">
        <v>83104</v>
      </c>
      <c r="M174" s="22">
        <v>75067</v>
      </c>
      <c r="N174" s="22">
        <v>66686</v>
      </c>
      <c r="O174" s="22">
        <v>57950</v>
      </c>
      <c r="P174" s="22">
        <v>48841</v>
      </c>
      <c r="Q174" s="22">
        <v>96263</v>
      </c>
      <c r="R174" s="22">
        <v>427911</v>
      </c>
    </row>
    <row r="175" spans="1:18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132745</v>
      </c>
      <c r="F175" s="22">
        <v>137190</v>
      </c>
      <c r="G175" s="22">
        <v>141800</v>
      </c>
      <c r="H175" s="22">
        <v>146581</v>
      </c>
      <c r="I175" s="22">
        <v>12000</v>
      </c>
      <c r="J175" s="22">
        <v>58916</v>
      </c>
      <c r="K175" s="22">
        <v>629232</v>
      </c>
      <c r="L175" s="22">
        <v>21096</v>
      </c>
      <c r="M175" s="22">
        <v>16291</v>
      </c>
      <c r="N175" s="22">
        <v>11321</v>
      </c>
      <c r="O175" s="22">
        <v>5819</v>
      </c>
      <c r="P175" s="22">
        <v>1762</v>
      </c>
      <c r="Q175" s="22">
        <v>3447</v>
      </c>
      <c r="R175" s="22">
        <v>59736</v>
      </c>
    </row>
    <row r="176" spans="1:18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439409</v>
      </c>
      <c r="F176" s="22">
        <v>459993</v>
      </c>
      <c r="G176" s="22">
        <v>481464</v>
      </c>
      <c r="H176" s="22">
        <v>503970</v>
      </c>
      <c r="I176" s="22">
        <v>460022</v>
      </c>
      <c r="J176" s="22">
        <v>4625108</v>
      </c>
      <c r="K176" s="22">
        <v>6969966</v>
      </c>
      <c r="L176" s="22">
        <v>297392</v>
      </c>
      <c r="M176" s="22">
        <v>276908</v>
      </c>
      <c r="N176" s="22">
        <v>255437</v>
      </c>
      <c r="O176" s="22">
        <v>232931</v>
      </c>
      <c r="P176" s="22">
        <v>209338</v>
      </c>
      <c r="Q176" s="22">
        <v>1020145</v>
      </c>
      <c r="R176" s="22">
        <v>2292151</v>
      </c>
    </row>
    <row r="177" spans="1:18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1087929</v>
      </c>
      <c r="F177" s="22">
        <v>1086583</v>
      </c>
      <c r="G177" s="22">
        <v>621937</v>
      </c>
      <c r="H177" s="22">
        <v>652555</v>
      </c>
      <c r="I177" s="22">
        <v>684757</v>
      </c>
      <c r="J177" s="22">
        <v>4608166</v>
      </c>
      <c r="K177" s="22">
        <v>8741927</v>
      </c>
      <c r="L177" s="22">
        <v>352306</v>
      </c>
      <c r="M177" s="22">
        <v>312805</v>
      </c>
      <c r="N177" s="22">
        <v>277532</v>
      </c>
      <c r="O177" s="22">
        <v>246914</v>
      </c>
      <c r="P177" s="22">
        <v>214712</v>
      </c>
      <c r="Q177" s="22">
        <v>906588</v>
      </c>
      <c r="R177" s="22">
        <v>2310857</v>
      </c>
    </row>
    <row r="178" spans="1:18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1480551</v>
      </c>
      <c r="F178" s="22">
        <v>1160952</v>
      </c>
      <c r="G178" s="22">
        <v>1205622</v>
      </c>
      <c r="H178" s="22">
        <v>636460</v>
      </c>
      <c r="I178" s="22">
        <v>658897</v>
      </c>
      <c r="J178" s="22">
        <v>4669329</v>
      </c>
      <c r="K178" s="22">
        <v>9811811</v>
      </c>
      <c r="L178" s="22">
        <v>377817</v>
      </c>
      <c r="M178" s="22">
        <v>295516</v>
      </c>
      <c r="N178" s="22">
        <v>250846</v>
      </c>
      <c r="O178" s="22">
        <v>210411</v>
      </c>
      <c r="P178" s="22">
        <v>187974</v>
      </c>
      <c r="Q178" s="22">
        <v>634941</v>
      </c>
      <c r="R178" s="22">
        <v>1957505</v>
      </c>
    </row>
    <row r="179" spans="1:18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338681</v>
      </c>
      <c r="F179" s="22">
        <v>353321</v>
      </c>
      <c r="G179" s="22">
        <v>368599</v>
      </c>
      <c r="H179" s="22">
        <v>362237</v>
      </c>
      <c r="I179" s="22">
        <v>328125</v>
      </c>
      <c r="J179" s="22">
        <v>2320135</v>
      </c>
      <c r="K179" s="22">
        <v>4071098</v>
      </c>
      <c r="L179" s="22">
        <v>174937</v>
      </c>
      <c r="M179" s="22">
        <v>160297</v>
      </c>
      <c r="N179" s="22">
        <v>145019</v>
      </c>
      <c r="O179" s="22">
        <v>129073</v>
      </c>
      <c r="P179" s="22">
        <v>114020</v>
      </c>
      <c r="Q179" s="22">
        <v>592791</v>
      </c>
      <c r="R179" s="22">
        <v>1316137</v>
      </c>
    </row>
    <row r="180" spans="1:18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76277</v>
      </c>
      <c r="F180" s="22">
        <v>154919</v>
      </c>
      <c r="G180" s="22">
        <v>158125</v>
      </c>
      <c r="H180" s="22">
        <v>161398</v>
      </c>
      <c r="I180" s="22">
        <v>164738</v>
      </c>
      <c r="J180" s="22">
        <v>784543</v>
      </c>
      <c r="K180" s="22">
        <v>1500000</v>
      </c>
      <c r="L180" s="22">
        <v>30885</v>
      </c>
      <c r="M180" s="22">
        <v>28521</v>
      </c>
      <c r="N180" s="22">
        <v>25315</v>
      </c>
      <c r="O180" s="22">
        <v>22042</v>
      </c>
      <c r="P180" s="22">
        <v>18702</v>
      </c>
      <c r="Q180" s="22">
        <v>40936</v>
      </c>
      <c r="R180" s="22">
        <v>166401</v>
      </c>
    </row>
    <row r="181" spans="1:18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998551</v>
      </c>
      <c r="F181" s="22">
        <v>1039965</v>
      </c>
      <c r="G181" s="22">
        <v>1083429</v>
      </c>
      <c r="H181" s="22">
        <v>1096603</v>
      </c>
      <c r="I181" s="22">
        <v>1073555</v>
      </c>
      <c r="J181" s="22">
        <v>22815472</v>
      </c>
      <c r="K181" s="22">
        <v>28107575</v>
      </c>
      <c r="L181" s="22">
        <v>979370</v>
      </c>
      <c r="M181" s="22">
        <v>937916</v>
      </c>
      <c r="N181" s="22">
        <v>894452</v>
      </c>
      <c r="O181" s="22">
        <v>848817</v>
      </c>
      <c r="P181" s="22">
        <v>802749</v>
      </c>
      <c r="Q181" s="22">
        <v>8398033</v>
      </c>
      <c r="R181" s="22">
        <v>12861337</v>
      </c>
    </row>
    <row r="182" spans="1:18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531153</v>
      </c>
      <c r="F182" s="22">
        <v>534503</v>
      </c>
      <c r="G182" s="22">
        <v>538001</v>
      </c>
      <c r="H182" s="22">
        <v>541653</v>
      </c>
      <c r="I182" s="22">
        <v>545466</v>
      </c>
      <c r="J182" s="22">
        <v>4387116</v>
      </c>
      <c r="K182" s="22">
        <v>7077892</v>
      </c>
      <c r="L182" s="22">
        <v>412520</v>
      </c>
      <c r="M182" s="22">
        <v>380426</v>
      </c>
      <c r="N182" s="22">
        <v>348185</v>
      </c>
      <c r="O182" s="22">
        <v>315789</v>
      </c>
      <c r="P182" s="22">
        <v>283232</v>
      </c>
      <c r="Q182" s="22">
        <v>1081183</v>
      </c>
      <c r="R182" s="22">
        <v>2821335</v>
      </c>
    </row>
    <row r="183" spans="1:18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333141</v>
      </c>
      <c r="F183" s="22">
        <v>345004</v>
      </c>
      <c r="G183" s="22">
        <v>281731</v>
      </c>
      <c r="H183" s="22">
        <v>265219</v>
      </c>
      <c r="I183" s="22">
        <v>273919</v>
      </c>
      <c r="J183" s="22">
        <v>1625593</v>
      </c>
      <c r="K183" s="22">
        <v>3124607</v>
      </c>
      <c r="L183" s="22">
        <v>103785</v>
      </c>
      <c r="M183" s="22">
        <v>91624</v>
      </c>
      <c r="N183" s="22">
        <v>79184</v>
      </c>
      <c r="O183" s="22">
        <v>69382</v>
      </c>
      <c r="P183" s="22">
        <v>60682</v>
      </c>
      <c r="Q183" s="22">
        <v>338922</v>
      </c>
      <c r="R183" s="22">
        <v>743579</v>
      </c>
    </row>
    <row r="184" spans="1:18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137655</v>
      </c>
      <c r="F184" s="22">
        <v>142894</v>
      </c>
      <c r="G184" s="22">
        <v>148341</v>
      </c>
      <c r="H184" s="22">
        <v>154005</v>
      </c>
      <c r="I184" s="22">
        <v>159893</v>
      </c>
      <c r="J184" s="22">
        <v>2336408</v>
      </c>
      <c r="K184" s="22">
        <v>3079196</v>
      </c>
      <c r="L184" s="22">
        <v>112143</v>
      </c>
      <c r="M184" s="22">
        <v>106904</v>
      </c>
      <c r="N184" s="22">
        <v>101457</v>
      </c>
      <c r="O184" s="22">
        <v>95793</v>
      </c>
      <c r="P184" s="22">
        <v>89905</v>
      </c>
      <c r="Q184" s="22">
        <v>551461</v>
      </c>
      <c r="R184" s="22">
        <v>1057663</v>
      </c>
    </row>
    <row r="185" spans="1:18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131787</v>
      </c>
      <c r="F185" s="22">
        <v>118884</v>
      </c>
      <c r="G185" s="22">
        <v>104634</v>
      </c>
      <c r="H185" s="22">
        <v>81055</v>
      </c>
      <c r="I185" s="22">
        <v>81055</v>
      </c>
      <c r="J185" s="22">
        <v>211000</v>
      </c>
      <c r="K185" s="22">
        <v>728415</v>
      </c>
      <c r="L185" s="22">
        <v>22350</v>
      </c>
      <c r="M185" s="22">
        <v>16628</v>
      </c>
      <c r="N185" s="22">
        <v>13286</v>
      </c>
      <c r="O185" s="22">
        <v>10588</v>
      </c>
      <c r="P185" s="22">
        <v>8301</v>
      </c>
      <c r="Q185" s="22">
        <v>31094</v>
      </c>
      <c r="R185" s="22">
        <v>102247</v>
      </c>
    </row>
    <row r="186" spans="1:18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137777</v>
      </c>
      <c r="F186" s="22">
        <v>142829</v>
      </c>
      <c r="G186" s="22">
        <v>148070</v>
      </c>
      <c r="H186" s="22">
        <v>143074</v>
      </c>
      <c r="I186" s="22">
        <v>94011</v>
      </c>
      <c r="J186" s="22">
        <v>2146111</v>
      </c>
      <c r="K186" s="22">
        <v>2811872</v>
      </c>
      <c r="L186" s="22">
        <v>105946</v>
      </c>
      <c r="M186" s="22">
        <v>100941</v>
      </c>
      <c r="N186" s="22">
        <v>95757</v>
      </c>
      <c r="O186" s="22">
        <v>90432</v>
      </c>
      <c r="P186" s="22">
        <v>85839</v>
      </c>
      <c r="Q186" s="22">
        <v>841122</v>
      </c>
      <c r="R186" s="22">
        <v>1320037</v>
      </c>
    </row>
    <row r="187" spans="1:18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155906</v>
      </c>
      <c r="F187" s="22">
        <v>161169</v>
      </c>
      <c r="G187" s="22">
        <v>166625</v>
      </c>
      <c r="H187" s="22">
        <v>168139</v>
      </c>
      <c r="I187" s="22">
        <v>137189</v>
      </c>
      <c r="J187" s="22">
        <v>1384718</v>
      </c>
      <c r="K187" s="22">
        <v>2173746</v>
      </c>
      <c r="L187" s="22">
        <v>75862</v>
      </c>
      <c r="M187" s="22">
        <v>70599</v>
      </c>
      <c r="N187" s="22">
        <v>65143</v>
      </c>
      <c r="O187" s="22">
        <v>59481</v>
      </c>
      <c r="P187" s="22">
        <v>54509</v>
      </c>
      <c r="Q187" s="22">
        <v>371880</v>
      </c>
      <c r="R187" s="22">
        <v>697474</v>
      </c>
    </row>
    <row r="188" spans="1:18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620085</v>
      </c>
      <c r="F188" s="22">
        <v>501976</v>
      </c>
      <c r="G188" s="22">
        <v>321136</v>
      </c>
      <c r="H188" s="22">
        <v>313420</v>
      </c>
      <c r="I188" s="22">
        <v>330470</v>
      </c>
      <c r="J188" s="22">
        <v>99566</v>
      </c>
      <c r="K188" s="22">
        <v>2186653</v>
      </c>
      <c r="L188" s="22">
        <v>101029</v>
      </c>
      <c r="M188" s="22">
        <v>77291</v>
      </c>
      <c r="N188" s="22">
        <v>56712</v>
      </c>
      <c r="O188" s="22">
        <v>39720</v>
      </c>
      <c r="P188" s="22">
        <v>22670</v>
      </c>
      <c r="Q188" s="22">
        <v>5028</v>
      </c>
      <c r="R188" s="22">
        <v>302450</v>
      </c>
    </row>
    <row r="189" spans="1:18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45464</v>
      </c>
      <c r="F189" s="22">
        <v>46766</v>
      </c>
      <c r="G189" s="22">
        <v>48106</v>
      </c>
      <c r="H189" s="22">
        <v>49483</v>
      </c>
      <c r="I189" s="22">
        <v>50901</v>
      </c>
      <c r="J189" s="22">
        <v>466876</v>
      </c>
      <c r="K189" s="22">
        <v>707596</v>
      </c>
      <c r="L189" s="22">
        <v>20203</v>
      </c>
      <c r="M189" s="22">
        <v>18901</v>
      </c>
      <c r="N189" s="22">
        <v>17561</v>
      </c>
      <c r="O189" s="22">
        <v>16184</v>
      </c>
      <c r="P189" s="22">
        <v>14766</v>
      </c>
      <c r="Q189" s="22">
        <v>81882</v>
      </c>
      <c r="R189" s="22">
        <v>169497</v>
      </c>
    </row>
    <row r="190" spans="1:18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697532</v>
      </c>
      <c r="F190" s="22">
        <v>715396</v>
      </c>
      <c r="G190" s="22">
        <v>655207</v>
      </c>
      <c r="H190" s="22">
        <v>267921</v>
      </c>
      <c r="I190" s="22">
        <v>277373</v>
      </c>
      <c r="J190" s="22">
        <v>4932781</v>
      </c>
      <c r="K190" s="22">
        <v>7546210</v>
      </c>
      <c r="L190" s="22">
        <v>235434</v>
      </c>
      <c r="M190" s="22">
        <v>217570</v>
      </c>
      <c r="N190" s="22">
        <v>199413</v>
      </c>
      <c r="O190" s="22">
        <v>183795</v>
      </c>
      <c r="P190" s="22">
        <v>174343</v>
      </c>
      <c r="Q190" s="22">
        <v>1350353</v>
      </c>
      <c r="R190" s="22">
        <v>2360908</v>
      </c>
    </row>
    <row r="191" spans="1:18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677233</v>
      </c>
      <c r="F191" s="22">
        <v>683389</v>
      </c>
      <c r="G191" s="22">
        <v>692528</v>
      </c>
      <c r="H191" s="22">
        <v>703930</v>
      </c>
      <c r="I191" s="22">
        <v>674554</v>
      </c>
      <c r="J191" s="22">
        <v>3364486</v>
      </c>
      <c r="K191" s="22">
        <v>6796120</v>
      </c>
      <c r="L191" s="22">
        <v>203937</v>
      </c>
      <c r="M191" s="22">
        <v>181898</v>
      </c>
      <c r="N191" s="22">
        <v>159760</v>
      </c>
      <c r="O191" s="22">
        <v>137309</v>
      </c>
      <c r="P191" s="22">
        <v>114506</v>
      </c>
      <c r="Q191" s="22">
        <v>385309</v>
      </c>
      <c r="R191" s="22">
        <v>1182719</v>
      </c>
    </row>
    <row r="192" spans="1:18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52763</v>
      </c>
      <c r="F192" s="22">
        <v>55191</v>
      </c>
      <c r="G192" s="22">
        <v>57732</v>
      </c>
      <c r="H192" s="22">
        <v>60389</v>
      </c>
      <c r="I192" s="22">
        <v>63169</v>
      </c>
      <c r="J192" s="22">
        <v>622074</v>
      </c>
      <c r="K192" s="22">
        <v>911318</v>
      </c>
      <c r="L192" s="22">
        <v>40881</v>
      </c>
      <c r="M192" s="22">
        <v>38452</v>
      </c>
      <c r="N192" s="22">
        <v>35912</v>
      </c>
      <c r="O192" s="22">
        <v>33254</v>
      </c>
      <c r="P192" s="22">
        <v>30475</v>
      </c>
      <c r="Q192" s="22">
        <v>127073</v>
      </c>
      <c r="R192" s="22">
        <v>306047</v>
      </c>
    </row>
    <row r="193" spans="1:18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123401</v>
      </c>
      <c r="F193" s="22">
        <v>129972</v>
      </c>
      <c r="G193" s="22">
        <v>136898</v>
      </c>
      <c r="H193" s="22">
        <v>144200</v>
      </c>
      <c r="I193" s="22">
        <v>151899</v>
      </c>
      <c r="J193" s="22">
        <v>1934202</v>
      </c>
      <c r="K193" s="22">
        <v>2620572</v>
      </c>
      <c r="L193" s="22">
        <v>130268</v>
      </c>
      <c r="M193" s="22">
        <v>123697</v>
      </c>
      <c r="N193" s="22">
        <v>116771</v>
      </c>
      <c r="O193" s="22">
        <v>109469</v>
      </c>
      <c r="P193" s="22">
        <v>101770</v>
      </c>
      <c r="Q193" s="22">
        <v>657983</v>
      </c>
      <c r="R193" s="22">
        <v>1239958</v>
      </c>
    </row>
    <row r="194" spans="1:18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</row>
    <row r="195" spans="1:18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</row>
    <row r="196" spans="1:18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713279</v>
      </c>
      <c r="F196" s="22">
        <v>600942</v>
      </c>
      <c r="G196" s="22">
        <v>626369</v>
      </c>
      <c r="H196" s="22">
        <v>533307</v>
      </c>
      <c r="I196" s="22">
        <v>455901</v>
      </c>
      <c r="J196" s="22">
        <v>4901058</v>
      </c>
      <c r="K196" s="22">
        <v>7830856</v>
      </c>
      <c r="L196" s="22">
        <v>293606</v>
      </c>
      <c r="M196" s="22">
        <v>264976</v>
      </c>
      <c r="N196" s="22">
        <v>239549</v>
      </c>
      <c r="O196" s="22">
        <v>213097</v>
      </c>
      <c r="P196" s="22">
        <v>193670</v>
      </c>
      <c r="Q196" s="22">
        <v>1030173</v>
      </c>
      <c r="R196" s="22">
        <v>2235071</v>
      </c>
    </row>
    <row r="197" spans="1:18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995624</v>
      </c>
      <c r="F197" s="22">
        <v>1038640</v>
      </c>
      <c r="G197" s="22">
        <v>1083749</v>
      </c>
      <c r="H197" s="22">
        <v>1116984</v>
      </c>
      <c r="I197" s="22">
        <v>1111996</v>
      </c>
      <c r="J197" s="22">
        <v>6288289</v>
      </c>
      <c r="K197" s="22">
        <v>11635282</v>
      </c>
      <c r="L197" s="22">
        <v>418295</v>
      </c>
      <c r="M197" s="22">
        <v>375218</v>
      </c>
      <c r="N197" s="22">
        <v>330170</v>
      </c>
      <c r="O197" s="22">
        <v>283058</v>
      </c>
      <c r="P197" s="22">
        <v>234596</v>
      </c>
      <c r="Q197" s="22">
        <v>1210083</v>
      </c>
      <c r="R197" s="22">
        <v>2851420</v>
      </c>
    </row>
    <row r="198" spans="1:18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28000</v>
      </c>
      <c r="F198" s="22">
        <v>28000</v>
      </c>
      <c r="G198" s="22">
        <v>28000</v>
      </c>
      <c r="H198" s="22">
        <v>28000</v>
      </c>
      <c r="I198" s="22">
        <v>28000</v>
      </c>
      <c r="J198" s="22">
        <v>22000</v>
      </c>
      <c r="K198" s="22">
        <v>162000</v>
      </c>
      <c r="L198" s="22">
        <v>4374</v>
      </c>
      <c r="M198" s="22">
        <v>3429</v>
      </c>
      <c r="N198" s="22">
        <v>2484</v>
      </c>
      <c r="O198" s="22">
        <v>1828</v>
      </c>
      <c r="P198" s="22">
        <v>972</v>
      </c>
      <c r="Q198" s="22">
        <v>972</v>
      </c>
      <c r="R198" s="22">
        <v>14059</v>
      </c>
    </row>
    <row r="199" spans="1:18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</row>
    <row r="200" spans="1:18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93207</v>
      </c>
      <c r="F200" s="22">
        <v>96601</v>
      </c>
      <c r="G200" s="22">
        <v>100126</v>
      </c>
      <c r="H200" s="22">
        <v>103785</v>
      </c>
      <c r="I200" s="22">
        <v>107586</v>
      </c>
      <c r="J200" s="22">
        <v>1661012</v>
      </c>
      <c r="K200" s="22">
        <v>2162317</v>
      </c>
      <c r="L200" s="22">
        <v>75649</v>
      </c>
      <c r="M200" s="22">
        <v>72254</v>
      </c>
      <c r="N200" s="22">
        <v>68730</v>
      </c>
      <c r="O200" s="22">
        <v>65070</v>
      </c>
      <c r="P200" s="22">
        <v>61270</v>
      </c>
      <c r="Q200" s="22">
        <v>395457</v>
      </c>
      <c r="R200" s="22">
        <v>738430</v>
      </c>
    </row>
    <row r="201" spans="1:18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6183</v>
      </c>
      <c r="F201" s="22">
        <v>6570</v>
      </c>
      <c r="G201" s="22">
        <v>6981</v>
      </c>
      <c r="H201" s="22">
        <v>7417</v>
      </c>
      <c r="I201" s="22">
        <v>7880</v>
      </c>
      <c r="J201" s="22">
        <v>8373</v>
      </c>
      <c r="K201" s="22">
        <v>43404</v>
      </c>
      <c r="L201" s="22">
        <v>2713</v>
      </c>
      <c r="M201" s="22">
        <v>2326</v>
      </c>
      <c r="N201" s="22">
        <v>1915</v>
      </c>
      <c r="O201" s="22">
        <v>1479</v>
      </c>
      <c r="P201" s="22">
        <v>1016</v>
      </c>
      <c r="Q201" s="22">
        <v>523</v>
      </c>
      <c r="R201" s="22">
        <v>9972</v>
      </c>
    </row>
    <row r="202" spans="1:18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</row>
    <row r="203" spans="1:18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25308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25308</v>
      </c>
      <c r="L203" s="22">
        <v>683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683</v>
      </c>
    </row>
    <row r="204" spans="1:18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</row>
    <row r="205" spans="1:18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19536</v>
      </c>
      <c r="F205" s="22">
        <v>20410</v>
      </c>
      <c r="G205" s="22">
        <v>21322</v>
      </c>
      <c r="H205" s="22">
        <v>22275</v>
      </c>
      <c r="I205" s="22">
        <v>23271</v>
      </c>
      <c r="J205" s="22">
        <v>335995</v>
      </c>
      <c r="K205" s="22">
        <v>442809</v>
      </c>
      <c r="L205" s="22">
        <v>19367</v>
      </c>
      <c r="M205" s="22">
        <v>18494</v>
      </c>
      <c r="N205" s="22">
        <v>17581</v>
      </c>
      <c r="O205" s="22">
        <v>16628</v>
      </c>
      <c r="P205" s="22">
        <v>15632</v>
      </c>
      <c r="Q205" s="22">
        <v>91945</v>
      </c>
      <c r="R205" s="22">
        <v>179647</v>
      </c>
    </row>
    <row r="206" spans="1:18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8994</v>
      </c>
      <c r="F206" s="22">
        <v>9424</v>
      </c>
      <c r="G206" s="22">
        <v>9874</v>
      </c>
      <c r="H206" s="22">
        <v>10346</v>
      </c>
      <c r="I206" s="22">
        <v>10841</v>
      </c>
      <c r="J206" s="22">
        <v>91878</v>
      </c>
      <c r="K206" s="22">
        <v>141357</v>
      </c>
      <c r="L206" s="22">
        <v>6576</v>
      </c>
      <c r="M206" s="22">
        <v>6145</v>
      </c>
      <c r="N206" s="22">
        <v>5695</v>
      </c>
      <c r="O206" s="22">
        <v>5223</v>
      </c>
      <c r="P206" s="22">
        <v>4728</v>
      </c>
      <c r="Q206" s="22">
        <v>17105</v>
      </c>
      <c r="R206" s="22">
        <v>45472</v>
      </c>
    </row>
    <row r="207" spans="1:18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</row>
    <row r="208" spans="1:18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32404</v>
      </c>
      <c r="F208" s="22">
        <v>32047</v>
      </c>
      <c r="G208" s="22">
        <v>20424</v>
      </c>
      <c r="H208" s="22">
        <v>15391</v>
      </c>
      <c r="I208" s="22">
        <v>98330</v>
      </c>
      <c r="J208" s="22">
        <v>0</v>
      </c>
      <c r="K208" s="22">
        <v>198596</v>
      </c>
      <c r="L208" s="22">
        <v>8167</v>
      </c>
      <c r="M208" s="22">
        <v>6785</v>
      </c>
      <c r="N208" s="22">
        <v>5538</v>
      </c>
      <c r="O208" s="22">
        <v>4802</v>
      </c>
      <c r="P208" s="22">
        <v>2139</v>
      </c>
      <c r="Q208" s="22">
        <v>0</v>
      </c>
      <c r="R208" s="22">
        <v>27431</v>
      </c>
    </row>
    <row r="209" spans="1:18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22649</v>
      </c>
      <c r="F209" s="22">
        <v>23361</v>
      </c>
      <c r="G209" s="22">
        <v>24096</v>
      </c>
      <c r="H209" s="22">
        <v>24853</v>
      </c>
      <c r="I209" s="22">
        <v>25635</v>
      </c>
      <c r="J209" s="22">
        <v>9337</v>
      </c>
      <c r="K209" s="22">
        <v>129931</v>
      </c>
      <c r="L209" s="22">
        <v>3751</v>
      </c>
      <c r="M209" s="22">
        <v>3039</v>
      </c>
      <c r="N209" s="22">
        <v>2304</v>
      </c>
      <c r="O209" s="22">
        <v>1547</v>
      </c>
      <c r="P209" s="22">
        <v>765</v>
      </c>
      <c r="Q209" s="22">
        <v>82</v>
      </c>
      <c r="R209" s="22">
        <v>11488</v>
      </c>
    </row>
    <row r="210" spans="1:18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</row>
    <row r="211" spans="1:18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2502</v>
      </c>
      <c r="F211" s="22">
        <v>2613</v>
      </c>
      <c r="G211" s="22">
        <v>2730</v>
      </c>
      <c r="H211" s="22">
        <v>2852</v>
      </c>
      <c r="I211" s="22">
        <v>2980</v>
      </c>
      <c r="J211" s="22">
        <v>0</v>
      </c>
      <c r="K211" s="22">
        <v>13677</v>
      </c>
      <c r="L211" s="22">
        <v>577</v>
      </c>
      <c r="M211" s="22">
        <v>466</v>
      </c>
      <c r="N211" s="22">
        <v>349</v>
      </c>
      <c r="O211" s="22">
        <v>227</v>
      </c>
      <c r="P211" s="22">
        <v>99</v>
      </c>
      <c r="Q211" s="22">
        <v>0</v>
      </c>
      <c r="R211" s="22">
        <v>1718</v>
      </c>
    </row>
    <row r="212" spans="1:18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81234</v>
      </c>
      <c r="F212" s="22">
        <v>83794</v>
      </c>
      <c r="G212" s="22">
        <v>86435</v>
      </c>
      <c r="H212" s="22">
        <v>89159</v>
      </c>
      <c r="I212" s="22">
        <v>91969</v>
      </c>
      <c r="J212" s="22">
        <v>3427727</v>
      </c>
      <c r="K212" s="22">
        <v>3860318</v>
      </c>
      <c r="L212" s="22">
        <v>120082</v>
      </c>
      <c r="M212" s="22">
        <v>117522</v>
      </c>
      <c r="N212" s="22">
        <v>114881</v>
      </c>
      <c r="O212" s="22">
        <v>112157</v>
      </c>
      <c r="P212" s="22">
        <v>109348</v>
      </c>
      <c r="Q212" s="22">
        <v>1504519</v>
      </c>
      <c r="R212" s="22">
        <v>2078509</v>
      </c>
    </row>
    <row r="213" spans="1:18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2953</v>
      </c>
      <c r="F213" s="22">
        <v>2953</v>
      </c>
      <c r="G213" s="22">
        <v>2953</v>
      </c>
      <c r="H213" s="22">
        <v>2953</v>
      </c>
      <c r="I213" s="22">
        <v>2955</v>
      </c>
      <c r="J213" s="22">
        <v>0</v>
      </c>
      <c r="K213" s="22">
        <v>14767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</row>
    <row r="214" spans="1:18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</row>
    <row r="215" spans="1:18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62866</v>
      </c>
      <c r="F215" s="22">
        <v>58533</v>
      </c>
      <c r="G215" s="22">
        <v>58533</v>
      </c>
      <c r="H215" s="22">
        <v>58533</v>
      </c>
      <c r="I215" s="22">
        <v>58533</v>
      </c>
      <c r="J215" s="22">
        <v>233794</v>
      </c>
      <c r="K215" s="22">
        <v>530792</v>
      </c>
      <c r="L215" s="22">
        <v>16047</v>
      </c>
      <c r="M215" s="22">
        <v>14197</v>
      </c>
      <c r="N215" s="22">
        <v>12347</v>
      </c>
      <c r="O215" s="22">
        <v>10497</v>
      </c>
      <c r="P215" s="22">
        <v>8647</v>
      </c>
      <c r="Q215" s="22">
        <v>16088</v>
      </c>
      <c r="R215" s="22">
        <v>77823</v>
      </c>
    </row>
    <row r="216" spans="1:18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9350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9350</v>
      </c>
      <c r="L216" s="22">
        <v>175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175</v>
      </c>
    </row>
    <row r="217" spans="1:18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</row>
    <row r="218" spans="1:18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</row>
    <row r="219" spans="1:18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18956</v>
      </c>
      <c r="F219" s="22">
        <v>19199</v>
      </c>
      <c r="G219" s="22">
        <v>19456</v>
      </c>
      <c r="H219" s="22">
        <v>19729</v>
      </c>
      <c r="I219" s="22">
        <v>20018</v>
      </c>
      <c r="J219" s="22">
        <v>5326</v>
      </c>
      <c r="K219" s="22">
        <v>102684</v>
      </c>
      <c r="L219" s="22">
        <v>1696</v>
      </c>
      <c r="M219" s="22">
        <v>1453</v>
      </c>
      <c r="N219" s="22">
        <v>1196</v>
      </c>
      <c r="O219" s="22">
        <v>923</v>
      </c>
      <c r="P219" s="22">
        <v>634</v>
      </c>
      <c r="Q219" s="22">
        <v>326</v>
      </c>
      <c r="R219" s="22">
        <v>6228</v>
      </c>
    </row>
    <row r="220" spans="1:18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32586</v>
      </c>
      <c r="F220" s="22">
        <v>34092</v>
      </c>
      <c r="G220" s="22">
        <v>35668</v>
      </c>
      <c r="H220" s="22">
        <v>37317</v>
      </c>
      <c r="I220" s="22">
        <v>39041</v>
      </c>
      <c r="J220" s="22">
        <v>431289</v>
      </c>
      <c r="K220" s="22">
        <v>609993</v>
      </c>
      <c r="L220" s="22">
        <v>27550</v>
      </c>
      <c r="M220" s="22">
        <v>26044</v>
      </c>
      <c r="N220" s="22">
        <v>24468</v>
      </c>
      <c r="O220" s="22">
        <v>22819</v>
      </c>
      <c r="P220" s="22">
        <v>21095</v>
      </c>
      <c r="Q220" s="22">
        <v>98728</v>
      </c>
      <c r="R220" s="22">
        <v>220704</v>
      </c>
    </row>
    <row r="221" spans="1:18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21661</v>
      </c>
      <c r="F221" s="22">
        <v>22593</v>
      </c>
      <c r="G221" s="22">
        <v>8750</v>
      </c>
      <c r="H221" s="22">
        <v>8976</v>
      </c>
      <c r="I221" s="22">
        <v>9208</v>
      </c>
      <c r="J221" s="22">
        <v>34143</v>
      </c>
      <c r="K221" s="22">
        <v>105331</v>
      </c>
      <c r="L221" s="22">
        <v>3423</v>
      </c>
      <c r="M221" s="22">
        <v>2490</v>
      </c>
      <c r="N221" s="22">
        <v>1513</v>
      </c>
      <c r="O221" s="22">
        <v>1288</v>
      </c>
      <c r="P221" s="22">
        <v>1055</v>
      </c>
      <c r="Q221" s="22">
        <v>1777</v>
      </c>
      <c r="R221" s="22">
        <v>11546</v>
      </c>
    </row>
    <row r="222" spans="1:18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</row>
    <row r="223" spans="1:18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488044</v>
      </c>
      <c r="F223" s="22">
        <v>492263</v>
      </c>
      <c r="G223" s="22">
        <v>492504</v>
      </c>
      <c r="H223" s="22">
        <v>297380</v>
      </c>
      <c r="I223" s="22">
        <v>214136</v>
      </c>
      <c r="J223" s="22">
        <v>60000</v>
      </c>
      <c r="K223" s="22">
        <v>2044327</v>
      </c>
      <c r="L223" s="22">
        <v>45858</v>
      </c>
      <c r="M223" s="22">
        <v>31529</v>
      </c>
      <c r="N223" s="22">
        <v>17131</v>
      </c>
      <c r="O223" s="22">
        <v>6798</v>
      </c>
      <c r="P223" s="22">
        <v>3332</v>
      </c>
      <c r="Q223" s="22">
        <v>12348</v>
      </c>
      <c r="R223" s="22">
        <v>116996</v>
      </c>
    </row>
    <row r="224" spans="1:18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</row>
    <row r="225" spans="1:18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</row>
    <row r="226" spans="1:18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14224</v>
      </c>
      <c r="F226" s="22">
        <v>14224</v>
      </c>
      <c r="G226" s="22">
        <v>5928</v>
      </c>
      <c r="H226" s="22">
        <v>0</v>
      </c>
      <c r="I226" s="22">
        <v>0</v>
      </c>
      <c r="J226" s="22">
        <v>0</v>
      </c>
      <c r="K226" s="22">
        <v>34376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</row>
    <row r="227" spans="1:18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</row>
    <row r="228" spans="1:18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</row>
    <row r="229" spans="1:18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</row>
    <row r="230" spans="1:18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16377</v>
      </c>
      <c r="F230" s="22">
        <v>16860</v>
      </c>
      <c r="G230" s="22">
        <v>17357</v>
      </c>
      <c r="H230" s="22">
        <v>17867</v>
      </c>
      <c r="I230" s="22">
        <v>18395</v>
      </c>
      <c r="J230" s="22">
        <v>169906</v>
      </c>
      <c r="K230" s="22">
        <v>256762</v>
      </c>
      <c r="L230" s="22">
        <v>7394</v>
      </c>
      <c r="M230" s="22">
        <v>6911</v>
      </c>
      <c r="N230" s="22">
        <v>6414</v>
      </c>
      <c r="O230" s="22">
        <v>5904</v>
      </c>
      <c r="P230" s="22">
        <v>5376</v>
      </c>
      <c r="Q230" s="22">
        <v>22113</v>
      </c>
      <c r="R230" s="22">
        <v>54112</v>
      </c>
    </row>
    <row r="231" spans="1:18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</row>
    <row r="232" spans="1:18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</row>
    <row r="233" spans="1:18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</row>
    <row r="234" spans="1:18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</row>
    <row r="235" spans="1:18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</row>
    <row r="236" spans="1:18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28252</v>
      </c>
      <c r="F236" s="22">
        <v>14585</v>
      </c>
      <c r="G236" s="22">
        <v>0</v>
      </c>
      <c r="H236" s="22">
        <v>0</v>
      </c>
      <c r="I236" s="22">
        <v>0</v>
      </c>
      <c r="J236" s="22">
        <v>0</v>
      </c>
      <c r="K236" s="22">
        <v>42837</v>
      </c>
      <c r="L236" s="22">
        <v>1545</v>
      </c>
      <c r="M236" s="22">
        <v>314</v>
      </c>
      <c r="N236" s="22">
        <v>0</v>
      </c>
      <c r="O236" s="22">
        <v>0</v>
      </c>
      <c r="P236" s="22">
        <v>0</v>
      </c>
      <c r="Q236" s="22">
        <v>0</v>
      </c>
      <c r="R236" s="22">
        <v>1859</v>
      </c>
    </row>
    <row r="237" spans="1:18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</row>
    <row r="238" spans="1:18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</row>
    <row r="239" spans="1:18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14417</v>
      </c>
      <c r="F239" s="22">
        <v>15141</v>
      </c>
      <c r="G239" s="22">
        <v>15902</v>
      </c>
      <c r="H239" s="22">
        <v>16701</v>
      </c>
      <c r="I239" s="22">
        <v>17541</v>
      </c>
      <c r="J239" s="22">
        <v>113474</v>
      </c>
      <c r="K239" s="22">
        <v>193176</v>
      </c>
      <c r="L239" s="22">
        <v>9412</v>
      </c>
      <c r="M239" s="22">
        <v>8688</v>
      </c>
      <c r="N239" s="22">
        <v>7927</v>
      </c>
      <c r="O239" s="22">
        <v>7128</v>
      </c>
      <c r="P239" s="22">
        <v>6288</v>
      </c>
      <c r="Q239" s="22">
        <v>17598</v>
      </c>
      <c r="R239" s="22">
        <v>57041</v>
      </c>
    </row>
    <row r="240" spans="1:18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118923</v>
      </c>
      <c r="F240" s="22">
        <v>122835</v>
      </c>
      <c r="G240" s="22">
        <v>126885</v>
      </c>
      <c r="H240" s="22">
        <v>131080</v>
      </c>
      <c r="I240" s="22">
        <v>135420</v>
      </c>
      <c r="J240" s="22">
        <v>990987</v>
      </c>
      <c r="K240" s="22">
        <v>1626130</v>
      </c>
      <c r="L240" s="22">
        <v>55878</v>
      </c>
      <c r="M240" s="22">
        <v>51927</v>
      </c>
      <c r="N240" s="22">
        <v>39845</v>
      </c>
      <c r="O240" s="22">
        <v>45336</v>
      </c>
      <c r="P240" s="22">
        <v>39216</v>
      </c>
      <c r="Q240" s="22">
        <v>188898</v>
      </c>
      <c r="R240" s="22">
        <v>421100</v>
      </c>
    </row>
    <row r="241" spans="1:18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</row>
    <row r="242" spans="1:18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25901</v>
      </c>
      <c r="F242" s="22">
        <v>27232</v>
      </c>
      <c r="G242" s="22">
        <v>28633</v>
      </c>
      <c r="H242" s="22">
        <v>30108</v>
      </c>
      <c r="I242" s="22">
        <v>21063</v>
      </c>
      <c r="J242" s="22">
        <v>302037</v>
      </c>
      <c r="K242" s="22">
        <v>434974</v>
      </c>
      <c r="L242" s="22">
        <v>20516</v>
      </c>
      <c r="M242" s="22">
        <v>19184</v>
      </c>
      <c r="N242" s="22">
        <v>17784</v>
      </c>
      <c r="O242" s="22">
        <v>16309</v>
      </c>
      <c r="P242" s="22">
        <v>14804</v>
      </c>
      <c r="Q242" s="22">
        <v>134954</v>
      </c>
      <c r="R242" s="22">
        <v>223551</v>
      </c>
    </row>
    <row r="243" spans="1:18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</row>
    <row r="244" spans="1:18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</row>
    <row r="245" spans="1:18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</row>
    <row r="246" spans="1:18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</row>
    <row r="247" spans="1:18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</row>
    <row r="248" spans="1:18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85644</v>
      </c>
      <c r="F248" s="22">
        <v>86893</v>
      </c>
      <c r="G248" s="22">
        <v>88164</v>
      </c>
      <c r="H248" s="22">
        <v>89458</v>
      </c>
      <c r="I248" s="22">
        <v>90775</v>
      </c>
      <c r="J248" s="22">
        <v>399066</v>
      </c>
      <c r="K248" s="22">
        <v>840000</v>
      </c>
      <c r="L248" s="22">
        <v>16980</v>
      </c>
      <c r="M248" s="22">
        <v>15731</v>
      </c>
      <c r="N248" s="22">
        <v>14460</v>
      </c>
      <c r="O248" s="22">
        <v>13166</v>
      </c>
      <c r="P248" s="22">
        <v>11849</v>
      </c>
      <c r="Q248" s="22">
        <v>89530</v>
      </c>
      <c r="R248" s="22">
        <v>161716</v>
      </c>
    </row>
    <row r="249" spans="1:18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</row>
    <row r="250" spans="1:18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</row>
    <row r="251" spans="1:18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93271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93271</v>
      </c>
      <c r="L251" s="22">
        <v>1229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1229</v>
      </c>
    </row>
    <row r="252" spans="1:18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90475</v>
      </c>
      <c r="F252" s="22">
        <v>93733</v>
      </c>
      <c r="G252" s="22">
        <v>97109</v>
      </c>
      <c r="H252" s="22">
        <v>100605</v>
      </c>
      <c r="I252" s="22">
        <v>104228</v>
      </c>
      <c r="J252" s="22">
        <v>644081</v>
      </c>
      <c r="K252" s="22">
        <v>1130231</v>
      </c>
      <c r="L252" s="22">
        <v>39538</v>
      </c>
      <c r="M252" s="22">
        <v>36280</v>
      </c>
      <c r="N252" s="22">
        <v>32904</v>
      </c>
      <c r="O252" s="22">
        <v>29408</v>
      </c>
      <c r="P252" s="22">
        <v>25785</v>
      </c>
      <c r="Q252" s="22">
        <v>70993</v>
      </c>
      <c r="R252" s="22">
        <v>234908</v>
      </c>
    </row>
    <row r="253" spans="1:18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20033</v>
      </c>
      <c r="F253" s="22">
        <v>21160</v>
      </c>
      <c r="G253" s="22">
        <v>22349</v>
      </c>
      <c r="H253" s="22">
        <v>0</v>
      </c>
      <c r="I253" s="22">
        <v>0</v>
      </c>
      <c r="J253" s="22">
        <v>0</v>
      </c>
      <c r="K253" s="22">
        <v>63542</v>
      </c>
      <c r="L253" s="22">
        <v>3574</v>
      </c>
      <c r="M253" s="22">
        <v>2447</v>
      </c>
      <c r="N253" s="22">
        <v>1258</v>
      </c>
      <c r="O253" s="22">
        <v>0</v>
      </c>
      <c r="P253" s="22">
        <v>0</v>
      </c>
      <c r="Q253" s="22">
        <v>0</v>
      </c>
      <c r="R253" s="22">
        <v>7279</v>
      </c>
    </row>
    <row r="254" spans="1:18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6003</v>
      </c>
      <c r="F254" s="22">
        <v>6341</v>
      </c>
      <c r="G254" s="22">
        <v>6697</v>
      </c>
      <c r="H254" s="22">
        <v>7074</v>
      </c>
      <c r="I254" s="22">
        <v>7472</v>
      </c>
      <c r="J254" s="22">
        <v>25034</v>
      </c>
      <c r="K254" s="22">
        <v>58621</v>
      </c>
      <c r="L254" s="22">
        <v>3297</v>
      </c>
      <c r="M254" s="22">
        <v>2959</v>
      </c>
      <c r="N254" s="22">
        <v>2603</v>
      </c>
      <c r="O254" s="22">
        <v>2226</v>
      </c>
      <c r="P254" s="22">
        <v>1828</v>
      </c>
      <c r="Q254" s="22">
        <v>2866</v>
      </c>
      <c r="R254" s="22">
        <v>15779</v>
      </c>
    </row>
    <row r="255" spans="1:18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42445</v>
      </c>
      <c r="F255" s="22">
        <v>44712</v>
      </c>
      <c r="G255" s="22">
        <v>8733</v>
      </c>
      <c r="H255" s="22">
        <v>9405</v>
      </c>
      <c r="I255" s="22">
        <v>0</v>
      </c>
      <c r="J255" s="22">
        <v>299794</v>
      </c>
      <c r="K255" s="22">
        <v>405089</v>
      </c>
      <c r="L255" s="22">
        <v>16570</v>
      </c>
      <c r="M255" s="22">
        <v>14608</v>
      </c>
      <c r="N255" s="22">
        <v>12988</v>
      </c>
      <c r="O255" s="22">
        <v>12630</v>
      </c>
      <c r="P255" s="22">
        <v>0</v>
      </c>
      <c r="Q255" s="22">
        <v>127757</v>
      </c>
      <c r="R255" s="22">
        <v>184553</v>
      </c>
    </row>
    <row r="256" spans="1:18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</row>
    <row r="257" spans="1:18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18000</v>
      </c>
      <c r="F257" s="22">
        <v>18000</v>
      </c>
      <c r="G257" s="22">
        <v>18000</v>
      </c>
      <c r="H257" s="22">
        <v>0</v>
      </c>
      <c r="I257" s="22">
        <v>0</v>
      </c>
      <c r="J257" s="22">
        <v>0</v>
      </c>
      <c r="K257" s="22">
        <v>54000</v>
      </c>
      <c r="L257" s="22">
        <v>1458</v>
      </c>
      <c r="M257" s="22">
        <v>972</v>
      </c>
      <c r="N257" s="22">
        <v>486</v>
      </c>
      <c r="O257" s="22">
        <v>0</v>
      </c>
      <c r="P257" s="22">
        <v>0</v>
      </c>
      <c r="Q257" s="22">
        <v>0</v>
      </c>
      <c r="R257" s="22">
        <v>2916</v>
      </c>
    </row>
    <row r="258" spans="1:18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139150</v>
      </c>
      <c r="F258" s="22">
        <v>144251</v>
      </c>
      <c r="G258" s="22">
        <v>85630</v>
      </c>
      <c r="H258" s="22">
        <v>88109</v>
      </c>
      <c r="I258" s="22">
        <v>90660</v>
      </c>
      <c r="J258" s="22">
        <v>0</v>
      </c>
      <c r="K258" s="22">
        <v>547800</v>
      </c>
      <c r="L258" s="22">
        <v>16652</v>
      </c>
      <c r="M258" s="22">
        <v>11551</v>
      </c>
      <c r="N258" s="22">
        <v>6990</v>
      </c>
      <c r="O258" s="22">
        <v>4511</v>
      </c>
      <c r="P258" s="22">
        <v>1959</v>
      </c>
      <c r="Q258" s="22">
        <v>0</v>
      </c>
      <c r="R258" s="22">
        <v>41663</v>
      </c>
    </row>
    <row r="259" spans="1:18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75298</v>
      </c>
      <c r="F259" s="22">
        <v>46226</v>
      </c>
      <c r="G259" s="22">
        <v>47844</v>
      </c>
      <c r="H259" s="22">
        <v>49519</v>
      </c>
      <c r="I259" s="22">
        <v>51207</v>
      </c>
      <c r="J259" s="22">
        <v>393980</v>
      </c>
      <c r="K259" s="22">
        <v>664074</v>
      </c>
      <c r="L259" s="22">
        <v>24840</v>
      </c>
      <c r="M259" s="22">
        <v>21260</v>
      </c>
      <c r="N259" s="22">
        <v>19642</v>
      </c>
      <c r="O259" s="22">
        <v>17967</v>
      </c>
      <c r="P259" s="22">
        <v>16279</v>
      </c>
      <c r="Q259" s="22">
        <v>59776</v>
      </c>
      <c r="R259" s="22">
        <v>159764</v>
      </c>
    </row>
    <row r="260" spans="1:18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161014</v>
      </c>
      <c r="F260" s="22">
        <v>11377</v>
      </c>
      <c r="G260" s="22">
        <v>11753</v>
      </c>
      <c r="H260" s="22">
        <v>12140</v>
      </c>
      <c r="I260" s="22">
        <v>12541</v>
      </c>
      <c r="J260" s="22">
        <v>235682</v>
      </c>
      <c r="K260" s="22">
        <v>444507</v>
      </c>
      <c r="L260" s="22">
        <v>9445</v>
      </c>
      <c r="M260" s="22">
        <v>9042</v>
      </c>
      <c r="N260" s="22">
        <v>8666</v>
      </c>
      <c r="O260" s="22">
        <v>8279</v>
      </c>
      <c r="P260" s="22">
        <v>7878</v>
      </c>
      <c r="Q260" s="22">
        <v>60072</v>
      </c>
      <c r="R260" s="22">
        <v>103382</v>
      </c>
    </row>
    <row r="261" spans="1:18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21321</v>
      </c>
      <c r="F261" s="22">
        <v>22192</v>
      </c>
      <c r="G261" s="22">
        <v>23098</v>
      </c>
      <c r="H261" s="22">
        <v>24041</v>
      </c>
      <c r="I261" s="22">
        <v>25023</v>
      </c>
      <c r="J261" s="22">
        <v>548271</v>
      </c>
      <c r="K261" s="22">
        <v>663946</v>
      </c>
      <c r="L261" s="22">
        <v>26630</v>
      </c>
      <c r="M261" s="22">
        <v>25759</v>
      </c>
      <c r="N261" s="22">
        <v>24853</v>
      </c>
      <c r="O261" s="22">
        <v>23910</v>
      </c>
      <c r="P261" s="22">
        <v>22928</v>
      </c>
      <c r="Q261" s="22">
        <v>222432</v>
      </c>
      <c r="R261" s="22">
        <v>346512</v>
      </c>
    </row>
    <row r="262" spans="1:18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7174</v>
      </c>
      <c r="F262" s="22">
        <v>7621</v>
      </c>
      <c r="G262" s="22">
        <v>8095</v>
      </c>
      <c r="H262" s="22">
        <v>8598</v>
      </c>
      <c r="I262" s="22">
        <v>9133</v>
      </c>
      <c r="J262" s="22">
        <v>12934</v>
      </c>
      <c r="K262" s="22">
        <v>53555</v>
      </c>
      <c r="L262" s="22">
        <v>3287</v>
      </c>
      <c r="M262" s="22">
        <v>2841</v>
      </c>
      <c r="N262" s="22">
        <v>2367</v>
      </c>
      <c r="O262" s="22">
        <v>1863</v>
      </c>
      <c r="P262" s="22">
        <v>1328</v>
      </c>
      <c r="Q262" s="22">
        <v>1954</v>
      </c>
      <c r="R262" s="22">
        <v>13640</v>
      </c>
    </row>
    <row r="263" spans="1:18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104777</v>
      </c>
      <c r="F263" s="22">
        <v>107446</v>
      </c>
      <c r="G263" s="22">
        <v>86275</v>
      </c>
      <c r="H263" s="22">
        <v>88705</v>
      </c>
      <c r="I263" s="22">
        <v>91206</v>
      </c>
      <c r="J263" s="22">
        <v>487232</v>
      </c>
      <c r="K263" s="22">
        <v>965641</v>
      </c>
      <c r="L263" s="22">
        <v>26747</v>
      </c>
      <c r="M263" s="22">
        <v>24078</v>
      </c>
      <c r="N263" s="22">
        <v>21432</v>
      </c>
      <c r="O263" s="22">
        <v>19002</v>
      </c>
      <c r="P263" s="22">
        <v>16501</v>
      </c>
      <c r="Q263" s="22">
        <v>57993</v>
      </c>
      <c r="R263" s="22">
        <v>165753</v>
      </c>
    </row>
    <row r="264" spans="1:18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81721</v>
      </c>
      <c r="F264" s="22">
        <v>84556</v>
      </c>
      <c r="G264" s="22">
        <v>87506</v>
      </c>
      <c r="H264" s="22">
        <v>47884</v>
      </c>
      <c r="I264" s="22">
        <v>50136</v>
      </c>
      <c r="J264" s="22">
        <v>587368</v>
      </c>
      <c r="K264" s="22">
        <v>939171</v>
      </c>
      <c r="L264" s="22">
        <v>37111</v>
      </c>
      <c r="M264" s="22">
        <v>34276</v>
      </c>
      <c r="N264" s="22">
        <v>31327</v>
      </c>
      <c r="O264" s="22">
        <v>28490</v>
      </c>
      <c r="P264" s="22">
        <v>26238</v>
      </c>
      <c r="Q264" s="22">
        <v>153644</v>
      </c>
      <c r="R264" s="22">
        <v>311086</v>
      </c>
    </row>
    <row r="265" spans="1:18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4967</v>
      </c>
      <c r="F265" s="22">
        <v>5241</v>
      </c>
      <c r="G265" s="22">
        <v>5531</v>
      </c>
      <c r="H265" s="22">
        <v>5836</v>
      </c>
      <c r="I265" s="22">
        <v>6159</v>
      </c>
      <c r="J265" s="22">
        <v>132128</v>
      </c>
      <c r="K265" s="22">
        <v>159862</v>
      </c>
      <c r="L265" s="22">
        <v>8649</v>
      </c>
      <c r="M265" s="22">
        <v>8374</v>
      </c>
      <c r="N265" s="22">
        <v>8085</v>
      </c>
      <c r="O265" s="22">
        <v>7779</v>
      </c>
      <c r="P265" s="22">
        <v>7457</v>
      </c>
      <c r="Q265" s="22">
        <v>58489</v>
      </c>
      <c r="R265" s="22">
        <v>98833</v>
      </c>
    </row>
    <row r="266" spans="1:18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</row>
    <row r="267" spans="1:18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10884</v>
      </c>
      <c r="F267" s="22">
        <v>10884</v>
      </c>
      <c r="G267" s="22">
        <v>10884</v>
      </c>
      <c r="H267" s="22">
        <v>10884</v>
      </c>
      <c r="I267" s="22">
        <v>10884</v>
      </c>
      <c r="J267" s="22">
        <v>126227</v>
      </c>
      <c r="K267" s="22">
        <v>180647</v>
      </c>
      <c r="L267" s="22">
        <v>5243</v>
      </c>
      <c r="M267" s="22">
        <v>4916</v>
      </c>
      <c r="N267" s="22">
        <v>4590</v>
      </c>
      <c r="O267" s="22">
        <v>4263</v>
      </c>
      <c r="P267" s="22">
        <v>3936</v>
      </c>
      <c r="Q267" s="22">
        <v>21801</v>
      </c>
      <c r="R267" s="22">
        <v>44749</v>
      </c>
    </row>
    <row r="268" spans="1:18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28168</v>
      </c>
      <c r="F268" s="22">
        <v>29448</v>
      </c>
      <c r="G268" s="22">
        <v>2514</v>
      </c>
      <c r="H268" s="22">
        <v>0</v>
      </c>
      <c r="I268" s="22">
        <v>0</v>
      </c>
      <c r="J268" s="22">
        <v>0</v>
      </c>
      <c r="K268" s="22">
        <v>60130</v>
      </c>
      <c r="L268" s="22">
        <v>2106</v>
      </c>
      <c r="M268" s="22">
        <v>826</v>
      </c>
      <c r="N268" s="22">
        <v>9</v>
      </c>
      <c r="O268" s="22">
        <v>0</v>
      </c>
      <c r="P268" s="22">
        <v>0</v>
      </c>
      <c r="Q268" s="22">
        <v>0</v>
      </c>
      <c r="R268" s="22">
        <v>2941</v>
      </c>
    </row>
    <row r="269" spans="1:18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144212</v>
      </c>
      <c r="F269" s="22">
        <v>146036</v>
      </c>
      <c r="G269" s="22">
        <v>147947</v>
      </c>
      <c r="H269" s="22">
        <v>149949</v>
      </c>
      <c r="I269" s="22">
        <v>133897</v>
      </c>
      <c r="J269" s="22">
        <v>1560255</v>
      </c>
      <c r="K269" s="22">
        <v>2282296</v>
      </c>
      <c r="L269" s="22">
        <v>53124</v>
      </c>
      <c r="M269" s="22">
        <v>49239</v>
      </c>
      <c r="N269" s="22">
        <v>45359</v>
      </c>
      <c r="O269" s="22">
        <v>41356</v>
      </c>
      <c r="P269" s="22">
        <v>37280</v>
      </c>
      <c r="Q269" s="22">
        <v>207560</v>
      </c>
      <c r="R269" s="22">
        <v>433918</v>
      </c>
    </row>
    <row r="270" spans="1:18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14214</v>
      </c>
      <c r="F270" s="22">
        <v>14863</v>
      </c>
      <c r="G270" s="22">
        <v>15542</v>
      </c>
      <c r="H270" s="22">
        <v>16252</v>
      </c>
      <c r="I270" s="22">
        <v>16995</v>
      </c>
      <c r="J270" s="22">
        <v>205650</v>
      </c>
      <c r="K270" s="22">
        <v>283516</v>
      </c>
      <c r="L270" s="22">
        <v>12650</v>
      </c>
      <c r="M270" s="22">
        <v>12001</v>
      </c>
      <c r="N270" s="22">
        <v>11322</v>
      </c>
      <c r="O270" s="22">
        <v>10612</v>
      </c>
      <c r="P270" s="22">
        <v>9869</v>
      </c>
      <c r="Q270" s="22">
        <v>104339</v>
      </c>
      <c r="R270" s="22">
        <v>160793</v>
      </c>
    </row>
    <row r="271" spans="1:18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</row>
    <row r="272" spans="1:18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35950</v>
      </c>
      <c r="F272" s="22">
        <v>37611</v>
      </c>
      <c r="G272" s="22">
        <v>39352</v>
      </c>
      <c r="H272" s="22">
        <v>41177</v>
      </c>
      <c r="I272" s="22">
        <v>43091</v>
      </c>
      <c r="J272" s="22">
        <v>521079</v>
      </c>
      <c r="K272" s="22">
        <v>718260</v>
      </c>
      <c r="L272" s="22">
        <v>28002</v>
      </c>
      <c r="M272" s="22">
        <v>26342</v>
      </c>
      <c r="N272" s="22">
        <v>24600</v>
      </c>
      <c r="O272" s="22">
        <v>22775</v>
      </c>
      <c r="P272" s="22">
        <v>20861</v>
      </c>
      <c r="Q272" s="22">
        <v>167523</v>
      </c>
      <c r="R272" s="22">
        <v>290103</v>
      </c>
    </row>
    <row r="273" spans="1:18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</row>
    <row r="274" spans="1:18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3888</v>
      </c>
      <c r="F274" s="22">
        <v>4121</v>
      </c>
      <c r="G274" s="22">
        <v>4368</v>
      </c>
      <c r="H274" s="22">
        <v>4630</v>
      </c>
      <c r="I274" s="22">
        <v>4909</v>
      </c>
      <c r="J274" s="22">
        <v>43669</v>
      </c>
      <c r="K274" s="22">
        <v>65585</v>
      </c>
      <c r="L274" s="22">
        <v>3935</v>
      </c>
      <c r="M274" s="22">
        <v>3702</v>
      </c>
      <c r="N274" s="22">
        <v>3455</v>
      </c>
      <c r="O274" s="22">
        <v>3192</v>
      </c>
      <c r="P274" s="22">
        <v>2915</v>
      </c>
      <c r="Q274" s="22">
        <v>11088</v>
      </c>
      <c r="R274" s="22">
        <v>28287</v>
      </c>
    </row>
    <row r="275" spans="1:18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19293</v>
      </c>
      <c r="F275" s="22">
        <v>19998</v>
      </c>
      <c r="G275" s="22">
        <v>20729</v>
      </c>
      <c r="H275" s="22">
        <v>21487</v>
      </c>
      <c r="I275" s="22">
        <v>22273</v>
      </c>
      <c r="J275" s="22">
        <v>375638</v>
      </c>
      <c r="K275" s="22">
        <v>479418</v>
      </c>
      <c r="L275" s="22">
        <v>17196</v>
      </c>
      <c r="M275" s="22">
        <v>16491</v>
      </c>
      <c r="N275" s="22">
        <v>15760</v>
      </c>
      <c r="O275" s="22">
        <v>15002</v>
      </c>
      <c r="P275" s="22">
        <v>14216</v>
      </c>
      <c r="Q275" s="22">
        <v>98710</v>
      </c>
      <c r="R275" s="22">
        <v>177375</v>
      </c>
    </row>
    <row r="276" spans="1:18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</row>
    <row r="277" spans="1:18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</row>
    <row r="278" spans="1:18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60125</v>
      </c>
      <c r="F278" s="22">
        <v>63446</v>
      </c>
      <c r="G278" s="22">
        <v>56569</v>
      </c>
      <c r="H278" s="22">
        <v>16494</v>
      </c>
      <c r="I278" s="22">
        <v>17349</v>
      </c>
      <c r="J278" s="22">
        <v>544861</v>
      </c>
      <c r="K278" s="22">
        <v>758844</v>
      </c>
      <c r="L278" s="22">
        <v>39319</v>
      </c>
      <c r="M278" s="22">
        <v>35999</v>
      </c>
      <c r="N278" s="22">
        <v>32495</v>
      </c>
      <c r="O278" s="22">
        <v>29433</v>
      </c>
      <c r="P278" s="22">
        <v>28577</v>
      </c>
      <c r="Q278" s="22">
        <v>304598</v>
      </c>
      <c r="R278" s="22">
        <v>470421</v>
      </c>
    </row>
    <row r="279" spans="1:18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37109</v>
      </c>
      <c r="F279" s="22">
        <v>38406</v>
      </c>
      <c r="G279" s="22">
        <v>30763</v>
      </c>
      <c r="H279" s="22">
        <v>32182</v>
      </c>
      <c r="I279" s="22">
        <v>33668</v>
      </c>
      <c r="J279" s="22">
        <v>246324</v>
      </c>
      <c r="K279" s="22">
        <v>418452</v>
      </c>
      <c r="L279" s="22">
        <v>17946</v>
      </c>
      <c r="M279" s="22">
        <v>16649</v>
      </c>
      <c r="N279" s="22">
        <v>15292</v>
      </c>
      <c r="O279" s="22">
        <v>13873</v>
      </c>
      <c r="P279" s="22">
        <v>12388</v>
      </c>
      <c r="Q279" s="22">
        <v>41470</v>
      </c>
      <c r="R279" s="22">
        <v>117618</v>
      </c>
    </row>
    <row r="280" spans="1:18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</row>
    <row r="281" spans="1:18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102362</v>
      </c>
      <c r="F281" s="22">
        <v>107170</v>
      </c>
      <c r="G281" s="22">
        <v>112271</v>
      </c>
      <c r="H281" s="22">
        <v>108560</v>
      </c>
      <c r="I281" s="22">
        <v>114251</v>
      </c>
      <c r="J281" s="22">
        <v>479253</v>
      </c>
      <c r="K281" s="22">
        <v>1023867</v>
      </c>
      <c r="L281" s="22">
        <v>44756</v>
      </c>
      <c r="M281" s="22">
        <v>39947</v>
      </c>
      <c r="N281" s="22">
        <v>34845</v>
      </c>
      <c r="O281" s="22">
        <v>29444</v>
      </c>
      <c r="P281" s="22">
        <v>23753</v>
      </c>
      <c r="Q281" s="22">
        <v>55771</v>
      </c>
      <c r="R281" s="22">
        <v>228516</v>
      </c>
    </row>
    <row r="282" spans="1:18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</row>
    <row r="283" spans="1:18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23053</v>
      </c>
      <c r="F283" s="22">
        <v>23646</v>
      </c>
      <c r="G283" s="22">
        <v>24276</v>
      </c>
      <c r="H283" s="22">
        <v>24948</v>
      </c>
      <c r="I283" s="22">
        <v>25661</v>
      </c>
      <c r="J283" s="22">
        <v>81421</v>
      </c>
      <c r="K283" s="22">
        <v>203005</v>
      </c>
      <c r="L283" s="22">
        <v>8354</v>
      </c>
      <c r="M283" s="22">
        <v>7333</v>
      </c>
      <c r="N283" s="22">
        <v>6285</v>
      </c>
      <c r="O283" s="22">
        <v>5197</v>
      </c>
      <c r="P283" s="22">
        <v>4074</v>
      </c>
      <c r="Q283" s="22">
        <v>7059</v>
      </c>
      <c r="R283" s="22">
        <v>38302</v>
      </c>
    </row>
    <row r="284" spans="1:18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</row>
    <row r="285" spans="1:18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22953</v>
      </c>
      <c r="F285" s="22">
        <v>23892</v>
      </c>
      <c r="G285" s="22">
        <v>24870</v>
      </c>
      <c r="H285" s="22">
        <v>25887</v>
      </c>
      <c r="I285" s="22">
        <v>26946</v>
      </c>
      <c r="J285" s="22">
        <v>493088</v>
      </c>
      <c r="K285" s="22">
        <v>617636</v>
      </c>
      <c r="L285" s="22">
        <v>24547</v>
      </c>
      <c r="M285" s="22">
        <v>23608</v>
      </c>
      <c r="N285" s="22">
        <v>22630</v>
      </c>
      <c r="O285" s="22">
        <v>21613</v>
      </c>
      <c r="P285" s="22">
        <v>20554</v>
      </c>
      <c r="Q285" s="22">
        <v>148818</v>
      </c>
      <c r="R285" s="22">
        <v>261770</v>
      </c>
    </row>
    <row r="286" spans="1:18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</row>
    <row r="287" spans="1:18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</row>
    <row r="288" spans="1:18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</row>
    <row r="289" spans="1:18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</row>
    <row r="290" spans="1:18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135823</v>
      </c>
      <c r="F290" s="22">
        <v>197818</v>
      </c>
      <c r="G290" s="22">
        <v>0</v>
      </c>
      <c r="H290" s="22">
        <v>0</v>
      </c>
      <c r="I290" s="22">
        <v>0</v>
      </c>
      <c r="J290" s="22">
        <v>0</v>
      </c>
      <c r="K290" s="22">
        <v>333641</v>
      </c>
      <c r="L290" s="22">
        <v>7600</v>
      </c>
      <c r="M290" s="22">
        <v>3732</v>
      </c>
      <c r="N290" s="22">
        <v>0</v>
      </c>
      <c r="O290" s="22">
        <v>0</v>
      </c>
      <c r="P290" s="22">
        <v>0</v>
      </c>
      <c r="Q290" s="22">
        <v>0</v>
      </c>
      <c r="R290" s="22">
        <v>11332</v>
      </c>
    </row>
    <row r="291" spans="1:18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</row>
    <row r="292" spans="1:18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</row>
    <row r="293" spans="1:18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</row>
    <row r="294" spans="1:18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</row>
    <row r="295" spans="1:18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</row>
    <row r="296" spans="1:18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</row>
    <row r="297" spans="1:18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</row>
    <row r="298" spans="1:18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</row>
    <row r="299" spans="1:18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</row>
    <row r="300" spans="1:18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</row>
    <row r="301" spans="1:18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</row>
    <row r="302" spans="1:18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</row>
    <row r="303" spans="1:18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</row>
    <row r="304" spans="1:18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</row>
    <row r="305" spans="1:18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</row>
    <row r="306" spans="1:18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</row>
    <row r="307" spans="1:18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</row>
    <row r="308" spans="1:18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</row>
    <row r="309" spans="1:18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</row>
    <row r="310" spans="1:18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</row>
    <row r="311" spans="1:18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</row>
    <row r="312" spans="1:18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</row>
    <row r="313" spans="1:18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</row>
    <row r="314" spans="1:18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</row>
    <row r="315" spans="1:18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</row>
    <row r="316" spans="1:18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</row>
    <row r="317" spans="1:18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</row>
    <row r="318" spans="1:18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</row>
    <row r="319" spans="1:18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</row>
    <row r="320" spans="1:18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</row>
    <row r="321" spans="1:18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</row>
    <row r="322" spans="1:18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6417</v>
      </c>
      <c r="F322" s="22">
        <v>6417</v>
      </c>
      <c r="G322" s="22">
        <v>2673</v>
      </c>
      <c r="H322" s="22">
        <v>0</v>
      </c>
      <c r="I322" s="22">
        <v>0</v>
      </c>
      <c r="J322" s="22">
        <v>0</v>
      </c>
      <c r="K322" s="22">
        <v>15507</v>
      </c>
      <c r="L322" s="22">
        <v>567</v>
      </c>
      <c r="M322" s="22">
        <v>276</v>
      </c>
      <c r="N322" s="22">
        <v>30</v>
      </c>
      <c r="O322" s="22">
        <v>0</v>
      </c>
      <c r="P322" s="22">
        <v>0</v>
      </c>
      <c r="Q322" s="22">
        <v>0</v>
      </c>
      <c r="R322" s="22">
        <v>873</v>
      </c>
    </row>
    <row r="323" spans="1:18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</row>
    <row r="324" spans="1:18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</row>
    <row r="325" spans="1:18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</row>
    <row r="326" spans="1:18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</row>
    <row r="327" spans="1:18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</row>
    <row r="328" spans="1:18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</row>
    <row r="329" spans="1:18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</row>
    <row r="330" spans="1:18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</row>
    <row r="331" spans="1:18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</row>
    <row r="332" spans="1:18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</row>
    <row r="333" spans="1:18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7387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7387</v>
      </c>
      <c r="L333" s="22">
        <v>462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462</v>
      </c>
    </row>
    <row r="334" spans="1:18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</row>
    <row r="335" spans="1:18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</row>
    <row r="336" spans="1:18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</row>
    <row r="337" spans="1:18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</row>
    <row r="338" spans="1:18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</row>
    <row r="339" spans="1:18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</row>
    <row r="340" spans="1:18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</row>
    <row r="341" spans="1:18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</row>
    <row r="342" spans="1:18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</row>
    <row r="343" spans="1:18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</row>
    <row r="344" spans="1:18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</row>
    <row r="345" spans="1:18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</row>
    <row r="346" spans="1:18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</row>
    <row r="347" spans="1:18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</row>
    <row r="348" spans="1:18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</row>
    <row r="349" spans="1:18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0</v>
      </c>
      <c r="P349" s="22">
        <v>0</v>
      </c>
      <c r="Q349" s="22">
        <v>0</v>
      </c>
      <c r="R349" s="22">
        <v>0</v>
      </c>
    </row>
    <row r="350" spans="1:18" x14ac:dyDescent="0.25">
      <c r="A350" s="22" t="s">
        <v>122</v>
      </c>
      <c r="B350" s="22" t="s">
        <v>823</v>
      </c>
      <c r="C350" s="22" t="s">
        <v>824</v>
      </c>
      <c r="D350" s="22" t="s">
        <v>825</v>
      </c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</row>
    <row r="351" spans="1:18" x14ac:dyDescent="0.25">
      <c r="A351" s="22"/>
      <c r="B351" s="22"/>
      <c r="C351" s="22"/>
      <c r="D351" s="22" t="s">
        <v>826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7A28D-93A4-4862-8F5D-C8EAB3612F6A}">
  <dimension ref="A1:R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1267</v>
      </c>
      <c r="D1" s="20" t="s">
        <v>1292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1269</v>
      </c>
      <c r="F2" s="21" t="s">
        <v>1270</v>
      </c>
      <c r="G2" s="21" t="s">
        <v>1271</v>
      </c>
      <c r="H2" s="21" t="s">
        <v>1272</v>
      </c>
      <c r="I2" s="21" t="s">
        <v>1273</v>
      </c>
      <c r="J2" s="21" t="s">
        <v>1274</v>
      </c>
      <c r="K2" s="21" t="s">
        <v>1275</v>
      </c>
      <c r="L2" s="21" t="s">
        <v>1269</v>
      </c>
      <c r="M2" s="21" t="s">
        <v>1270</v>
      </c>
      <c r="N2" s="21" t="s">
        <v>1271</v>
      </c>
      <c r="O2" s="21" t="s">
        <v>1272</v>
      </c>
      <c r="P2" s="21" t="s">
        <v>1273</v>
      </c>
      <c r="Q2" s="21" t="s">
        <v>1274</v>
      </c>
      <c r="R2" s="21" t="s">
        <v>1276</v>
      </c>
    </row>
    <row r="3" spans="1:18" x14ac:dyDescent="0.25">
      <c r="A3" s="21"/>
      <c r="B3" s="21"/>
      <c r="C3" s="21"/>
      <c r="D3" s="21" t="s">
        <v>88</v>
      </c>
      <c r="E3" s="21" t="s">
        <v>1277</v>
      </c>
      <c r="F3" s="21" t="s">
        <v>1278</v>
      </c>
      <c r="G3" s="21" t="s">
        <v>1279</v>
      </c>
      <c r="H3" s="21" t="s">
        <v>1280</v>
      </c>
      <c r="I3" s="21" t="s">
        <v>1281</v>
      </c>
      <c r="J3" s="21" t="s">
        <v>1282</v>
      </c>
      <c r="K3" s="21" t="s">
        <v>1283</v>
      </c>
      <c r="L3" s="21" t="s">
        <v>1284</v>
      </c>
      <c r="M3" s="21" t="s">
        <v>1285</v>
      </c>
      <c r="N3" s="21" t="s">
        <v>1286</v>
      </c>
      <c r="O3" s="21" t="s">
        <v>1287</v>
      </c>
      <c r="P3" s="21" t="s">
        <v>1288</v>
      </c>
      <c r="Q3" s="21" t="s">
        <v>1289</v>
      </c>
      <c r="R3" s="21" t="s">
        <v>1290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5058135</v>
      </c>
      <c r="F4" s="22">
        <v>5053488</v>
      </c>
      <c r="G4" s="22">
        <v>4314611</v>
      </c>
      <c r="H4" s="22">
        <v>4071175</v>
      </c>
      <c r="I4" s="22">
        <v>3968844</v>
      </c>
      <c r="J4" s="22">
        <v>32691691</v>
      </c>
      <c r="K4" s="22">
        <v>55157944</v>
      </c>
      <c r="L4" s="22">
        <v>1927571</v>
      </c>
      <c r="M4" s="22">
        <v>1718671</v>
      </c>
      <c r="N4" s="22">
        <v>1509251</v>
      </c>
      <c r="O4" s="22">
        <v>1345886</v>
      </c>
      <c r="P4" s="22">
        <v>1200366</v>
      </c>
      <c r="Q4" s="22">
        <v>5080906</v>
      </c>
      <c r="R4" s="22">
        <v>12782651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2702810</v>
      </c>
      <c r="F5" s="22">
        <v>2754268</v>
      </c>
      <c r="G5" s="22">
        <v>2737679</v>
      </c>
      <c r="H5" s="22">
        <v>2789258</v>
      </c>
      <c r="I5" s="22">
        <v>2639350</v>
      </c>
      <c r="J5" s="22">
        <v>5621304</v>
      </c>
      <c r="K5" s="22">
        <v>19244669</v>
      </c>
      <c r="L5" s="22">
        <v>436539</v>
      </c>
      <c r="M5" s="22">
        <v>385081</v>
      </c>
      <c r="N5" s="22">
        <v>332789</v>
      </c>
      <c r="O5" s="22">
        <v>281210</v>
      </c>
      <c r="P5" s="22">
        <v>229708</v>
      </c>
      <c r="Q5" s="22">
        <v>1068405</v>
      </c>
      <c r="R5" s="22">
        <v>2733732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429493000</v>
      </c>
      <c r="F6" s="22">
        <v>415989000</v>
      </c>
      <c r="G6" s="22">
        <v>267824000</v>
      </c>
      <c r="H6" s="22">
        <v>255548000</v>
      </c>
      <c r="I6" s="22">
        <v>169288000</v>
      </c>
      <c r="J6" s="22">
        <v>1822460000</v>
      </c>
      <c r="K6" s="22">
        <v>3360602000</v>
      </c>
      <c r="L6" s="22">
        <v>114882000</v>
      </c>
      <c r="M6" s="22">
        <v>101980000</v>
      </c>
      <c r="N6" s="22">
        <v>91443000</v>
      </c>
      <c r="O6" s="22">
        <v>82347000</v>
      </c>
      <c r="P6" s="22">
        <v>75051000</v>
      </c>
      <c r="Q6" s="22">
        <v>506405000</v>
      </c>
      <c r="R6" s="22">
        <v>972108000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1620797</v>
      </c>
      <c r="F7" s="22">
        <v>1561835</v>
      </c>
      <c r="G7" s="22">
        <v>1597810</v>
      </c>
      <c r="H7" s="22">
        <v>1620343</v>
      </c>
      <c r="I7" s="22">
        <v>1596189</v>
      </c>
      <c r="J7" s="22">
        <v>11036031</v>
      </c>
      <c r="K7" s="22">
        <v>19033005</v>
      </c>
      <c r="L7" s="22">
        <v>799520</v>
      </c>
      <c r="M7" s="22">
        <v>728216</v>
      </c>
      <c r="N7" s="22">
        <v>658506</v>
      </c>
      <c r="O7" s="22">
        <v>587758</v>
      </c>
      <c r="P7" s="22">
        <v>516659</v>
      </c>
      <c r="Q7" s="22">
        <v>1877141</v>
      </c>
      <c r="R7" s="22">
        <v>5167800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1309558</v>
      </c>
      <c r="F8" s="22">
        <v>1295320</v>
      </c>
      <c r="G8" s="22">
        <v>9764879</v>
      </c>
      <c r="H8" s="22">
        <v>1296920</v>
      </c>
      <c r="I8" s="22">
        <v>1330927</v>
      </c>
      <c r="J8" s="22">
        <v>10518228</v>
      </c>
      <c r="K8" s="22">
        <v>25515832</v>
      </c>
      <c r="L8" s="22">
        <v>990684</v>
      </c>
      <c r="M8" s="22">
        <v>932186</v>
      </c>
      <c r="N8" s="22">
        <v>875481</v>
      </c>
      <c r="O8" s="22">
        <v>739837</v>
      </c>
      <c r="P8" s="22">
        <v>681995</v>
      </c>
      <c r="Q8" s="22">
        <v>4292814</v>
      </c>
      <c r="R8" s="22">
        <v>8512997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1493022</v>
      </c>
      <c r="F9" s="22">
        <v>1556156</v>
      </c>
      <c r="G9" s="22">
        <v>1622039</v>
      </c>
      <c r="H9" s="22">
        <v>1690797</v>
      </c>
      <c r="I9" s="22">
        <v>1762556</v>
      </c>
      <c r="J9" s="22">
        <v>22481828</v>
      </c>
      <c r="K9" s="22">
        <v>30606398</v>
      </c>
      <c r="L9" s="22">
        <v>1194745</v>
      </c>
      <c r="M9" s="22">
        <v>1131611</v>
      </c>
      <c r="N9" s="22">
        <v>1065728</v>
      </c>
      <c r="O9" s="22">
        <v>996970</v>
      </c>
      <c r="P9" s="22">
        <v>925211</v>
      </c>
      <c r="Q9" s="22">
        <v>5820573</v>
      </c>
      <c r="R9" s="22">
        <v>11134838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133068000</v>
      </c>
      <c r="F10" s="22">
        <v>196310000</v>
      </c>
      <c r="G10" s="22">
        <v>239010000</v>
      </c>
      <c r="H10" s="22">
        <v>143450000</v>
      </c>
      <c r="I10" s="22">
        <v>144341000</v>
      </c>
      <c r="J10" s="22">
        <v>2177044000</v>
      </c>
      <c r="K10" s="22">
        <v>3033223000</v>
      </c>
      <c r="L10" s="22">
        <v>115641000</v>
      </c>
      <c r="M10" s="22">
        <v>109788000</v>
      </c>
      <c r="N10" s="22">
        <v>102672000</v>
      </c>
      <c r="O10" s="22">
        <v>96558000</v>
      </c>
      <c r="P10" s="22">
        <v>90542000</v>
      </c>
      <c r="Q10" s="22">
        <v>698511000</v>
      </c>
      <c r="R10" s="22">
        <v>1213712000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2503856</v>
      </c>
      <c r="F11" s="22">
        <v>2606796</v>
      </c>
      <c r="G11" s="22">
        <v>2714413</v>
      </c>
      <c r="H11" s="22">
        <v>2826939</v>
      </c>
      <c r="I11" s="22">
        <v>2944617</v>
      </c>
      <c r="J11" s="22">
        <v>27734602</v>
      </c>
      <c r="K11" s="22">
        <v>41331223</v>
      </c>
      <c r="L11" s="22">
        <v>1541468</v>
      </c>
      <c r="M11" s="22">
        <v>1438528</v>
      </c>
      <c r="N11" s="22">
        <v>1330911</v>
      </c>
      <c r="O11" s="22">
        <v>1218385</v>
      </c>
      <c r="P11" s="22">
        <v>1100707</v>
      </c>
      <c r="Q11" s="22">
        <v>6036740</v>
      </c>
      <c r="R11" s="22">
        <v>12666739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7975505</v>
      </c>
      <c r="F12" s="22">
        <v>8332170</v>
      </c>
      <c r="G12" s="22">
        <v>8705575</v>
      </c>
      <c r="H12" s="22">
        <v>9096538</v>
      </c>
      <c r="I12" s="22">
        <v>9505920</v>
      </c>
      <c r="J12" s="22">
        <v>90056663</v>
      </c>
      <c r="K12" s="22">
        <v>133672371</v>
      </c>
      <c r="L12" s="22">
        <v>5612294</v>
      </c>
      <c r="M12" s="22">
        <v>5255629</v>
      </c>
      <c r="N12" s="22">
        <v>4882224</v>
      </c>
      <c r="O12" s="22">
        <v>4491261</v>
      </c>
      <c r="P12" s="22">
        <v>4081879</v>
      </c>
      <c r="Q12" s="22">
        <v>18957006</v>
      </c>
      <c r="R12" s="22">
        <v>43280293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1541581</v>
      </c>
      <c r="F13" s="22">
        <v>969718</v>
      </c>
      <c r="G13" s="22">
        <v>544677</v>
      </c>
      <c r="H13" s="22">
        <v>427983</v>
      </c>
      <c r="I13" s="22">
        <v>300943</v>
      </c>
      <c r="J13" s="22">
        <v>2056124</v>
      </c>
      <c r="K13" s="22">
        <v>5841026</v>
      </c>
      <c r="L13" s="22">
        <v>243032</v>
      </c>
      <c r="M13" s="22">
        <v>191382</v>
      </c>
      <c r="N13" s="22">
        <v>157983</v>
      </c>
      <c r="O13" s="22">
        <v>129738</v>
      </c>
      <c r="P13" s="22">
        <v>111840</v>
      </c>
      <c r="Q13" s="22">
        <v>504835</v>
      </c>
      <c r="R13" s="22">
        <v>1338810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3493454</v>
      </c>
      <c r="F14" s="22">
        <v>5937116</v>
      </c>
      <c r="G14" s="22">
        <v>3269935</v>
      </c>
      <c r="H14" s="22">
        <v>3291235</v>
      </c>
      <c r="I14" s="22">
        <v>3141677</v>
      </c>
      <c r="J14" s="22">
        <v>35843800</v>
      </c>
      <c r="K14" s="22">
        <v>54977217</v>
      </c>
      <c r="L14" s="22">
        <v>2231813</v>
      </c>
      <c r="M14" s="22">
        <v>2099401</v>
      </c>
      <c r="N14" s="22">
        <v>1880162</v>
      </c>
      <c r="O14" s="22">
        <v>1761628</v>
      </c>
      <c r="P14" s="22">
        <v>1644504</v>
      </c>
      <c r="Q14" s="22">
        <v>10607651</v>
      </c>
      <c r="R14" s="22">
        <v>20225159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11324000</v>
      </c>
      <c r="F15" s="22">
        <v>10744000</v>
      </c>
      <c r="G15" s="22">
        <v>9219000</v>
      </c>
      <c r="H15" s="22">
        <v>8459000</v>
      </c>
      <c r="I15" s="22">
        <v>8272000</v>
      </c>
      <c r="J15" s="22">
        <v>42231000</v>
      </c>
      <c r="K15" s="22">
        <v>90249000</v>
      </c>
      <c r="L15" s="22">
        <v>2598000</v>
      </c>
      <c r="M15" s="22">
        <v>2295000</v>
      </c>
      <c r="N15" s="22">
        <v>2011000</v>
      </c>
      <c r="O15" s="22">
        <v>1752000</v>
      </c>
      <c r="P15" s="22">
        <v>1499000</v>
      </c>
      <c r="Q15" s="22">
        <v>5769000</v>
      </c>
      <c r="R15" s="22">
        <v>15924000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1517826</v>
      </c>
      <c r="F16" s="22">
        <v>1564519</v>
      </c>
      <c r="G16" s="22">
        <v>1614560</v>
      </c>
      <c r="H16" s="22">
        <v>1622026</v>
      </c>
      <c r="I16" s="22">
        <v>1669965</v>
      </c>
      <c r="J16" s="22">
        <v>26104194</v>
      </c>
      <c r="K16" s="22">
        <v>34093090</v>
      </c>
      <c r="L16" s="22">
        <v>996476</v>
      </c>
      <c r="M16" s="22">
        <v>949782</v>
      </c>
      <c r="N16" s="22">
        <v>902068</v>
      </c>
      <c r="O16" s="22">
        <v>853198</v>
      </c>
      <c r="P16" s="22">
        <v>805258</v>
      </c>
      <c r="Q16" s="22">
        <v>5441171</v>
      </c>
      <c r="R16" s="22">
        <v>9947953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22915000</v>
      </c>
      <c r="F17" s="22">
        <v>20502000</v>
      </c>
      <c r="G17" s="22">
        <v>20882000</v>
      </c>
      <c r="H17" s="22">
        <v>19626000</v>
      </c>
      <c r="I17" s="22">
        <v>16293000</v>
      </c>
      <c r="J17" s="22">
        <v>168242000</v>
      </c>
      <c r="K17" s="22">
        <v>268460000</v>
      </c>
      <c r="L17" s="22">
        <v>10132000</v>
      </c>
      <c r="M17" s="22">
        <v>9171000</v>
      </c>
      <c r="N17" s="22">
        <v>8317000</v>
      </c>
      <c r="O17" s="22">
        <v>7450000</v>
      </c>
      <c r="P17" s="22">
        <v>6684000</v>
      </c>
      <c r="Q17" s="22">
        <v>40957000</v>
      </c>
      <c r="R17" s="22">
        <v>82711000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18635829</v>
      </c>
      <c r="F18" s="22">
        <v>19105885</v>
      </c>
      <c r="G18" s="22">
        <v>18551176</v>
      </c>
      <c r="H18" s="22">
        <v>16263486</v>
      </c>
      <c r="I18" s="22">
        <v>15217770</v>
      </c>
      <c r="J18" s="22">
        <v>146103213</v>
      </c>
      <c r="K18" s="22">
        <v>233877359</v>
      </c>
      <c r="L18" s="22">
        <v>8900487</v>
      </c>
      <c r="M18" s="22">
        <v>8227529</v>
      </c>
      <c r="N18" s="22">
        <v>7547012</v>
      </c>
      <c r="O18" s="22">
        <v>6912080</v>
      </c>
      <c r="P18" s="22">
        <v>6354814</v>
      </c>
      <c r="Q18" s="22">
        <v>46735220</v>
      </c>
      <c r="R18" s="22">
        <v>84677142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1220211</v>
      </c>
      <c r="F19" s="22">
        <v>1023801</v>
      </c>
      <c r="G19" s="22">
        <v>969774</v>
      </c>
      <c r="H19" s="22">
        <v>818151</v>
      </c>
      <c r="I19" s="22">
        <v>1307948</v>
      </c>
      <c r="J19" s="22">
        <v>6749159</v>
      </c>
      <c r="K19" s="22">
        <v>12089044</v>
      </c>
      <c r="L19" s="22">
        <v>517157</v>
      </c>
      <c r="M19" s="22">
        <v>459724</v>
      </c>
      <c r="N19" s="22">
        <v>412464</v>
      </c>
      <c r="O19" s="22">
        <v>370676</v>
      </c>
      <c r="P19" s="22">
        <v>332788</v>
      </c>
      <c r="Q19" s="22">
        <v>1995026</v>
      </c>
      <c r="R19" s="22">
        <v>4087835</v>
      </c>
    </row>
    <row r="20" spans="1:1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3928895</v>
      </c>
      <c r="F20" s="22">
        <v>4111218</v>
      </c>
      <c r="G20" s="22">
        <v>4302099</v>
      </c>
      <c r="H20" s="22">
        <v>4501942</v>
      </c>
      <c r="I20" s="22">
        <v>4256806</v>
      </c>
      <c r="J20" s="22">
        <v>24414175</v>
      </c>
      <c r="K20" s="22">
        <v>45515135</v>
      </c>
      <c r="L20" s="22">
        <v>2071522</v>
      </c>
      <c r="M20" s="22">
        <v>1889198</v>
      </c>
      <c r="N20" s="22">
        <v>1698318</v>
      </c>
      <c r="O20" s="22">
        <v>1498475</v>
      </c>
      <c r="P20" s="22">
        <v>1293010</v>
      </c>
      <c r="Q20" s="22">
        <v>3564831</v>
      </c>
      <c r="R20" s="22">
        <v>12015354</v>
      </c>
    </row>
    <row r="21" spans="1:1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1516218</v>
      </c>
      <c r="F21" s="22">
        <v>1571083</v>
      </c>
      <c r="G21" s="22">
        <v>1625794</v>
      </c>
      <c r="H21" s="22">
        <v>1685045</v>
      </c>
      <c r="I21" s="22">
        <v>1716019</v>
      </c>
      <c r="J21" s="22">
        <v>20821673</v>
      </c>
      <c r="K21" s="22">
        <v>28935832</v>
      </c>
      <c r="L21" s="22">
        <v>1058608</v>
      </c>
      <c r="M21" s="22">
        <v>1002891</v>
      </c>
      <c r="N21" s="22">
        <v>944982</v>
      </c>
      <c r="O21" s="22">
        <v>884904</v>
      </c>
      <c r="P21" s="22">
        <v>822418</v>
      </c>
      <c r="Q21" s="22">
        <v>6095226</v>
      </c>
      <c r="R21" s="22">
        <v>10809029</v>
      </c>
    </row>
    <row r="22" spans="1:18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75247</v>
      </c>
      <c r="F22" s="22">
        <v>28600</v>
      </c>
      <c r="G22" s="22">
        <v>28600</v>
      </c>
      <c r="H22" s="22">
        <v>0</v>
      </c>
      <c r="I22" s="22">
        <v>0</v>
      </c>
      <c r="J22" s="22">
        <v>0</v>
      </c>
      <c r="K22" s="22">
        <v>132447</v>
      </c>
      <c r="L22" s="22">
        <v>4668</v>
      </c>
      <c r="M22" s="22">
        <v>2116</v>
      </c>
      <c r="N22" s="22">
        <v>1058</v>
      </c>
      <c r="O22" s="22">
        <v>0</v>
      </c>
      <c r="P22" s="22">
        <v>0</v>
      </c>
      <c r="Q22" s="22">
        <v>0</v>
      </c>
      <c r="R22" s="22">
        <v>7842</v>
      </c>
    </row>
    <row r="23" spans="1:18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596874</v>
      </c>
      <c r="F23" s="22">
        <v>628996</v>
      </c>
      <c r="G23" s="22">
        <v>499460</v>
      </c>
      <c r="H23" s="22">
        <v>525559</v>
      </c>
      <c r="I23" s="22">
        <v>458580</v>
      </c>
      <c r="J23" s="22">
        <v>1292147</v>
      </c>
      <c r="K23" s="22">
        <v>4001616</v>
      </c>
      <c r="L23" s="22">
        <v>207939</v>
      </c>
      <c r="M23" s="22">
        <v>175818</v>
      </c>
      <c r="N23" s="22">
        <v>141954</v>
      </c>
      <c r="O23" s="22">
        <v>115856</v>
      </c>
      <c r="P23" s="22">
        <v>89470</v>
      </c>
      <c r="Q23" s="22">
        <v>118731</v>
      </c>
      <c r="R23" s="22">
        <v>849768</v>
      </c>
    </row>
    <row r="24" spans="1:18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1578512</v>
      </c>
      <c r="F24" s="22">
        <v>1575520</v>
      </c>
      <c r="G24" s="22">
        <v>1618408</v>
      </c>
      <c r="H24" s="22">
        <v>1319527</v>
      </c>
      <c r="I24" s="22">
        <v>897810</v>
      </c>
      <c r="J24" s="22">
        <v>9246025</v>
      </c>
      <c r="K24" s="22">
        <v>16235802</v>
      </c>
      <c r="L24" s="22">
        <v>562323</v>
      </c>
      <c r="M24" s="22">
        <v>505190</v>
      </c>
      <c r="N24" s="22">
        <v>448429</v>
      </c>
      <c r="O24" s="22">
        <v>392813</v>
      </c>
      <c r="P24" s="22">
        <v>350987</v>
      </c>
      <c r="Q24" s="22">
        <v>2294530</v>
      </c>
      <c r="R24" s="22">
        <v>4554272</v>
      </c>
    </row>
    <row r="25" spans="1:18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9777065</v>
      </c>
      <c r="F25" s="22">
        <v>9374683</v>
      </c>
      <c r="G25" s="22">
        <v>9540694</v>
      </c>
      <c r="H25" s="22">
        <v>8947597</v>
      </c>
      <c r="I25" s="22">
        <v>9098104</v>
      </c>
      <c r="J25" s="22">
        <v>109915378</v>
      </c>
      <c r="K25" s="22">
        <v>156653521</v>
      </c>
      <c r="L25" s="22">
        <v>7196769</v>
      </c>
      <c r="M25" s="22">
        <v>6724547</v>
      </c>
      <c r="N25" s="22">
        <v>6274395</v>
      </c>
      <c r="O25" s="22">
        <v>5818366</v>
      </c>
      <c r="P25" s="22">
        <v>5399579</v>
      </c>
      <c r="Q25" s="22">
        <v>37757509</v>
      </c>
      <c r="R25" s="22">
        <v>69171165</v>
      </c>
    </row>
    <row r="26" spans="1:18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42427186</v>
      </c>
      <c r="F26" s="22">
        <v>19033823</v>
      </c>
      <c r="G26" s="22">
        <v>19304580</v>
      </c>
      <c r="H26" s="22">
        <v>19620955</v>
      </c>
      <c r="I26" s="22">
        <v>20076619</v>
      </c>
      <c r="J26" s="22">
        <v>286599944</v>
      </c>
      <c r="K26" s="22">
        <v>407063107</v>
      </c>
      <c r="L26" s="22">
        <v>17128449</v>
      </c>
      <c r="M26" s="22">
        <v>16239381</v>
      </c>
      <c r="N26" s="22">
        <v>15333287</v>
      </c>
      <c r="O26" s="22">
        <v>14436546</v>
      </c>
      <c r="P26" s="22">
        <v>12948577</v>
      </c>
      <c r="Q26" s="22">
        <v>96330946</v>
      </c>
      <c r="R26" s="22">
        <v>172417186</v>
      </c>
    </row>
    <row r="27" spans="1:18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10140</v>
      </c>
      <c r="F27" s="22">
        <v>10511</v>
      </c>
      <c r="G27" s="22">
        <v>10894</v>
      </c>
      <c r="H27" s="22">
        <v>11292</v>
      </c>
      <c r="I27" s="22">
        <v>11703</v>
      </c>
      <c r="J27" s="22">
        <v>312840</v>
      </c>
      <c r="K27" s="22">
        <v>367380</v>
      </c>
      <c r="L27" s="22">
        <v>13205</v>
      </c>
      <c r="M27" s="22">
        <v>12834</v>
      </c>
      <c r="N27" s="22">
        <v>12450</v>
      </c>
      <c r="O27" s="22">
        <v>12053</v>
      </c>
      <c r="P27" s="22">
        <v>11640</v>
      </c>
      <c r="Q27" s="22">
        <v>119044</v>
      </c>
      <c r="R27" s="22">
        <v>181226</v>
      </c>
    </row>
    <row r="28" spans="1:18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1287701</v>
      </c>
      <c r="F28" s="22">
        <v>1333126</v>
      </c>
      <c r="G28" s="22">
        <v>1380153</v>
      </c>
      <c r="H28" s="22">
        <v>1428839</v>
      </c>
      <c r="I28" s="22">
        <v>733211</v>
      </c>
      <c r="J28" s="22">
        <v>0</v>
      </c>
      <c r="K28" s="22">
        <v>6163030</v>
      </c>
      <c r="L28" s="22">
        <v>204361</v>
      </c>
      <c r="M28" s="22">
        <v>158936</v>
      </c>
      <c r="N28" s="22">
        <v>111909</v>
      </c>
      <c r="O28" s="22">
        <v>63224</v>
      </c>
      <c r="P28" s="22">
        <v>12820</v>
      </c>
      <c r="Q28" s="22">
        <v>0</v>
      </c>
      <c r="R28" s="22">
        <v>551250</v>
      </c>
    </row>
    <row r="29" spans="1:18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</row>
    <row r="30" spans="1:18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113534</v>
      </c>
      <c r="F30" s="22">
        <v>118431</v>
      </c>
      <c r="G30" s="22">
        <v>123540</v>
      </c>
      <c r="H30" s="22">
        <v>128869</v>
      </c>
      <c r="I30" s="22">
        <v>134428</v>
      </c>
      <c r="J30" s="22">
        <v>2874181</v>
      </c>
      <c r="K30" s="22">
        <v>3492983</v>
      </c>
      <c r="L30" s="22">
        <v>147885</v>
      </c>
      <c r="M30" s="22">
        <v>142988</v>
      </c>
      <c r="N30" s="22">
        <v>137879</v>
      </c>
      <c r="O30" s="22">
        <v>132550</v>
      </c>
      <c r="P30" s="22">
        <v>126991</v>
      </c>
      <c r="Q30" s="22">
        <v>1047104</v>
      </c>
      <c r="R30" s="22">
        <v>1735397</v>
      </c>
    </row>
    <row r="31" spans="1:18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700853</v>
      </c>
      <c r="F31" s="22">
        <v>727353</v>
      </c>
      <c r="G31" s="22">
        <v>754871</v>
      </c>
      <c r="H31" s="22">
        <v>783446</v>
      </c>
      <c r="I31" s="22">
        <v>451197</v>
      </c>
      <c r="J31" s="22">
        <v>1985555</v>
      </c>
      <c r="K31" s="22">
        <v>5403275</v>
      </c>
      <c r="L31" s="22">
        <v>204775</v>
      </c>
      <c r="M31" s="22">
        <v>178275</v>
      </c>
      <c r="N31" s="22">
        <v>150757</v>
      </c>
      <c r="O31" s="22">
        <v>122182</v>
      </c>
      <c r="P31" s="22">
        <v>95509</v>
      </c>
      <c r="Q31" s="22">
        <v>190554</v>
      </c>
      <c r="R31" s="22">
        <v>942052</v>
      </c>
    </row>
    <row r="32" spans="1:18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634895</v>
      </c>
      <c r="F32" s="22">
        <v>657587</v>
      </c>
      <c r="G32" s="22">
        <v>681091</v>
      </c>
      <c r="H32" s="22">
        <v>705434</v>
      </c>
      <c r="I32" s="22">
        <v>402248</v>
      </c>
      <c r="J32" s="22">
        <v>986163</v>
      </c>
      <c r="K32" s="22">
        <v>4067418</v>
      </c>
      <c r="L32" s="22">
        <v>141628</v>
      </c>
      <c r="M32" s="22">
        <v>118937</v>
      </c>
      <c r="N32" s="22">
        <v>95433</v>
      </c>
      <c r="O32" s="22">
        <v>71089</v>
      </c>
      <c r="P32" s="22">
        <v>45874</v>
      </c>
      <c r="Q32" s="22">
        <v>211033</v>
      </c>
      <c r="R32" s="22">
        <v>683994</v>
      </c>
    </row>
    <row r="33" spans="1:18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</row>
    <row r="34" spans="1:18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193831</v>
      </c>
      <c r="F34" s="22">
        <v>46604</v>
      </c>
      <c r="G34" s="22">
        <v>49575</v>
      </c>
      <c r="H34" s="22">
        <v>52735</v>
      </c>
      <c r="I34" s="22">
        <v>56097</v>
      </c>
      <c r="J34" s="22">
        <v>420188</v>
      </c>
      <c r="K34" s="22">
        <v>819030</v>
      </c>
      <c r="L34" s="22">
        <v>43777</v>
      </c>
      <c r="M34" s="22">
        <v>39856</v>
      </c>
      <c r="N34" s="22">
        <v>36885</v>
      </c>
      <c r="O34" s="22">
        <v>33725</v>
      </c>
      <c r="P34" s="22">
        <v>30363</v>
      </c>
      <c r="Q34" s="22">
        <v>98572</v>
      </c>
      <c r="R34" s="22">
        <v>283178</v>
      </c>
    </row>
    <row r="35" spans="1:18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356704</v>
      </c>
      <c r="F35" s="22">
        <v>365785</v>
      </c>
      <c r="G35" s="22">
        <v>375101</v>
      </c>
      <c r="H35" s="22">
        <v>384658</v>
      </c>
      <c r="I35" s="22">
        <v>394462</v>
      </c>
      <c r="J35" s="22">
        <v>1033338</v>
      </c>
      <c r="K35" s="22">
        <v>2910048</v>
      </c>
      <c r="L35" s="22">
        <v>71628</v>
      </c>
      <c r="M35" s="22">
        <v>62547</v>
      </c>
      <c r="N35" s="22">
        <v>53231</v>
      </c>
      <c r="O35" s="22">
        <v>43674</v>
      </c>
      <c r="P35" s="22">
        <v>33870</v>
      </c>
      <c r="Q35" s="22">
        <v>40208</v>
      </c>
      <c r="R35" s="22">
        <v>305158</v>
      </c>
    </row>
    <row r="36" spans="1:18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5771463</v>
      </c>
      <c r="F36" s="22">
        <v>274163</v>
      </c>
      <c r="G36" s="22">
        <v>271633</v>
      </c>
      <c r="H36" s="22">
        <v>250695</v>
      </c>
      <c r="I36" s="22">
        <v>10868</v>
      </c>
      <c r="J36" s="22">
        <v>676555</v>
      </c>
      <c r="K36" s="22">
        <v>7255377</v>
      </c>
      <c r="L36" s="22">
        <v>185402</v>
      </c>
      <c r="M36" s="22">
        <v>46881</v>
      </c>
      <c r="N36" s="22">
        <v>41621</v>
      </c>
      <c r="O36" s="22">
        <v>36705</v>
      </c>
      <c r="P36" s="22">
        <v>33096</v>
      </c>
      <c r="Q36" s="22">
        <v>577616</v>
      </c>
      <c r="R36" s="22">
        <v>921321</v>
      </c>
    </row>
    <row r="37" spans="1:18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</row>
    <row r="38" spans="1:18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495000</v>
      </c>
      <c r="F38" s="22">
        <v>495000</v>
      </c>
      <c r="G38" s="22">
        <v>495000</v>
      </c>
      <c r="H38" s="22">
        <v>232667</v>
      </c>
      <c r="I38" s="22">
        <v>0</v>
      </c>
      <c r="J38" s="22">
        <v>0</v>
      </c>
      <c r="K38" s="22">
        <v>1717667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</row>
    <row r="39" spans="1:18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315705</v>
      </c>
      <c r="F39" s="22">
        <v>328479</v>
      </c>
      <c r="G39" s="22">
        <v>341770</v>
      </c>
      <c r="H39" s="22">
        <v>355598</v>
      </c>
      <c r="I39" s="22">
        <v>369986</v>
      </c>
      <c r="J39" s="22">
        <v>1859162</v>
      </c>
      <c r="K39" s="22">
        <v>3570700</v>
      </c>
      <c r="L39" s="22">
        <v>139912</v>
      </c>
      <c r="M39" s="22">
        <v>127138</v>
      </c>
      <c r="N39" s="22">
        <v>113847</v>
      </c>
      <c r="O39" s="22">
        <v>100019</v>
      </c>
      <c r="P39" s="22">
        <v>85631</v>
      </c>
      <c r="Q39" s="22">
        <v>191116</v>
      </c>
      <c r="R39" s="22">
        <v>757663</v>
      </c>
    </row>
    <row r="40" spans="1:18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671606</v>
      </c>
      <c r="F40" s="22">
        <v>690637</v>
      </c>
      <c r="G40" s="22">
        <v>710209</v>
      </c>
      <c r="H40" s="22">
        <v>730334</v>
      </c>
      <c r="I40" s="22">
        <v>751031</v>
      </c>
      <c r="J40" s="22">
        <v>7793085</v>
      </c>
      <c r="K40" s="22">
        <v>11346902</v>
      </c>
      <c r="L40" s="22">
        <v>314610</v>
      </c>
      <c r="M40" s="22">
        <v>295579</v>
      </c>
      <c r="N40" s="22">
        <v>276007</v>
      </c>
      <c r="O40" s="22">
        <v>255882</v>
      </c>
      <c r="P40" s="22">
        <v>235185</v>
      </c>
      <c r="Q40" s="22">
        <v>1082853</v>
      </c>
      <c r="R40" s="22">
        <v>2460116</v>
      </c>
    </row>
    <row r="41" spans="1:18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</row>
    <row r="42" spans="1:18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13198</v>
      </c>
      <c r="F42" s="22">
        <v>10500</v>
      </c>
      <c r="G42" s="22">
        <v>5249</v>
      </c>
      <c r="H42" s="22">
        <v>0</v>
      </c>
      <c r="I42" s="22">
        <v>0</v>
      </c>
      <c r="J42" s="22">
        <v>0</v>
      </c>
      <c r="K42" s="22">
        <v>28947</v>
      </c>
      <c r="L42" s="22">
        <v>62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62</v>
      </c>
    </row>
    <row r="43" spans="1:18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3430889</v>
      </c>
      <c r="F43" s="22">
        <v>3496128</v>
      </c>
      <c r="G43" s="22">
        <v>731079</v>
      </c>
      <c r="H43" s="22">
        <v>753709</v>
      </c>
      <c r="I43" s="22">
        <v>477432</v>
      </c>
      <c r="J43" s="22">
        <v>8510615</v>
      </c>
      <c r="K43" s="22">
        <v>17399852</v>
      </c>
      <c r="L43" s="22">
        <v>489078</v>
      </c>
      <c r="M43" s="22">
        <v>423839</v>
      </c>
      <c r="N43" s="22">
        <v>368441</v>
      </c>
      <c r="O43" s="22">
        <v>345811</v>
      </c>
      <c r="P43" s="22">
        <v>323651</v>
      </c>
      <c r="Q43" s="22">
        <v>2843459</v>
      </c>
      <c r="R43" s="22">
        <v>4794279</v>
      </c>
    </row>
    <row r="44" spans="1:18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148244</v>
      </c>
      <c r="F44" s="22">
        <v>157065</v>
      </c>
      <c r="G44" s="22">
        <v>13226</v>
      </c>
      <c r="H44" s="22">
        <v>14130</v>
      </c>
      <c r="I44" s="22">
        <v>15095</v>
      </c>
      <c r="J44" s="22">
        <v>49782</v>
      </c>
      <c r="K44" s="22">
        <v>397542</v>
      </c>
      <c r="L44" s="22">
        <v>24359</v>
      </c>
      <c r="M44" s="22">
        <v>15538</v>
      </c>
      <c r="N44" s="22">
        <v>6192</v>
      </c>
      <c r="O44" s="22">
        <v>5289</v>
      </c>
      <c r="P44" s="22">
        <v>4323</v>
      </c>
      <c r="Q44" s="22">
        <v>7757</v>
      </c>
      <c r="R44" s="22">
        <v>63458</v>
      </c>
    </row>
    <row r="45" spans="1:18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3214095</v>
      </c>
      <c r="F45" s="22">
        <v>3350964</v>
      </c>
      <c r="G45" s="22">
        <v>3467788</v>
      </c>
      <c r="H45" s="22">
        <v>3602435</v>
      </c>
      <c r="I45" s="22">
        <v>3742580</v>
      </c>
      <c r="J45" s="22">
        <v>20891904</v>
      </c>
      <c r="K45" s="22">
        <v>38269766</v>
      </c>
      <c r="L45" s="22">
        <v>1393208</v>
      </c>
      <c r="M45" s="22">
        <v>1268891</v>
      </c>
      <c r="N45" s="22">
        <v>1139516</v>
      </c>
      <c r="O45" s="22">
        <v>1004868</v>
      </c>
      <c r="P45" s="22">
        <v>864724</v>
      </c>
      <c r="Q45" s="22">
        <v>2597853</v>
      </c>
      <c r="R45" s="22">
        <v>8269060</v>
      </c>
    </row>
    <row r="46" spans="1:18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31056</v>
      </c>
      <c r="F46" s="22">
        <v>32618</v>
      </c>
      <c r="G46" s="22">
        <v>34256</v>
      </c>
      <c r="H46" s="22">
        <v>35977</v>
      </c>
      <c r="I46" s="22">
        <v>37785</v>
      </c>
      <c r="J46" s="22">
        <v>1027789</v>
      </c>
      <c r="K46" s="22">
        <v>1199481</v>
      </c>
      <c r="L46" s="22">
        <v>59162</v>
      </c>
      <c r="M46" s="22">
        <v>57600</v>
      </c>
      <c r="N46" s="22">
        <v>55962</v>
      </c>
      <c r="O46" s="22">
        <v>54241</v>
      </c>
      <c r="P46" s="22">
        <v>52433</v>
      </c>
      <c r="Q46" s="22">
        <v>559563</v>
      </c>
      <c r="R46" s="22">
        <v>838961</v>
      </c>
    </row>
    <row r="47" spans="1:18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1243230</v>
      </c>
      <c r="F47" s="22">
        <v>1298355</v>
      </c>
      <c r="G47" s="22">
        <v>670609</v>
      </c>
      <c r="H47" s="22">
        <v>0</v>
      </c>
      <c r="I47" s="22">
        <v>0</v>
      </c>
      <c r="J47" s="22">
        <v>0</v>
      </c>
      <c r="K47" s="22">
        <v>3212194</v>
      </c>
      <c r="L47" s="22">
        <v>127400</v>
      </c>
      <c r="M47" s="22">
        <v>72275</v>
      </c>
      <c r="N47" s="22">
        <v>14706</v>
      </c>
      <c r="O47" s="22">
        <v>0</v>
      </c>
      <c r="P47" s="22">
        <v>0</v>
      </c>
      <c r="Q47" s="22">
        <v>0</v>
      </c>
      <c r="R47" s="22">
        <v>214381</v>
      </c>
    </row>
    <row r="48" spans="1:18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5356605</v>
      </c>
      <c r="F48" s="22">
        <v>5592827</v>
      </c>
      <c r="G48" s="22">
        <v>5839489</v>
      </c>
      <c r="H48" s="22">
        <v>5914273</v>
      </c>
      <c r="I48" s="22">
        <v>3193069</v>
      </c>
      <c r="J48" s="22">
        <v>796361</v>
      </c>
      <c r="K48" s="22">
        <v>26692624</v>
      </c>
      <c r="L48" s="22">
        <v>1110552</v>
      </c>
      <c r="M48" s="22">
        <v>874329</v>
      </c>
      <c r="N48" s="22">
        <v>627667</v>
      </c>
      <c r="O48" s="22">
        <v>370103</v>
      </c>
      <c r="P48" s="22">
        <v>110979</v>
      </c>
      <c r="Q48" s="22">
        <v>63331</v>
      </c>
      <c r="R48" s="22">
        <v>3156961</v>
      </c>
    </row>
    <row r="49" spans="1:18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1092216</v>
      </c>
      <c r="F49" s="22">
        <v>1005308</v>
      </c>
      <c r="G49" s="22">
        <v>409818</v>
      </c>
      <c r="H49" s="22">
        <v>205709</v>
      </c>
      <c r="I49" s="22">
        <v>138870</v>
      </c>
      <c r="J49" s="22">
        <v>1991402</v>
      </c>
      <c r="K49" s="22">
        <v>4843323</v>
      </c>
      <c r="L49" s="22">
        <v>172388</v>
      </c>
      <c r="M49" s="22">
        <v>145299</v>
      </c>
      <c r="N49" s="22">
        <v>122696</v>
      </c>
      <c r="O49" s="22">
        <v>109618</v>
      </c>
      <c r="P49" s="22">
        <v>101648</v>
      </c>
      <c r="Q49" s="22">
        <v>588800</v>
      </c>
      <c r="R49" s="22">
        <v>1240449</v>
      </c>
    </row>
    <row r="50" spans="1:18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</row>
    <row r="51" spans="1:18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</row>
    <row r="52" spans="1:18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1971098</v>
      </c>
      <c r="F52" s="22">
        <v>2046341</v>
      </c>
      <c r="G52" s="22">
        <v>2124583</v>
      </c>
      <c r="H52" s="22">
        <v>2205947</v>
      </c>
      <c r="I52" s="22">
        <v>2290564</v>
      </c>
      <c r="J52" s="22">
        <v>30160525</v>
      </c>
      <c r="K52" s="22">
        <v>40799058</v>
      </c>
      <c r="L52" s="22">
        <v>1434645</v>
      </c>
      <c r="M52" s="22">
        <v>1359402</v>
      </c>
      <c r="N52" s="22">
        <v>1281160</v>
      </c>
      <c r="O52" s="22">
        <v>1199796</v>
      </c>
      <c r="P52" s="22">
        <v>1115180</v>
      </c>
      <c r="Q52" s="22">
        <v>7234116</v>
      </c>
      <c r="R52" s="22">
        <v>13624299</v>
      </c>
    </row>
    <row r="53" spans="1:18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300984</v>
      </c>
      <c r="F53" s="22">
        <v>279672</v>
      </c>
      <c r="G53" s="22">
        <v>257415</v>
      </c>
      <c r="H53" s="22">
        <v>269963</v>
      </c>
      <c r="I53" s="22">
        <v>283129</v>
      </c>
      <c r="J53" s="22">
        <v>2032970</v>
      </c>
      <c r="K53" s="22">
        <v>3424133</v>
      </c>
      <c r="L53" s="22">
        <v>154864</v>
      </c>
      <c r="M53" s="22">
        <v>141664</v>
      </c>
      <c r="N53" s="22">
        <v>129409</v>
      </c>
      <c r="O53" s="22">
        <v>116860</v>
      </c>
      <c r="P53" s="22">
        <v>103694</v>
      </c>
      <c r="Q53" s="22">
        <v>1525562</v>
      </c>
      <c r="R53" s="22">
        <v>2172053</v>
      </c>
    </row>
    <row r="54" spans="1:18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406100</v>
      </c>
      <c r="F54" s="22">
        <v>428382</v>
      </c>
      <c r="G54" s="22">
        <v>451943</v>
      </c>
      <c r="H54" s="22">
        <v>476858</v>
      </c>
      <c r="I54" s="22">
        <v>503306</v>
      </c>
      <c r="J54" s="22">
        <v>3650099</v>
      </c>
      <c r="K54" s="22">
        <v>5916688</v>
      </c>
      <c r="L54" s="22">
        <v>306277</v>
      </c>
      <c r="M54" s="22">
        <v>283993</v>
      </c>
      <c r="N54" s="22">
        <v>260430</v>
      </c>
      <c r="O54" s="22">
        <v>235509</v>
      </c>
      <c r="P54" s="22">
        <v>209231</v>
      </c>
      <c r="Q54" s="22">
        <v>729252</v>
      </c>
      <c r="R54" s="22">
        <v>2024692</v>
      </c>
    </row>
    <row r="55" spans="1:18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</row>
    <row r="56" spans="1:18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826678</v>
      </c>
      <c r="F56" s="22">
        <v>853885</v>
      </c>
      <c r="G56" s="22">
        <v>882263</v>
      </c>
      <c r="H56" s="22">
        <v>911866</v>
      </c>
      <c r="I56" s="22">
        <v>942747</v>
      </c>
      <c r="J56" s="22">
        <v>6459313</v>
      </c>
      <c r="K56" s="22">
        <v>10876752</v>
      </c>
      <c r="L56" s="22">
        <v>437867</v>
      </c>
      <c r="M56" s="22">
        <v>404719</v>
      </c>
      <c r="N56" s="22">
        <v>370400</v>
      </c>
      <c r="O56" s="22">
        <v>334857</v>
      </c>
      <c r="P56" s="22">
        <v>298034</v>
      </c>
      <c r="Q56" s="22">
        <v>1010103</v>
      </c>
      <c r="R56" s="22">
        <v>2855980</v>
      </c>
    </row>
    <row r="57" spans="1:18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5652297</v>
      </c>
      <c r="F57" s="22">
        <v>5783011</v>
      </c>
      <c r="G57" s="22">
        <v>5910948</v>
      </c>
      <c r="H57" s="22">
        <v>5216386</v>
      </c>
      <c r="I57" s="22">
        <v>3633522</v>
      </c>
      <c r="J57" s="22">
        <v>5408479</v>
      </c>
      <c r="K57" s="22">
        <v>31604643</v>
      </c>
      <c r="L57" s="22">
        <v>684024</v>
      </c>
      <c r="M57" s="22">
        <v>553311</v>
      </c>
      <c r="N57" s="22">
        <v>418590</v>
      </c>
      <c r="O57" s="22">
        <v>280186</v>
      </c>
      <c r="P57" s="22">
        <v>190142</v>
      </c>
      <c r="Q57" s="22">
        <v>318013</v>
      </c>
      <c r="R57" s="22">
        <v>2444266</v>
      </c>
    </row>
    <row r="58" spans="1:18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708051</v>
      </c>
      <c r="F58" s="22">
        <v>729155</v>
      </c>
      <c r="G58" s="22">
        <v>750900</v>
      </c>
      <c r="H58" s="22">
        <v>773300</v>
      </c>
      <c r="I58" s="22">
        <v>796380</v>
      </c>
      <c r="J58" s="22">
        <v>7504774</v>
      </c>
      <c r="K58" s="22">
        <v>11262560</v>
      </c>
      <c r="L58" s="22">
        <v>325706</v>
      </c>
      <c r="M58" s="22">
        <v>304603</v>
      </c>
      <c r="N58" s="22">
        <v>282858</v>
      </c>
      <c r="O58" s="22">
        <v>260460</v>
      </c>
      <c r="P58" s="22">
        <v>237378</v>
      </c>
      <c r="Q58" s="22">
        <v>1008295</v>
      </c>
      <c r="R58" s="22">
        <v>2419300</v>
      </c>
    </row>
    <row r="59" spans="1:18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1240466</v>
      </c>
      <c r="F59" s="22">
        <v>1282880</v>
      </c>
      <c r="G59" s="22">
        <v>1326894</v>
      </c>
      <c r="H59" s="22">
        <v>1372568</v>
      </c>
      <c r="I59" s="22">
        <v>1419966</v>
      </c>
      <c r="J59" s="22">
        <v>7664679</v>
      </c>
      <c r="K59" s="22">
        <v>14307453</v>
      </c>
      <c r="L59" s="22">
        <v>481694</v>
      </c>
      <c r="M59" s="22">
        <v>437039</v>
      </c>
      <c r="N59" s="22">
        <v>391235</v>
      </c>
      <c r="O59" s="22">
        <v>343561</v>
      </c>
      <c r="P59" s="22">
        <v>294186</v>
      </c>
      <c r="Q59" s="22">
        <v>758595</v>
      </c>
      <c r="R59" s="22">
        <v>2706310</v>
      </c>
    </row>
    <row r="60" spans="1:18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76605</v>
      </c>
      <c r="F60" s="22">
        <v>79236</v>
      </c>
      <c r="G60" s="22">
        <v>81958</v>
      </c>
      <c r="H60" s="22">
        <v>84773</v>
      </c>
      <c r="I60" s="22">
        <v>87685</v>
      </c>
      <c r="J60" s="22">
        <v>1143111</v>
      </c>
      <c r="K60" s="22">
        <v>1553368</v>
      </c>
      <c r="L60" s="22">
        <v>65276</v>
      </c>
      <c r="M60" s="22">
        <v>62645</v>
      </c>
      <c r="N60" s="22">
        <v>59923</v>
      </c>
      <c r="O60" s="22">
        <v>57107</v>
      </c>
      <c r="P60" s="22">
        <v>54196</v>
      </c>
      <c r="Q60" s="22">
        <v>390163</v>
      </c>
      <c r="R60" s="22">
        <v>689310</v>
      </c>
    </row>
    <row r="61" spans="1:18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466667</v>
      </c>
      <c r="F61" s="22">
        <v>466667</v>
      </c>
      <c r="G61" s="22">
        <v>466667</v>
      </c>
      <c r="H61" s="22">
        <v>466667</v>
      </c>
      <c r="I61" s="22">
        <v>344026</v>
      </c>
      <c r="J61" s="22">
        <v>0</v>
      </c>
      <c r="K61" s="22">
        <v>2210694</v>
      </c>
      <c r="L61" s="22">
        <v>59689</v>
      </c>
      <c r="M61" s="22">
        <v>47089</v>
      </c>
      <c r="N61" s="22">
        <v>34489</v>
      </c>
      <c r="O61" s="22">
        <v>21889</v>
      </c>
      <c r="P61" s="22">
        <v>9289</v>
      </c>
      <c r="Q61" s="22">
        <v>0</v>
      </c>
      <c r="R61" s="22">
        <v>172445</v>
      </c>
    </row>
    <row r="62" spans="1:18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851262</v>
      </c>
      <c r="F62" s="22">
        <v>876038</v>
      </c>
      <c r="G62" s="22">
        <v>847371</v>
      </c>
      <c r="H62" s="22">
        <v>812319</v>
      </c>
      <c r="I62" s="22">
        <v>806044</v>
      </c>
      <c r="J62" s="22">
        <v>5789487</v>
      </c>
      <c r="K62" s="22">
        <v>9982521</v>
      </c>
      <c r="L62" s="22">
        <v>331781</v>
      </c>
      <c r="M62" s="22">
        <v>295501</v>
      </c>
      <c r="N62" s="22">
        <v>258322</v>
      </c>
      <c r="O62" s="22">
        <v>223636</v>
      </c>
      <c r="P62" s="22">
        <v>191138</v>
      </c>
      <c r="Q62" s="22">
        <v>745621</v>
      </c>
      <c r="R62" s="22">
        <v>2045999</v>
      </c>
    </row>
    <row r="63" spans="1:18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</row>
    <row r="64" spans="1:18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523565</v>
      </c>
      <c r="F64" s="22">
        <v>536402</v>
      </c>
      <c r="G64" s="22">
        <v>549655</v>
      </c>
      <c r="H64" s="22">
        <v>563340</v>
      </c>
      <c r="I64" s="22">
        <v>361791</v>
      </c>
      <c r="J64" s="22">
        <v>3816421</v>
      </c>
      <c r="K64" s="22">
        <v>6351174</v>
      </c>
      <c r="L64" s="22">
        <v>188066</v>
      </c>
      <c r="M64" s="22">
        <v>171523</v>
      </c>
      <c r="N64" s="22">
        <v>154563</v>
      </c>
      <c r="O64" s="22">
        <v>137171</v>
      </c>
      <c r="P64" s="22">
        <v>126677</v>
      </c>
      <c r="Q64" s="22">
        <v>1362238</v>
      </c>
      <c r="R64" s="22">
        <v>2140238</v>
      </c>
    </row>
    <row r="65" spans="1:18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</row>
    <row r="66" spans="1:18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</row>
    <row r="67" spans="1:18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</row>
    <row r="68" spans="1:18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615267</v>
      </c>
      <c r="F68" s="22">
        <v>362440</v>
      </c>
      <c r="G68" s="22">
        <v>0</v>
      </c>
      <c r="H68" s="22">
        <v>0</v>
      </c>
      <c r="I68" s="22">
        <v>0</v>
      </c>
      <c r="J68" s="22">
        <v>0</v>
      </c>
      <c r="K68" s="22">
        <v>977707</v>
      </c>
      <c r="L68" s="22">
        <v>41179</v>
      </c>
      <c r="M68" s="22">
        <v>10009</v>
      </c>
      <c r="N68" s="22">
        <v>0</v>
      </c>
      <c r="O68" s="22">
        <v>0</v>
      </c>
      <c r="P68" s="22">
        <v>0</v>
      </c>
      <c r="Q68" s="22">
        <v>0</v>
      </c>
      <c r="R68" s="22">
        <v>51188</v>
      </c>
    </row>
    <row r="69" spans="1:18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5546504</v>
      </c>
      <c r="F69" s="22">
        <v>5348674</v>
      </c>
      <c r="G69" s="22">
        <v>5369351</v>
      </c>
      <c r="H69" s="22">
        <v>5300070</v>
      </c>
      <c r="I69" s="22">
        <v>4796451</v>
      </c>
      <c r="J69" s="22">
        <v>33877546</v>
      </c>
      <c r="K69" s="22">
        <v>60238596</v>
      </c>
      <c r="L69" s="22">
        <v>1464809</v>
      </c>
      <c r="M69" s="22">
        <v>1326733</v>
      </c>
      <c r="N69" s="22">
        <v>1193330</v>
      </c>
      <c r="O69" s="22">
        <v>1060285</v>
      </c>
      <c r="P69" s="22">
        <v>933402</v>
      </c>
      <c r="Q69" s="22">
        <v>4801961</v>
      </c>
      <c r="R69" s="22">
        <v>10780520</v>
      </c>
    </row>
    <row r="70" spans="1:18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</row>
    <row r="71" spans="1:18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</row>
    <row r="72" spans="1:18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</row>
    <row r="73" spans="1:18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</row>
    <row r="74" spans="1:18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1993857</v>
      </c>
      <c r="F74" s="22">
        <v>693385</v>
      </c>
      <c r="G74" s="22">
        <v>719362</v>
      </c>
      <c r="H74" s="22">
        <v>746374</v>
      </c>
      <c r="I74" s="22">
        <v>774464</v>
      </c>
      <c r="J74" s="22">
        <v>6446529</v>
      </c>
      <c r="K74" s="22">
        <v>11373971</v>
      </c>
      <c r="L74" s="22">
        <v>403038</v>
      </c>
      <c r="M74" s="22">
        <v>361682</v>
      </c>
      <c r="N74" s="22">
        <v>326870</v>
      </c>
      <c r="O74" s="22">
        <v>298013</v>
      </c>
      <c r="P74" s="22">
        <v>269923</v>
      </c>
      <c r="Q74" s="22">
        <v>1151112</v>
      </c>
      <c r="R74" s="22">
        <v>2810638</v>
      </c>
    </row>
    <row r="75" spans="1:18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</row>
    <row r="76" spans="1:18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498464</v>
      </c>
      <c r="F76" s="22">
        <v>506554</v>
      </c>
      <c r="G76" s="22">
        <v>2716451</v>
      </c>
      <c r="H76" s="22">
        <v>524294</v>
      </c>
      <c r="I76" s="22">
        <v>445940</v>
      </c>
      <c r="J76" s="22">
        <v>234958</v>
      </c>
      <c r="K76" s="22">
        <v>4926661</v>
      </c>
      <c r="L76" s="22">
        <v>179840</v>
      </c>
      <c r="M76" s="22">
        <v>155582</v>
      </c>
      <c r="N76" s="22">
        <v>117330</v>
      </c>
      <c r="O76" s="22">
        <v>51571</v>
      </c>
      <c r="P76" s="22">
        <v>25684</v>
      </c>
      <c r="Q76" s="22">
        <v>6939</v>
      </c>
      <c r="R76" s="22">
        <v>536946</v>
      </c>
    </row>
    <row r="77" spans="1:18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2714422</v>
      </c>
      <c r="F77" s="22">
        <v>2717947</v>
      </c>
      <c r="G77" s="22">
        <v>2658976</v>
      </c>
      <c r="H77" s="22">
        <v>2439289</v>
      </c>
      <c r="I77" s="22">
        <v>2453037</v>
      </c>
      <c r="J77" s="22">
        <v>17564160</v>
      </c>
      <c r="K77" s="22">
        <v>30547831</v>
      </c>
      <c r="L77" s="22">
        <v>952412</v>
      </c>
      <c r="M77" s="22">
        <v>857580</v>
      </c>
      <c r="N77" s="22">
        <v>760824</v>
      </c>
      <c r="O77" s="22">
        <v>667712</v>
      </c>
      <c r="P77" s="22">
        <v>588608</v>
      </c>
      <c r="Q77" s="22">
        <v>2974840</v>
      </c>
      <c r="R77" s="22">
        <v>6801976</v>
      </c>
    </row>
    <row r="78" spans="1:18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244607</v>
      </c>
      <c r="F78" s="22">
        <v>258719</v>
      </c>
      <c r="G78" s="22">
        <v>273644</v>
      </c>
      <c r="H78" s="22">
        <v>289429</v>
      </c>
      <c r="I78" s="22">
        <v>306126</v>
      </c>
      <c r="J78" s="22">
        <v>1680214</v>
      </c>
      <c r="K78" s="22">
        <v>3052739</v>
      </c>
      <c r="L78" s="22">
        <v>176394</v>
      </c>
      <c r="M78" s="22">
        <v>162283</v>
      </c>
      <c r="N78" s="22">
        <v>147358</v>
      </c>
      <c r="O78" s="22">
        <v>131572</v>
      </c>
      <c r="P78" s="22">
        <v>114875</v>
      </c>
      <c r="Q78" s="22">
        <v>312994</v>
      </c>
      <c r="R78" s="22">
        <v>1045476</v>
      </c>
    </row>
    <row r="79" spans="1:18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87316</v>
      </c>
      <c r="F79" s="22">
        <v>91875</v>
      </c>
      <c r="G79" s="22">
        <v>96674</v>
      </c>
      <c r="H79" s="22">
        <v>63642</v>
      </c>
      <c r="I79" s="22">
        <v>66813</v>
      </c>
      <c r="J79" s="22">
        <v>302250</v>
      </c>
      <c r="K79" s="22">
        <v>708570</v>
      </c>
      <c r="L79" s="22">
        <v>34934</v>
      </c>
      <c r="M79" s="22">
        <v>30375</v>
      </c>
      <c r="N79" s="22">
        <v>25577</v>
      </c>
      <c r="O79" s="22">
        <v>20528</v>
      </c>
      <c r="P79" s="22">
        <v>17357</v>
      </c>
      <c r="Q79" s="22">
        <v>34429</v>
      </c>
      <c r="R79" s="22">
        <v>163200</v>
      </c>
    </row>
    <row r="80" spans="1:18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67051</v>
      </c>
      <c r="F80" s="22">
        <v>36866</v>
      </c>
      <c r="G80" s="22">
        <v>38270</v>
      </c>
      <c r="H80" s="22">
        <v>39727</v>
      </c>
      <c r="I80" s="22">
        <v>41241</v>
      </c>
      <c r="J80" s="22">
        <v>337946</v>
      </c>
      <c r="K80" s="22">
        <v>561101</v>
      </c>
      <c r="L80" s="22">
        <v>19170</v>
      </c>
      <c r="M80" s="22">
        <v>17463</v>
      </c>
      <c r="N80" s="22">
        <v>16060</v>
      </c>
      <c r="O80" s="22">
        <v>14603</v>
      </c>
      <c r="P80" s="22">
        <v>13089</v>
      </c>
      <c r="Q80" s="22">
        <v>53701</v>
      </c>
      <c r="R80" s="22">
        <v>134086</v>
      </c>
    </row>
    <row r="81" spans="1:18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678552</v>
      </c>
      <c r="F81" s="22">
        <v>693689</v>
      </c>
      <c r="G81" s="22">
        <v>709343</v>
      </c>
      <c r="H81" s="22">
        <v>659851</v>
      </c>
      <c r="I81" s="22">
        <v>605569</v>
      </c>
      <c r="J81" s="22">
        <v>1642012</v>
      </c>
      <c r="K81" s="22">
        <v>4989016</v>
      </c>
      <c r="L81" s="22">
        <v>113956</v>
      </c>
      <c r="M81" s="22">
        <v>98819</v>
      </c>
      <c r="N81" s="22">
        <v>83165</v>
      </c>
      <c r="O81" s="22">
        <v>66971</v>
      </c>
      <c r="P81" s="22">
        <v>55568</v>
      </c>
      <c r="Q81" s="22">
        <v>284348</v>
      </c>
      <c r="R81" s="22">
        <v>702827</v>
      </c>
    </row>
    <row r="82" spans="1:18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</row>
    <row r="83" spans="1:18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</row>
    <row r="84" spans="1:18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</row>
    <row r="85" spans="1:18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1261629</v>
      </c>
      <c r="F85" s="22">
        <v>903431</v>
      </c>
      <c r="G85" s="22">
        <v>661173</v>
      </c>
      <c r="H85" s="22">
        <v>507819</v>
      </c>
      <c r="I85" s="22">
        <v>482233</v>
      </c>
      <c r="J85" s="22">
        <v>6676826</v>
      </c>
      <c r="K85" s="22">
        <v>10493111</v>
      </c>
      <c r="L85" s="22">
        <v>327762</v>
      </c>
      <c r="M85" s="22">
        <v>299455</v>
      </c>
      <c r="N85" s="22">
        <v>276808</v>
      </c>
      <c r="O85" s="22">
        <v>257314</v>
      </c>
      <c r="P85" s="22">
        <v>282900</v>
      </c>
      <c r="Q85" s="22">
        <v>678898</v>
      </c>
      <c r="R85" s="22">
        <v>2123137</v>
      </c>
    </row>
    <row r="86" spans="1:18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558381</v>
      </c>
      <c r="F86" s="22">
        <v>573934</v>
      </c>
      <c r="G86" s="22">
        <v>590120</v>
      </c>
      <c r="H86" s="22">
        <v>606972</v>
      </c>
      <c r="I86" s="22">
        <v>624522</v>
      </c>
      <c r="J86" s="22">
        <v>6633456</v>
      </c>
      <c r="K86" s="22">
        <v>9587385</v>
      </c>
      <c r="L86" s="22">
        <v>370907</v>
      </c>
      <c r="M86" s="22">
        <v>355354</v>
      </c>
      <c r="N86" s="22">
        <v>339168</v>
      </c>
      <c r="O86" s="22">
        <v>322317</v>
      </c>
      <c r="P86" s="22">
        <v>304767</v>
      </c>
      <c r="Q86" s="22">
        <v>2206020</v>
      </c>
      <c r="R86" s="22">
        <v>3898533</v>
      </c>
    </row>
    <row r="87" spans="1:18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190640</v>
      </c>
      <c r="F87" s="22">
        <v>196788</v>
      </c>
      <c r="G87" s="22">
        <v>203164</v>
      </c>
      <c r="H87" s="22">
        <v>209777</v>
      </c>
      <c r="I87" s="22">
        <v>216710</v>
      </c>
      <c r="J87" s="22">
        <v>1564758</v>
      </c>
      <c r="K87" s="22">
        <v>2581837</v>
      </c>
      <c r="L87" s="22">
        <v>77530</v>
      </c>
      <c r="M87" s="22">
        <v>71382</v>
      </c>
      <c r="N87" s="22">
        <v>65006</v>
      </c>
      <c r="O87" s="22">
        <v>58393</v>
      </c>
      <c r="P87" s="22">
        <v>51460</v>
      </c>
      <c r="Q87" s="22">
        <v>180168</v>
      </c>
      <c r="R87" s="22">
        <v>503939</v>
      </c>
    </row>
    <row r="88" spans="1:18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</row>
    <row r="89" spans="1:18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2637382</v>
      </c>
      <c r="F89" s="22">
        <v>2671821</v>
      </c>
      <c r="G89" s="22">
        <v>253566</v>
      </c>
      <c r="H89" s="22">
        <v>199647</v>
      </c>
      <c r="I89" s="22">
        <v>208643</v>
      </c>
      <c r="J89" s="22">
        <v>3108653</v>
      </c>
      <c r="K89" s="22">
        <v>9079712</v>
      </c>
      <c r="L89" s="22">
        <v>284601</v>
      </c>
      <c r="M89" s="22">
        <v>219123</v>
      </c>
      <c r="N89" s="22">
        <v>166700</v>
      </c>
      <c r="O89" s="22">
        <v>156834</v>
      </c>
      <c r="P89" s="22">
        <v>147839</v>
      </c>
      <c r="Q89" s="22">
        <v>909488</v>
      </c>
      <c r="R89" s="22">
        <v>1884585</v>
      </c>
    </row>
    <row r="90" spans="1:18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163489</v>
      </c>
      <c r="F90" s="22">
        <v>170966</v>
      </c>
      <c r="G90" s="22">
        <v>178787</v>
      </c>
      <c r="H90" s="22">
        <v>186968</v>
      </c>
      <c r="I90" s="22">
        <v>195525</v>
      </c>
      <c r="J90" s="22">
        <v>2042763</v>
      </c>
      <c r="K90" s="22">
        <v>2938498</v>
      </c>
      <c r="L90" s="22">
        <v>133771</v>
      </c>
      <c r="M90" s="22">
        <v>126294</v>
      </c>
      <c r="N90" s="22">
        <v>118473</v>
      </c>
      <c r="O90" s="22">
        <v>110292</v>
      </c>
      <c r="P90" s="22">
        <v>101735</v>
      </c>
      <c r="Q90" s="22">
        <v>523625</v>
      </c>
      <c r="R90" s="22">
        <v>1114190</v>
      </c>
    </row>
    <row r="91" spans="1:18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94537</v>
      </c>
      <c r="F91" s="22">
        <v>97917</v>
      </c>
      <c r="G91" s="22">
        <v>76521</v>
      </c>
      <c r="H91" s="22">
        <v>78661</v>
      </c>
      <c r="I91" s="22">
        <v>0</v>
      </c>
      <c r="J91" s="22">
        <v>967309</v>
      </c>
      <c r="K91" s="22">
        <v>1314945</v>
      </c>
      <c r="L91" s="22">
        <v>37975</v>
      </c>
      <c r="M91" s="22">
        <v>34596</v>
      </c>
      <c r="N91" s="22">
        <v>31078</v>
      </c>
      <c r="O91" s="22">
        <v>28938</v>
      </c>
      <c r="P91" s="22">
        <v>0</v>
      </c>
      <c r="Q91" s="22">
        <v>170927</v>
      </c>
      <c r="R91" s="22">
        <v>303514</v>
      </c>
    </row>
    <row r="92" spans="1:18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3080162</v>
      </c>
      <c r="F92" s="22">
        <v>2271680</v>
      </c>
      <c r="G92" s="22">
        <v>1463473</v>
      </c>
      <c r="H92" s="22">
        <v>1506347</v>
      </c>
      <c r="I92" s="22">
        <v>230000</v>
      </c>
      <c r="J92" s="22">
        <v>2245900</v>
      </c>
      <c r="K92" s="22">
        <v>10797562</v>
      </c>
      <c r="L92" s="22">
        <v>253666</v>
      </c>
      <c r="M92" s="22">
        <v>185230</v>
      </c>
      <c r="N92" s="22">
        <v>133286</v>
      </c>
      <c r="O92" s="22">
        <v>85749</v>
      </c>
      <c r="P92" s="22">
        <v>47360</v>
      </c>
      <c r="Q92" s="22">
        <v>252890</v>
      </c>
      <c r="R92" s="22">
        <v>958181</v>
      </c>
    </row>
    <row r="93" spans="1:18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</row>
    <row r="94" spans="1:18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</row>
    <row r="95" spans="1:18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83597</v>
      </c>
      <c r="F95" s="22">
        <v>88398</v>
      </c>
      <c r="G95" s="22">
        <v>93474</v>
      </c>
      <c r="H95" s="22">
        <v>98841</v>
      </c>
      <c r="I95" s="22">
        <v>104517</v>
      </c>
      <c r="J95" s="22">
        <v>415380</v>
      </c>
      <c r="K95" s="22">
        <v>884207</v>
      </c>
      <c r="L95" s="22">
        <v>48898</v>
      </c>
      <c r="M95" s="22">
        <v>44097</v>
      </c>
      <c r="N95" s="22">
        <v>39021</v>
      </c>
      <c r="O95" s="22">
        <v>33654</v>
      </c>
      <c r="P95" s="22">
        <v>27978</v>
      </c>
      <c r="Q95" s="22">
        <v>48350</v>
      </c>
      <c r="R95" s="22">
        <v>241998</v>
      </c>
    </row>
    <row r="96" spans="1:18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2260360</v>
      </c>
      <c r="F96" s="22">
        <v>1113679</v>
      </c>
      <c r="G96" s="22">
        <v>1148038</v>
      </c>
      <c r="H96" s="22">
        <v>1127679</v>
      </c>
      <c r="I96" s="22">
        <v>1148091</v>
      </c>
      <c r="J96" s="22">
        <v>7319606</v>
      </c>
      <c r="K96" s="22">
        <v>14117453</v>
      </c>
      <c r="L96" s="22">
        <v>596547</v>
      </c>
      <c r="M96" s="22">
        <v>502223</v>
      </c>
      <c r="N96" s="22">
        <v>452935</v>
      </c>
      <c r="O96" s="22">
        <v>402216</v>
      </c>
      <c r="P96" s="22">
        <v>352997</v>
      </c>
      <c r="Q96" s="22">
        <v>1844230</v>
      </c>
      <c r="R96" s="22">
        <v>4151148</v>
      </c>
    </row>
    <row r="97" spans="1:18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237629</v>
      </c>
      <c r="F97" s="22">
        <v>248457</v>
      </c>
      <c r="G97" s="22">
        <v>402203</v>
      </c>
      <c r="H97" s="22">
        <v>187782</v>
      </c>
      <c r="I97" s="22">
        <v>196356</v>
      </c>
      <c r="J97" s="22">
        <v>5097883</v>
      </c>
      <c r="K97" s="22">
        <v>6370310</v>
      </c>
      <c r="L97" s="22">
        <v>257981</v>
      </c>
      <c r="M97" s="22">
        <v>247152</v>
      </c>
      <c r="N97" s="22">
        <v>233451</v>
      </c>
      <c r="O97" s="22">
        <v>221581</v>
      </c>
      <c r="P97" s="22">
        <v>213008</v>
      </c>
      <c r="Q97" s="22">
        <v>2269754</v>
      </c>
      <c r="R97" s="22">
        <v>3442927</v>
      </c>
    </row>
    <row r="98" spans="1:18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148604</v>
      </c>
      <c r="F98" s="22">
        <v>150412</v>
      </c>
      <c r="G98" s="22">
        <v>150815</v>
      </c>
      <c r="H98" s="22">
        <v>36470</v>
      </c>
      <c r="I98" s="22">
        <v>0</v>
      </c>
      <c r="J98" s="22">
        <v>0</v>
      </c>
      <c r="K98" s="22">
        <v>486301</v>
      </c>
      <c r="L98" s="22">
        <v>19094</v>
      </c>
      <c r="M98" s="22">
        <v>13000</v>
      </c>
      <c r="N98" s="22">
        <v>5721</v>
      </c>
      <c r="O98" s="22">
        <v>697</v>
      </c>
      <c r="P98" s="22">
        <v>0</v>
      </c>
      <c r="Q98" s="22">
        <v>0</v>
      </c>
      <c r="R98" s="22">
        <v>38512</v>
      </c>
    </row>
    <row r="99" spans="1:18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1311760</v>
      </c>
      <c r="F99" s="22">
        <v>1374214</v>
      </c>
      <c r="G99" s="22">
        <v>1440156</v>
      </c>
      <c r="H99" s="22">
        <v>1471642</v>
      </c>
      <c r="I99" s="22">
        <v>1296031</v>
      </c>
      <c r="J99" s="22">
        <v>8347554</v>
      </c>
      <c r="K99" s="22">
        <v>15241357</v>
      </c>
      <c r="L99" s="22">
        <v>667032</v>
      </c>
      <c r="M99" s="22">
        <v>604580</v>
      </c>
      <c r="N99" s="22">
        <v>538636</v>
      </c>
      <c r="O99" s="22">
        <v>469013</v>
      </c>
      <c r="P99" s="22">
        <v>400726</v>
      </c>
      <c r="Q99" s="22">
        <v>2859041</v>
      </c>
      <c r="R99" s="22">
        <v>5539028</v>
      </c>
    </row>
    <row r="100" spans="1:18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135761</v>
      </c>
      <c r="F100" s="22">
        <v>138797</v>
      </c>
      <c r="G100" s="22">
        <v>141901</v>
      </c>
      <c r="H100" s="22">
        <v>52198</v>
      </c>
      <c r="I100" s="22">
        <v>53389</v>
      </c>
      <c r="J100" s="22">
        <v>82379</v>
      </c>
      <c r="K100" s="22">
        <v>604425</v>
      </c>
      <c r="L100" s="22">
        <v>12777</v>
      </c>
      <c r="M100" s="22">
        <v>9741</v>
      </c>
      <c r="N100" s="22">
        <v>6636</v>
      </c>
      <c r="O100" s="22">
        <v>3970</v>
      </c>
      <c r="P100" s="22">
        <v>2779</v>
      </c>
      <c r="Q100" s="22">
        <v>1876</v>
      </c>
      <c r="R100" s="22">
        <v>37779</v>
      </c>
    </row>
    <row r="101" spans="1:18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1139721</v>
      </c>
      <c r="F101" s="22">
        <v>1130350</v>
      </c>
      <c r="G101" s="22">
        <v>1108391</v>
      </c>
      <c r="H101" s="22">
        <v>1135951</v>
      </c>
      <c r="I101" s="22">
        <v>896577</v>
      </c>
      <c r="J101" s="22">
        <v>15249419</v>
      </c>
      <c r="K101" s="22">
        <v>20660409</v>
      </c>
      <c r="L101" s="22">
        <v>664599</v>
      </c>
      <c r="M101" s="22">
        <v>623640</v>
      </c>
      <c r="N101" s="22">
        <v>581628</v>
      </c>
      <c r="O101" s="22">
        <v>542622</v>
      </c>
      <c r="P101" s="22">
        <v>505481</v>
      </c>
      <c r="Q101" s="22">
        <v>3673413</v>
      </c>
      <c r="R101" s="22">
        <v>6591383</v>
      </c>
    </row>
    <row r="102" spans="1:18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331981</v>
      </c>
      <c r="F102" s="22">
        <v>330798</v>
      </c>
      <c r="G102" s="22">
        <v>340180</v>
      </c>
      <c r="H102" s="22">
        <v>290128</v>
      </c>
      <c r="I102" s="22">
        <v>236815</v>
      </c>
      <c r="J102" s="22">
        <v>1464580</v>
      </c>
      <c r="K102" s="22">
        <v>2994482</v>
      </c>
      <c r="L102" s="22">
        <v>75147</v>
      </c>
      <c r="M102" s="22">
        <v>76329</v>
      </c>
      <c r="N102" s="22">
        <v>66948</v>
      </c>
      <c r="O102" s="22">
        <v>57203</v>
      </c>
      <c r="P102" s="22">
        <v>50516</v>
      </c>
      <c r="Q102" s="22">
        <v>252079</v>
      </c>
      <c r="R102" s="22">
        <v>578222</v>
      </c>
    </row>
    <row r="103" spans="1:18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66529</v>
      </c>
      <c r="F103" s="22">
        <v>53436</v>
      </c>
      <c r="G103" s="22">
        <v>39428</v>
      </c>
      <c r="H103" s="22">
        <v>41123</v>
      </c>
      <c r="I103" s="22">
        <v>42892</v>
      </c>
      <c r="J103" s="22">
        <v>507496</v>
      </c>
      <c r="K103" s="22">
        <v>750904</v>
      </c>
      <c r="L103" s="22">
        <v>31201</v>
      </c>
      <c r="M103" s="22">
        <v>28324</v>
      </c>
      <c r="N103" s="22">
        <v>26362</v>
      </c>
      <c r="O103" s="22">
        <v>24666</v>
      </c>
      <c r="P103" s="22">
        <v>22898</v>
      </c>
      <c r="Q103" s="22">
        <v>113462</v>
      </c>
      <c r="R103" s="22">
        <v>246913</v>
      </c>
    </row>
    <row r="104" spans="1:18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13713</v>
      </c>
      <c r="F104" s="22">
        <v>14247</v>
      </c>
      <c r="G104" s="22">
        <v>14802</v>
      </c>
      <c r="H104" s="22">
        <v>15379</v>
      </c>
      <c r="I104" s="22">
        <v>15978</v>
      </c>
      <c r="J104" s="22">
        <v>524009</v>
      </c>
      <c r="K104" s="22">
        <v>598128</v>
      </c>
      <c r="L104" s="22">
        <v>22169</v>
      </c>
      <c r="M104" s="22">
        <v>21635</v>
      </c>
      <c r="N104" s="22">
        <v>21080</v>
      </c>
      <c r="O104" s="22">
        <v>20503</v>
      </c>
      <c r="P104" s="22">
        <v>19904</v>
      </c>
      <c r="Q104" s="22">
        <v>318876</v>
      </c>
      <c r="R104" s="22">
        <v>424167</v>
      </c>
    </row>
    <row r="105" spans="1:18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168067</v>
      </c>
      <c r="F105" s="22">
        <v>145875</v>
      </c>
      <c r="G105" s="22">
        <v>151307</v>
      </c>
      <c r="H105" s="22">
        <v>150249</v>
      </c>
      <c r="I105" s="22">
        <v>138728</v>
      </c>
      <c r="J105" s="22">
        <v>611326</v>
      </c>
      <c r="K105" s="22">
        <v>1365552</v>
      </c>
      <c r="L105" s="22">
        <v>62759</v>
      </c>
      <c r="M105" s="22">
        <v>54187</v>
      </c>
      <c r="N105" s="22">
        <v>48755</v>
      </c>
      <c r="O105" s="22">
        <v>43044</v>
      </c>
      <c r="P105" s="22">
        <v>37417</v>
      </c>
      <c r="Q105" s="22">
        <v>133865</v>
      </c>
      <c r="R105" s="22">
        <v>380027</v>
      </c>
    </row>
    <row r="106" spans="1:18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222373</v>
      </c>
      <c r="F106" s="22">
        <v>231332</v>
      </c>
      <c r="G106" s="22">
        <v>240671</v>
      </c>
      <c r="H106" s="22">
        <v>250408</v>
      </c>
      <c r="I106" s="22">
        <v>260560</v>
      </c>
      <c r="J106" s="22">
        <v>1554406</v>
      </c>
      <c r="K106" s="22">
        <v>2759750</v>
      </c>
      <c r="L106" s="22">
        <v>104412</v>
      </c>
      <c r="M106" s="22">
        <v>95379</v>
      </c>
      <c r="N106" s="22">
        <v>85962</v>
      </c>
      <c r="O106" s="22">
        <v>76145</v>
      </c>
      <c r="P106" s="22">
        <v>66452</v>
      </c>
      <c r="Q106" s="22">
        <v>270472</v>
      </c>
      <c r="R106" s="22">
        <v>698822</v>
      </c>
    </row>
    <row r="107" spans="1:18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1927142</v>
      </c>
      <c r="F107" s="22">
        <v>1883225</v>
      </c>
      <c r="G107" s="22">
        <v>1969270</v>
      </c>
      <c r="H107" s="22">
        <v>1953344</v>
      </c>
      <c r="I107" s="22">
        <v>2486968</v>
      </c>
      <c r="J107" s="22">
        <v>14911761</v>
      </c>
      <c r="K107" s="22">
        <v>25131710</v>
      </c>
      <c r="L107" s="22">
        <v>1077329</v>
      </c>
      <c r="M107" s="22">
        <v>984974</v>
      </c>
      <c r="N107" s="22">
        <v>898929</v>
      </c>
      <c r="O107" s="22">
        <v>808345</v>
      </c>
      <c r="P107" s="22">
        <v>718769</v>
      </c>
      <c r="Q107" s="22">
        <v>4289518</v>
      </c>
      <c r="R107" s="22">
        <v>8777864</v>
      </c>
    </row>
    <row r="108" spans="1:18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156500</v>
      </c>
      <c r="F108" s="22">
        <v>155987</v>
      </c>
      <c r="G108" s="22">
        <v>159605</v>
      </c>
      <c r="H108" s="22">
        <v>163306</v>
      </c>
      <c r="I108" s="22">
        <v>167094</v>
      </c>
      <c r="J108" s="22">
        <v>170971</v>
      </c>
      <c r="K108" s="22">
        <v>973463</v>
      </c>
      <c r="L108" s="22">
        <v>21481</v>
      </c>
      <c r="M108" s="22">
        <v>17945</v>
      </c>
      <c r="N108" s="22">
        <v>14327</v>
      </c>
      <c r="O108" s="22">
        <v>10626</v>
      </c>
      <c r="P108" s="22">
        <v>9838</v>
      </c>
      <c r="Q108" s="22">
        <v>2936</v>
      </c>
      <c r="R108" s="22">
        <v>77153</v>
      </c>
    </row>
    <row r="109" spans="1:18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447378</v>
      </c>
      <c r="F109" s="22">
        <v>355415</v>
      </c>
      <c r="G109" s="22">
        <v>265785</v>
      </c>
      <c r="H109" s="22">
        <v>260081</v>
      </c>
      <c r="I109" s="22">
        <v>249608</v>
      </c>
      <c r="J109" s="22">
        <v>588901</v>
      </c>
      <c r="K109" s="22">
        <v>2167168</v>
      </c>
      <c r="L109" s="22">
        <v>82395</v>
      </c>
      <c r="M109" s="22">
        <v>63743</v>
      </c>
      <c r="N109" s="22">
        <v>48987</v>
      </c>
      <c r="O109" s="22">
        <v>39340</v>
      </c>
      <c r="P109" s="22">
        <v>30217</v>
      </c>
      <c r="Q109" s="22">
        <v>38656</v>
      </c>
      <c r="R109" s="22">
        <v>303338</v>
      </c>
    </row>
    <row r="110" spans="1:18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128055</v>
      </c>
      <c r="F110" s="22">
        <v>132035</v>
      </c>
      <c r="G110" s="22">
        <v>86225</v>
      </c>
      <c r="H110" s="22">
        <v>90637</v>
      </c>
      <c r="I110" s="22">
        <v>84485</v>
      </c>
      <c r="J110" s="22">
        <v>954399</v>
      </c>
      <c r="K110" s="22">
        <v>1475836</v>
      </c>
      <c r="L110" s="22">
        <v>69689</v>
      </c>
      <c r="M110" s="22">
        <v>64342</v>
      </c>
      <c r="N110" s="22">
        <v>58785</v>
      </c>
      <c r="O110" s="22">
        <v>54373</v>
      </c>
      <c r="P110" s="22">
        <v>49818</v>
      </c>
      <c r="Q110" s="22">
        <v>310679</v>
      </c>
      <c r="R110" s="22">
        <v>607686</v>
      </c>
    </row>
    <row r="111" spans="1:18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365693</v>
      </c>
      <c r="F111" s="22">
        <v>377246</v>
      </c>
      <c r="G111" s="22">
        <v>389365</v>
      </c>
      <c r="H111" s="22">
        <v>402079</v>
      </c>
      <c r="I111" s="22">
        <v>415419</v>
      </c>
      <c r="J111" s="22">
        <v>3037205</v>
      </c>
      <c r="K111" s="22">
        <v>4987007</v>
      </c>
      <c r="L111" s="22">
        <v>218647</v>
      </c>
      <c r="M111" s="22">
        <v>207093</v>
      </c>
      <c r="N111" s="22">
        <v>194974</v>
      </c>
      <c r="O111" s="22">
        <v>182260</v>
      </c>
      <c r="P111" s="22">
        <v>172543</v>
      </c>
      <c r="Q111" s="22">
        <v>1082536</v>
      </c>
      <c r="R111" s="22">
        <v>2058053</v>
      </c>
    </row>
    <row r="112" spans="1:18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415472</v>
      </c>
      <c r="F112" s="22">
        <v>438583</v>
      </c>
      <c r="G112" s="22">
        <v>453217</v>
      </c>
      <c r="H112" s="22">
        <v>447570</v>
      </c>
      <c r="I112" s="22">
        <v>441080</v>
      </c>
      <c r="J112" s="22">
        <v>2458391</v>
      </c>
      <c r="K112" s="22">
        <v>4654313</v>
      </c>
      <c r="L112" s="22">
        <v>245223</v>
      </c>
      <c r="M112" s="22">
        <v>222112</v>
      </c>
      <c r="N112" s="22">
        <v>197654</v>
      </c>
      <c r="O112" s="22">
        <v>172288</v>
      </c>
      <c r="P112" s="22">
        <v>146502</v>
      </c>
      <c r="Q112" s="22">
        <v>504187</v>
      </c>
      <c r="R112" s="22">
        <v>1487966</v>
      </c>
    </row>
    <row r="113" spans="1:18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71337</v>
      </c>
      <c r="F113" s="22">
        <v>74059</v>
      </c>
      <c r="G113" s="22">
        <v>76891</v>
      </c>
      <c r="H113" s="22">
        <v>79834</v>
      </c>
      <c r="I113" s="22">
        <v>82896</v>
      </c>
      <c r="J113" s="22">
        <v>2034732</v>
      </c>
      <c r="K113" s="22">
        <v>2419749</v>
      </c>
      <c r="L113" s="22">
        <v>85347</v>
      </c>
      <c r="M113" s="22">
        <v>82624</v>
      </c>
      <c r="N113" s="22">
        <v>79793</v>
      </c>
      <c r="O113" s="22">
        <v>76848</v>
      </c>
      <c r="P113" s="22">
        <v>73788</v>
      </c>
      <c r="Q113" s="22">
        <v>940168</v>
      </c>
      <c r="R113" s="22">
        <v>1338568</v>
      </c>
    </row>
    <row r="114" spans="1:18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667415</v>
      </c>
      <c r="F114" s="22">
        <v>6856588</v>
      </c>
      <c r="G114" s="22">
        <v>7024300</v>
      </c>
      <c r="H114" s="22">
        <v>7177746</v>
      </c>
      <c r="I114" s="22">
        <v>782855</v>
      </c>
      <c r="J114" s="22">
        <v>8294663</v>
      </c>
      <c r="K114" s="22">
        <v>30803567</v>
      </c>
      <c r="L114" s="22">
        <v>1149805</v>
      </c>
      <c r="M114" s="22">
        <v>1094598</v>
      </c>
      <c r="N114" s="22">
        <v>964220</v>
      </c>
      <c r="O114" s="22">
        <v>810774</v>
      </c>
      <c r="P114" s="22">
        <v>680563</v>
      </c>
      <c r="Q114" s="22">
        <v>6165235</v>
      </c>
      <c r="R114" s="22">
        <v>10865195</v>
      </c>
    </row>
    <row r="115" spans="1:18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80878</v>
      </c>
      <c r="F115" s="22">
        <v>83220</v>
      </c>
      <c r="G115" s="22">
        <v>85630</v>
      </c>
      <c r="H115" s="22">
        <v>88109</v>
      </c>
      <c r="I115" s="22">
        <v>90660</v>
      </c>
      <c r="J115" s="22">
        <v>0</v>
      </c>
      <c r="K115" s="22">
        <v>428497</v>
      </c>
      <c r="L115" s="22">
        <v>11742</v>
      </c>
      <c r="M115" s="22">
        <v>9400</v>
      </c>
      <c r="N115" s="22">
        <v>6990</v>
      </c>
      <c r="O115" s="22">
        <v>4511</v>
      </c>
      <c r="P115" s="22">
        <v>1960</v>
      </c>
      <c r="Q115" s="22">
        <v>0</v>
      </c>
      <c r="R115" s="22">
        <v>34603</v>
      </c>
    </row>
    <row r="116" spans="1:18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389934</v>
      </c>
      <c r="F116" s="22">
        <v>334117</v>
      </c>
      <c r="G116" s="22">
        <v>276776</v>
      </c>
      <c r="H116" s="22">
        <v>285034</v>
      </c>
      <c r="I116" s="22">
        <v>278443</v>
      </c>
      <c r="J116" s="22">
        <v>3751474</v>
      </c>
      <c r="K116" s="22">
        <v>5315778</v>
      </c>
      <c r="L116" s="22">
        <v>150983</v>
      </c>
      <c r="M116" s="22">
        <v>140848</v>
      </c>
      <c r="N116" s="22">
        <v>132238</v>
      </c>
      <c r="O116" s="22">
        <v>123980</v>
      </c>
      <c r="P116" s="22">
        <v>115623</v>
      </c>
      <c r="Q116" s="22">
        <v>692622</v>
      </c>
      <c r="R116" s="22">
        <v>1356294</v>
      </c>
    </row>
    <row r="117" spans="1:18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48208</v>
      </c>
      <c r="F117" s="22">
        <v>50244</v>
      </c>
      <c r="G117" s="22">
        <v>52367</v>
      </c>
      <c r="H117" s="22">
        <v>54582</v>
      </c>
      <c r="I117" s="22">
        <v>56891</v>
      </c>
      <c r="J117" s="22">
        <v>1102338</v>
      </c>
      <c r="K117" s="22">
        <v>1364630</v>
      </c>
      <c r="L117" s="22">
        <v>50337</v>
      </c>
      <c r="M117" s="22">
        <v>48301</v>
      </c>
      <c r="N117" s="22">
        <v>46178</v>
      </c>
      <c r="O117" s="22">
        <v>43963</v>
      </c>
      <c r="P117" s="22">
        <v>41654</v>
      </c>
      <c r="Q117" s="22">
        <v>604400</v>
      </c>
      <c r="R117" s="22">
        <v>834833</v>
      </c>
    </row>
    <row r="118" spans="1:18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195740</v>
      </c>
      <c r="F118" s="22">
        <v>202908</v>
      </c>
      <c r="G118" s="22">
        <v>202261</v>
      </c>
      <c r="H118" s="22">
        <v>162782</v>
      </c>
      <c r="I118" s="22">
        <v>135196</v>
      </c>
      <c r="J118" s="22">
        <v>3265447</v>
      </c>
      <c r="K118" s="22">
        <v>4164334</v>
      </c>
      <c r="L118" s="22">
        <v>137157</v>
      </c>
      <c r="M118" s="22">
        <v>129989</v>
      </c>
      <c r="N118" s="22">
        <v>122548</v>
      </c>
      <c r="O118" s="22">
        <v>116706</v>
      </c>
      <c r="P118" s="22">
        <v>110334</v>
      </c>
      <c r="Q118" s="22">
        <v>1180348</v>
      </c>
      <c r="R118" s="22">
        <v>1797082</v>
      </c>
    </row>
    <row r="119" spans="1:18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825208</v>
      </c>
      <c r="F119" s="22">
        <v>809167</v>
      </c>
      <c r="G119" s="22">
        <v>832048</v>
      </c>
      <c r="H119" s="22">
        <v>635076</v>
      </c>
      <c r="I119" s="22">
        <v>658582</v>
      </c>
      <c r="J119" s="22">
        <v>4394826</v>
      </c>
      <c r="K119" s="22">
        <v>8154907</v>
      </c>
      <c r="L119" s="22">
        <v>291536</v>
      </c>
      <c r="M119" s="22">
        <v>261230</v>
      </c>
      <c r="N119" s="22">
        <v>230845</v>
      </c>
      <c r="O119" s="22">
        <v>201528</v>
      </c>
      <c r="P119" s="22">
        <v>178021</v>
      </c>
      <c r="Q119" s="22">
        <v>855345</v>
      </c>
      <c r="R119" s="22">
        <v>2018505</v>
      </c>
    </row>
    <row r="120" spans="1:18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960471</v>
      </c>
      <c r="F120" s="22">
        <v>956800</v>
      </c>
      <c r="G120" s="22">
        <v>1167442</v>
      </c>
      <c r="H120" s="22">
        <v>1209292</v>
      </c>
      <c r="I120" s="22">
        <v>1208471</v>
      </c>
      <c r="J120" s="22">
        <v>9269355</v>
      </c>
      <c r="K120" s="22">
        <v>14771831</v>
      </c>
      <c r="L120" s="22">
        <v>547914</v>
      </c>
      <c r="M120" s="22">
        <v>514435</v>
      </c>
      <c r="N120" s="22">
        <v>479401</v>
      </c>
      <c r="O120" s="22">
        <v>437551</v>
      </c>
      <c r="P120" s="22">
        <v>394536</v>
      </c>
      <c r="Q120" s="22">
        <v>2080435</v>
      </c>
      <c r="R120" s="22">
        <v>4454272</v>
      </c>
    </row>
    <row r="121" spans="1:18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834213</v>
      </c>
      <c r="F121" s="22">
        <v>862000</v>
      </c>
      <c r="G121" s="22">
        <v>891001</v>
      </c>
      <c r="H121" s="22">
        <v>650130</v>
      </c>
      <c r="I121" s="22">
        <v>679717</v>
      </c>
      <c r="J121" s="22">
        <v>7384356</v>
      </c>
      <c r="K121" s="22">
        <v>11301417</v>
      </c>
      <c r="L121" s="22">
        <v>460573</v>
      </c>
      <c r="M121" s="22">
        <v>432786</v>
      </c>
      <c r="N121" s="22">
        <v>403785</v>
      </c>
      <c r="O121" s="22">
        <v>374549</v>
      </c>
      <c r="P121" s="22">
        <v>344962</v>
      </c>
      <c r="Q121" s="22">
        <v>1508016</v>
      </c>
      <c r="R121" s="22">
        <v>3524671</v>
      </c>
    </row>
    <row r="122" spans="1:18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48396</v>
      </c>
      <c r="F122" s="22">
        <v>50355</v>
      </c>
      <c r="G122" s="22">
        <v>52392</v>
      </c>
      <c r="H122" s="22">
        <v>54512</v>
      </c>
      <c r="I122" s="22">
        <v>56717</v>
      </c>
      <c r="J122" s="22">
        <v>285051</v>
      </c>
      <c r="K122" s="22">
        <v>547423</v>
      </c>
      <c r="L122" s="22">
        <v>21448</v>
      </c>
      <c r="M122" s="22">
        <v>19489</v>
      </c>
      <c r="N122" s="22">
        <v>17452</v>
      </c>
      <c r="O122" s="22">
        <v>15332</v>
      </c>
      <c r="P122" s="22">
        <v>13127</v>
      </c>
      <c r="Q122" s="22">
        <v>29431</v>
      </c>
      <c r="R122" s="22">
        <v>116279</v>
      </c>
    </row>
    <row r="123" spans="1:18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2597490</v>
      </c>
      <c r="F123" s="22">
        <v>2357302</v>
      </c>
      <c r="G123" s="22">
        <v>400434</v>
      </c>
      <c r="H123" s="22">
        <v>418790</v>
      </c>
      <c r="I123" s="22">
        <v>438038</v>
      </c>
      <c r="J123" s="22">
        <v>3006933</v>
      </c>
      <c r="K123" s="22">
        <v>9218987</v>
      </c>
      <c r="L123" s="22">
        <v>291188</v>
      </c>
      <c r="M123" s="22">
        <v>238514</v>
      </c>
      <c r="N123" s="22">
        <v>196378</v>
      </c>
      <c r="O123" s="22">
        <v>178021</v>
      </c>
      <c r="P123" s="22">
        <v>158773</v>
      </c>
      <c r="Q123" s="22">
        <v>704225</v>
      </c>
      <c r="R123" s="22">
        <v>1767099</v>
      </c>
    </row>
    <row r="124" spans="1:18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1632800</v>
      </c>
      <c r="F124" s="22">
        <v>166438</v>
      </c>
      <c r="G124" s="22">
        <v>168925</v>
      </c>
      <c r="H124" s="22">
        <v>173543</v>
      </c>
      <c r="I124" s="22">
        <v>931817</v>
      </c>
      <c r="J124" s="22">
        <v>0</v>
      </c>
      <c r="K124" s="22">
        <v>3073523</v>
      </c>
      <c r="L124" s="22">
        <v>55780</v>
      </c>
      <c r="M124" s="22">
        <v>37961</v>
      </c>
      <c r="N124" s="22">
        <v>33461</v>
      </c>
      <c r="O124" s="22">
        <v>28843</v>
      </c>
      <c r="P124" s="22">
        <v>24155</v>
      </c>
      <c r="Q124" s="22">
        <v>0</v>
      </c>
      <c r="R124" s="22">
        <v>180200</v>
      </c>
    </row>
    <row r="125" spans="1:18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742726</v>
      </c>
      <c r="F125" s="22">
        <v>766620</v>
      </c>
      <c r="G125" s="22">
        <v>688050</v>
      </c>
      <c r="H125" s="22">
        <v>477146</v>
      </c>
      <c r="I125" s="22">
        <v>235704</v>
      </c>
      <c r="J125" s="22">
        <v>1700357</v>
      </c>
      <c r="K125" s="22">
        <v>4610603</v>
      </c>
      <c r="L125" s="22">
        <v>167511</v>
      </c>
      <c r="M125" s="22">
        <v>143617</v>
      </c>
      <c r="N125" s="22">
        <v>118698</v>
      </c>
      <c r="O125" s="22">
        <v>99050</v>
      </c>
      <c r="P125" s="22">
        <v>84630</v>
      </c>
      <c r="Q125" s="22">
        <v>328643</v>
      </c>
      <c r="R125" s="22">
        <v>942149</v>
      </c>
    </row>
    <row r="126" spans="1:18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41314</v>
      </c>
      <c r="F126" s="22">
        <v>43452</v>
      </c>
      <c r="G126" s="22">
        <v>45702</v>
      </c>
      <c r="H126" s="22">
        <v>48071</v>
      </c>
      <c r="I126" s="22">
        <v>29620</v>
      </c>
      <c r="J126" s="22">
        <v>169946</v>
      </c>
      <c r="K126" s="22">
        <v>378105</v>
      </c>
      <c r="L126" s="22">
        <v>18035</v>
      </c>
      <c r="M126" s="22">
        <v>15897</v>
      </c>
      <c r="N126" s="22">
        <v>13647</v>
      </c>
      <c r="O126" s="22">
        <v>11277</v>
      </c>
      <c r="P126" s="22">
        <v>8784</v>
      </c>
      <c r="Q126" s="22">
        <v>22076</v>
      </c>
      <c r="R126" s="22">
        <v>89716</v>
      </c>
    </row>
    <row r="127" spans="1:18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134687</v>
      </c>
      <c r="F127" s="22">
        <v>140047</v>
      </c>
      <c r="G127" s="22">
        <v>145651</v>
      </c>
      <c r="H127" s="22">
        <v>151510</v>
      </c>
      <c r="I127" s="22">
        <v>125290</v>
      </c>
      <c r="J127" s="22">
        <v>1300222</v>
      </c>
      <c r="K127" s="22">
        <v>1997407</v>
      </c>
      <c r="L127" s="22">
        <v>82593</v>
      </c>
      <c r="M127" s="22">
        <v>77133</v>
      </c>
      <c r="N127" s="22">
        <v>71529</v>
      </c>
      <c r="O127" s="22">
        <v>65670</v>
      </c>
      <c r="P127" s="22">
        <v>56013</v>
      </c>
      <c r="Q127" s="22">
        <v>359611</v>
      </c>
      <c r="R127" s="22">
        <v>712549</v>
      </c>
    </row>
    <row r="128" spans="1:18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108285</v>
      </c>
      <c r="F128" s="22">
        <v>114467</v>
      </c>
      <c r="G128" s="22">
        <v>121006</v>
      </c>
      <c r="H128" s="22">
        <v>102297</v>
      </c>
      <c r="I128" s="22">
        <v>108140</v>
      </c>
      <c r="J128" s="22">
        <v>688319</v>
      </c>
      <c r="K128" s="22">
        <v>1242514</v>
      </c>
      <c r="L128" s="22">
        <v>66367</v>
      </c>
      <c r="M128" s="22">
        <v>60184</v>
      </c>
      <c r="N128" s="22">
        <v>53643</v>
      </c>
      <c r="O128" s="22">
        <v>46727</v>
      </c>
      <c r="P128" s="22">
        <v>40884</v>
      </c>
      <c r="Q128" s="22">
        <v>162643</v>
      </c>
      <c r="R128" s="22">
        <v>430448</v>
      </c>
    </row>
    <row r="129" spans="1:18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640971</v>
      </c>
      <c r="F129" s="22">
        <v>653739</v>
      </c>
      <c r="G129" s="22">
        <v>289292</v>
      </c>
      <c r="H129" s="22">
        <v>296699</v>
      </c>
      <c r="I129" s="22">
        <v>203779</v>
      </c>
      <c r="J129" s="22">
        <v>1653732</v>
      </c>
      <c r="K129" s="22">
        <v>3738212</v>
      </c>
      <c r="L129" s="22">
        <v>126394</v>
      </c>
      <c r="M129" s="22">
        <v>113626</v>
      </c>
      <c r="N129" s="22">
        <v>102013</v>
      </c>
      <c r="O129" s="22">
        <v>94606</v>
      </c>
      <c r="P129" s="22">
        <v>86918</v>
      </c>
      <c r="Q129" s="22">
        <v>549904</v>
      </c>
      <c r="R129" s="22">
        <v>1073461</v>
      </c>
    </row>
    <row r="130" spans="1:18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</row>
    <row r="131" spans="1:18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1052027</v>
      </c>
      <c r="F131" s="22">
        <v>742554</v>
      </c>
      <c r="G131" s="22">
        <v>408069</v>
      </c>
      <c r="H131" s="22">
        <v>398931</v>
      </c>
      <c r="I131" s="22">
        <v>396423</v>
      </c>
      <c r="J131" s="22">
        <v>1816577</v>
      </c>
      <c r="K131" s="22">
        <v>4814581</v>
      </c>
      <c r="L131" s="22">
        <v>206210</v>
      </c>
      <c r="M131" s="22">
        <v>154166</v>
      </c>
      <c r="N131" s="22">
        <v>127134</v>
      </c>
      <c r="O131" s="22">
        <v>108544</v>
      </c>
      <c r="P131" s="22">
        <v>91247</v>
      </c>
      <c r="Q131" s="22">
        <v>187584</v>
      </c>
      <c r="R131" s="22">
        <v>874885</v>
      </c>
    </row>
    <row r="132" spans="1:18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</row>
    <row r="133" spans="1:18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</row>
    <row r="134" spans="1:18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30523</v>
      </c>
      <c r="F134" s="22">
        <v>31085</v>
      </c>
      <c r="G134" s="22">
        <v>31675</v>
      </c>
      <c r="H134" s="22">
        <v>32293</v>
      </c>
      <c r="I134" s="22">
        <v>20389</v>
      </c>
      <c r="J134" s="22">
        <v>54603</v>
      </c>
      <c r="K134" s="22">
        <v>200568</v>
      </c>
      <c r="L134" s="22">
        <v>7768</v>
      </c>
      <c r="M134" s="22">
        <v>6643</v>
      </c>
      <c r="N134" s="22">
        <v>5480</v>
      </c>
      <c r="O134" s="22">
        <v>4294</v>
      </c>
      <c r="P134" s="22">
        <v>3235</v>
      </c>
      <c r="Q134" s="22">
        <v>5360</v>
      </c>
      <c r="R134" s="22">
        <v>32780</v>
      </c>
    </row>
    <row r="135" spans="1:18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379623</v>
      </c>
      <c r="F135" s="22">
        <v>287457</v>
      </c>
      <c r="G135" s="22">
        <v>301507</v>
      </c>
      <c r="H135" s="22">
        <v>316258</v>
      </c>
      <c r="I135" s="22">
        <v>331745</v>
      </c>
      <c r="J135" s="22">
        <v>2324836</v>
      </c>
      <c r="K135" s="22">
        <v>3941426</v>
      </c>
      <c r="L135" s="22">
        <v>178272</v>
      </c>
      <c r="M135" s="22">
        <v>161351</v>
      </c>
      <c r="N135" s="22">
        <v>147301</v>
      </c>
      <c r="O135" s="22">
        <v>132550</v>
      </c>
      <c r="P135" s="22">
        <v>117063</v>
      </c>
      <c r="Q135" s="22">
        <v>496603</v>
      </c>
      <c r="R135" s="22">
        <v>1233140</v>
      </c>
    </row>
    <row r="136" spans="1:18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333651</v>
      </c>
      <c r="F136" s="22">
        <v>351487</v>
      </c>
      <c r="G136" s="22">
        <v>370281</v>
      </c>
      <c r="H136" s="22">
        <v>390084</v>
      </c>
      <c r="I136" s="22">
        <v>410951</v>
      </c>
      <c r="J136" s="22">
        <v>2129596</v>
      </c>
      <c r="K136" s="22">
        <v>3986050</v>
      </c>
      <c r="L136" s="22">
        <v>203566</v>
      </c>
      <c r="M136" s="22">
        <v>185730</v>
      </c>
      <c r="N136" s="22">
        <v>166936</v>
      </c>
      <c r="O136" s="22">
        <v>147133</v>
      </c>
      <c r="P136" s="22">
        <v>126266</v>
      </c>
      <c r="Q136" s="22">
        <v>378363</v>
      </c>
      <c r="R136" s="22">
        <v>1207994</v>
      </c>
    </row>
    <row r="137" spans="1:18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932727</v>
      </c>
      <c r="F137" s="22">
        <v>864716</v>
      </c>
      <c r="G137" s="22">
        <v>890236</v>
      </c>
      <c r="H137" s="22">
        <v>916567</v>
      </c>
      <c r="I137" s="22">
        <v>943737</v>
      </c>
      <c r="J137" s="22">
        <v>7565264</v>
      </c>
      <c r="K137" s="22">
        <v>12113247</v>
      </c>
      <c r="L137" s="22">
        <v>360745</v>
      </c>
      <c r="M137" s="22">
        <v>334952</v>
      </c>
      <c r="N137" s="22">
        <v>309432</v>
      </c>
      <c r="O137" s="22">
        <v>283101</v>
      </c>
      <c r="P137" s="22">
        <v>255931</v>
      </c>
      <c r="Q137" s="22">
        <v>1221915</v>
      </c>
      <c r="R137" s="22">
        <v>2766076</v>
      </c>
    </row>
    <row r="138" spans="1:18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2252719</v>
      </c>
      <c r="F138" s="22">
        <v>2343953</v>
      </c>
      <c r="G138" s="22">
        <v>2439134</v>
      </c>
      <c r="H138" s="22">
        <v>1287677</v>
      </c>
      <c r="I138" s="22">
        <v>965833</v>
      </c>
      <c r="J138" s="22">
        <v>2066061</v>
      </c>
      <c r="K138" s="22">
        <v>11355377</v>
      </c>
      <c r="L138" s="22">
        <v>456539</v>
      </c>
      <c r="M138" s="22">
        <v>365305</v>
      </c>
      <c r="N138" s="22">
        <v>270124</v>
      </c>
      <c r="O138" s="22">
        <v>178279</v>
      </c>
      <c r="P138" s="22">
        <v>134209</v>
      </c>
      <c r="Q138" s="22">
        <v>265354</v>
      </c>
      <c r="R138" s="22">
        <v>1669810</v>
      </c>
    </row>
    <row r="139" spans="1:18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100900</v>
      </c>
      <c r="F139" s="22">
        <v>100900</v>
      </c>
      <c r="G139" s="22">
        <v>100900</v>
      </c>
      <c r="H139" s="22">
        <v>100900</v>
      </c>
      <c r="I139" s="22">
        <v>100900</v>
      </c>
      <c r="J139" s="22">
        <v>0</v>
      </c>
      <c r="K139" s="22">
        <v>504500</v>
      </c>
      <c r="L139" s="22">
        <v>23664</v>
      </c>
      <c r="M139" s="22">
        <v>19317</v>
      </c>
      <c r="N139" s="22">
        <v>14785</v>
      </c>
      <c r="O139" s="22">
        <v>10060</v>
      </c>
      <c r="P139" s="22">
        <v>5134</v>
      </c>
      <c r="Q139" s="22">
        <v>0</v>
      </c>
      <c r="R139" s="22">
        <v>72960</v>
      </c>
    </row>
    <row r="140" spans="1:18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17500</v>
      </c>
      <c r="F140" s="22">
        <v>533728</v>
      </c>
      <c r="G140" s="22">
        <v>19617</v>
      </c>
      <c r="H140" s="22">
        <v>20769</v>
      </c>
      <c r="I140" s="22">
        <v>21990</v>
      </c>
      <c r="J140" s="22">
        <v>229398</v>
      </c>
      <c r="K140" s="22">
        <v>843002</v>
      </c>
      <c r="L140" s="22">
        <v>34757</v>
      </c>
      <c r="M140" s="22">
        <v>29790</v>
      </c>
      <c r="N140" s="22">
        <v>17142</v>
      </c>
      <c r="O140" s="22">
        <v>15989</v>
      </c>
      <c r="P140" s="22">
        <v>14769</v>
      </c>
      <c r="Q140" s="22">
        <v>64672</v>
      </c>
      <c r="R140" s="22">
        <v>177119</v>
      </c>
    </row>
    <row r="141" spans="1:18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189135</v>
      </c>
      <c r="F141" s="22">
        <v>189147</v>
      </c>
      <c r="G141" s="22">
        <v>195182</v>
      </c>
      <c r="H141" s="22">
        <v>154855</v>
      </c>
      <c r="I141" s="22">
        <v>151618</v>
      </c>
      <c r="J141" s="22">
        <v>881285</v>
      </c>
      <c r="K141" s="22">
        <v>1761222</v>
      </c>
      <c r="L141" s="22">
        <v>42181</v>
      </c>
      <c r="M141" s="22">
        <v>37507</v>
      </c>
      <c r="N141" s="22">
        <v>32739</v>
      </c>
      <c r="O141" s="22">
        <v>28357</v>
      </c>
      <c r="P141" s="22">
        <v>24575</v>
      </c>
      <c r="Q141" s="22">
        <v>92632</v>
      </c>
      <c r="R141" s="22">
        <v>257991</v>
      </c>
    </row>
    <row r="142" spans="1:18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83301</v>
      </c>
      <c r="F142" s="22">
        <v>86416</v>
      </c>
      <c r="G142" s="22">
        <v>89652</v>
      </c>
      <c r="H142" s="22">
        <v>93015</v>
      </c>
      <c r="I142" s="22">
        <v>96509</v>
      </c>
      <c r="J142" s="22">
        <v>1143022</v>
      </c>
      <c r="K142" s="22">
        <v>1591915</v>
      </c>
      <c r="L142" s="22">
        <v>61801</v>
      </c>
      <c r="M142" s="22">
        <v>58686</v>
      </c>
      <c r="N142" s="22">
        <v>55450</v>
      </c>
      <c r="O142" s="22">
        <v>52087</v>
      </c>
      <c r="P142" s="22">
        <v>48593</v>
      </c>
      <c r="Q142" s="22">
        <v>281316</v>
      </c>
      <c r="R142" s="22">
        <v>557933</v>
      </c>
    </row>
    <row r="143" spans="1:18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</row>
    <row r="144" spans="1:18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109005</v>
      </c>
      <c r="F144" s="22">
        <v>116025</v>
      </c>
      <c r="G144" s="22">
        <v>89073</v>
      </c>
      <c r="H144" s="22">
        <v>93930</v>
      </c>
      <c r="I144" s="22">
        <v>99068</v>
      </c>
      <c r="J144" s="22">
        <v>519192</v>
      </c>
      <c r="K144" s="22">
        <v>1026293</v>
      </c>
      <c r="L144" s="22">
        <v>54764</v>
      </c>
      <c r="M144" s="22">
        <v>47744</v>
      </c>
      <c r="N144" s="22">
        <v>40224</v>
      </c>
      <c r="O144" s="22">
        <v>35367</v>
      </c>
      <c r="P144" s="22">
        <v>30229</v>
      </c>
      <c r="Q144" s="22">
        <v>82373</v>
      </c>
      <c r="R144" s="22">
        <v>290701</v>
      </c>
    </row>
    <row r="145" spans="1:18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389149</v>
      </c>
      <c r="F145" s="22">
        <v>251339</v>
      </c>
      <c r="G145" s="22">
        <v>212183</v>
      </c>
      <c r="H145" s="22">
        <v>77083</v>
      </c>
      <c r="I145" s="22">
        <v>80794</v>
      </c>
      <c r="J145" s="22">
        <v>1333543</v>
      </c>
      <c r="K145" s="22">
        <v>2344091</v>
      </c>
      <c r="L145" s="22">
        <v>91489</v>
      </c>
      <c r="M145" s="22">
        <v>82868</v>
      </c>
      <c r="N145" s="22">
        <v>75990</v>
      </c>
      <c r="O145" s="22">
        <v>70056</v>
      </c>
      <c r="P145" s="22">
        <v>66344</v>
      </c>
      <c r="Q145" s="22">
        <v>432114</v>
      </c>
      <c r="R145" s="22">
        <v>818861</v>
      </c>
    </row>
    <row r="146" spans="1:18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154159</v>
      </c>
      <c r="F146" s="22">
        <v>125545</v>
      </c>
      <c r="G146" s="22">
        <v>130668</v>
      </c>
      <c r="H146" s="22">
        <v>105052</v>
      </c>
      <c r="I146" s="22">
        <v>108992</v>
      </c>
      <c r="J146" s="22">
        <v>1445036</v>
      </c>
      <c r="K146" s="22">
        <v>2069452</v>
      </c>
      <c r="L146" s="22">
        <v>118993</v>
      </c>
      <c r="M146" s="22">
        <v>110129</v>
      </c>
      <c r="N146" s="22">
        <v>102910</v>
      </c>
      <c r="O146" s="22">
        <v>95397</v>
      </c>
      <c r="P146" s="22">
        <v>89356</v>
      </c>
      <c r="Q146" s="22">
        <v>548123</v>
      </c>
      <c r="R146" s="22">
        <v>1064908</v>
      </c>
    </row>
    <row r="147" spans="1:18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37299</v>
      </c>
      <c r="F147" s="22">
        <v>34314</v>
      </c>
      <c r="G147" s="22">
        <v>36209</v>
      </c>
      <c r="H147" s="22">
        <v>38210</v>
      </c>
      <c r="I147" s="22">
        <v>22558</v>
      </c>
      <c r="J147" s="22">
        <v>177199</v>
      </c>
      <c r="K147" s="22">
        <v>345789</v>
      </c>
      <c r="L147" s="22">
        <v>20780</v>
      </c>
      <c r="M147" s="22">
        <v>17889</v>
      </c>
      <c r="N147" s="22">
        <v>15717</v>
      </c>
      <c r="O147" s="22">
        <v>13822</v>
      </c>
      <c r="P147" s="22">
        <v>11821</v>
      </c>
      <c r="Q147" s="22">
        <v>32540</v>
      </c>
      <c r="R147" s="22">
        <v>112569</v>
      </c>
    </row>
    <row r="148" spans="1:18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47500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47500</v>
      </c>
      <c r="L148" s="22">
        <v>950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950</v>
      </c>
    </row>
    <row r="149" spans="1:18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40197</v>
      </c>
      <c r="F149" s="22">
        <v>42339</v>
      </c>
      <c r="G149" s="22">
        <v>40843</v>
      </c>
      <c r="H149" s="22">
        <v>42983</v>
      </c>
      <c r="I149" s="22">
        <v>39398</v>
      </c>
      <c r="J149" s="22">
        <v>401985</v>
      </c>
      <c r="K149" s="22">
        <v>607745</v>
      </c>
      <c r="L149" s="22">
        <v>25460</v>
      </c>
      <c r="M149" s="22">
        <v>23318</v>
      </c>
      <c r="N149" s="22">
        <v>21056</v>
      </c>
      <c r="O149" s="22">
        <v>18916</v>
      </c>
      <c r="P149" s="22">
        <v>16659</v>
      </c>
      <c r="Q149" s="22">
        <v>138300</v>
      </c>
      <c r="R149" s="22">
        <v>243709</v>
      </c>
    </row>
    <row r="150" spans="1:18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1073488</v>
      </c>
      <c r="F150" s="22">
        <v>767900</v>
      </c>
      <c r="G150" s="22">
        <v>278104</v>
      </c>
      <c r="H150" s="22">
        <v>288765</v>
      </c>
      <c r="I150" s="22">
        <v>247649</v>
      </c>
      <c r="J150" s="22">
        <v>1487822</v>
      </c>
      <c r="K150" s="22">
        <v>4143728</v>
      </c>
      <c r="L150" s="22">
        <v>96023</v>
      </c>
      <c r="M150" s="22">
        <v>83149</v>
      </c>
      <c r="N150" s="22">
        <v>72494</v>
      </c>
      <c r="O150" s="22">
        <v>61833</v>
      </c>
      <c r="P150" s="22">
        <v>50692</v>
      </c>
      <c r="Q150" s="22">
        <v>140277</v>
      </c>
      <c r="R150" s="22">
        <v>504468</v>
      </c>
    </row>
    <row r="151" spans="1:18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51930</v>
      </c>
      <c r="F151" s="22">
        <v>54503</v>
      </c>
      <c r="G151" s="22">
        <v>57204</v>
      </c>
      <c r="H151" s="22">
        <v>60040</v>
      </c>
      <c r="I151" s="22">
        <v>63018</v>
      </c>
      <c r="J151" s="22">
        <v>1123975</v>
      </c>
      <c r="K151" s="22">
        <v>1410670</v>
      </c>
      <c r="L151" s="22">
        <v>66878</v>
      </c>
      <c r="M151" s="22">
        <v>64305</v>
      </c>
      <c r="N151" s="22">
        <v>61604</v>
      </c>
      <c r="O151" s="22">
        <v>58768</v>
      </c>
      <c r="P151" s="22">
        <v>55790</v>
      </c>
      <c r="Q151" s="22">
        <v>420888</v>
      </c>
      <c r="R151" s="22">
        <v>728233</v>
      </c>
    </row>
    <row r="152" spans="1:18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307357</v>
      </c>
      <c r="F152" s="22">
        <v>322138</v>
      </c>
      <c r="G152" s="22">
        <v>279024</v>
      </c>
      <c r="H152" s="22">
        <v>292489</v>
      </c>
      <c r="I152" s="22">
        <v>105758</v>
      </c>
      <c r="J152" s="22">
        <v>466582</v>
      </c>
      <c r="K152" s="22">
        <v>1773348</v>
      </c>
      <c r="L152" s="22">
        <v>78798</v>
      </c>
      <c r="M152" s="22">
        <v>64017</v>
      </c>
      <c r="N152" s="22">
        <v>49202</v>
      </c>
      <c r="O152" s="22">
        <v>35737</v>
      </c>
      <c r="P152" s="22">
        <v>24076</v>
      </c>
      <c r="Q152" s="22">
        <v>53866</v>
      </c>
      <c r="R152" s="22">
        <v>305696</v>
      </c>
    </row>
    <row r="153" spans="1:18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3050563</v>
      </c>
      <c r="F153" s="22">
        <v>3098349</v>
      </c>
      <c r="G153" s="22">
        <v>3189220</v>
      </c>
      <c r="H153" s="22">
        <v>3335526</v>
      </c>
      <c r="I153" s="22">
        <v>3154396</v>
      </c>
      <c r="J153" s="22">
        <v>7769186</v>
      </c>
      <c r="K153" s="22">
        <v>23597240</v>
      </c>
      <c r="L153" s="22">
        <v>946702</v>
      </c>
      <c r="M153" s="22">
        <v>807433</v>
      </c>
      <c r="N153" s="22">
        <v>665951</v>
      </c>
      <c r="O153" s="22">
        <v>519695</v>
      </c>
      <c r="P153" s="22">
        <v>368638</v>
      </c>
      <c r="Q153" s="22">
        <v>3982017</v>
      </c>
      <c r="R153" s="22">
        <v>7290436</v>
      </c>
    </row>
    <row r="154" spans="1:18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1130994</v>
      </c>
      <c r="F154" s="22">
        <v>1489548</v>
      </c>
      <c r="G154" s="22">
        <v>1592899</v>
      </c>
      <c r="H154" s="22">
        <v>1646540</v>
      </c>
      <c r="I154" s="22">
        <v>1702295</v>
      </c>
      <c r="J154" s="22">
        <v>10965105</v>
      </c>
      <c r="K154" s="22">
        <v>18527381</v>
      </c>
      <c r="L154" s="22">
        <v>622357</v>
      </c>
      <c r="M154" s="22">
        <v>579968</v>
      </c>
      <c r="N154" s="22">
        <v>529002</v>
      </c>
      <c r="O154" s="22">
        <v>475361</v>
      </c>
      <c r="P154" s="22">
        <v>419605</v>
      </c>
      <c r="Q154" s="22">
        <v>2403875</v>
      </c>
      <c r="R154" s="22">
        <v>5030168</v>
      </c>
    </row>
    <row r="155" spans="1:18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67610</v>
      </c>
      <c r="F155" s="22">
        <v>70809</v>
      </c>
      <c r="G155" s="22">
        <v>74158</v>
      </c>
      <c r="H155" s="22">
        <v>77666</v>
      </c>
      <c r="I155" s="22">
        <v>81341</v>
      </c>
      <c r="J155" s="22">
        <v>1483350</v>
      </c>
      <c r="K155" s="22">
        <v>1854934</v>
      </c>
      <c r="L155" s="22">
        <v>85955</v>
      </c>
      <c r="M155" s="22">
        <v>82757</v>
      </c>
      <c r="N155" s="22">
        <v>79407</v>
      </c>
      <c r="O155" s="22">
        <v>75899</v>
      </c>
      <c r="P155" s="22">
        <v>72225</v>
      </c>
      <c r="Q155" s="22">
        <v>512005</v>
      </c>
      <c r="R155" s="22">
        <v>908248</v>
      </c>
    </row>
    <row r="156" spans="1:18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42464</v>
      </c>
      <c r="F156" s="22">
        <v>31759</v>
      </c>
      <c r="G156" s="22">
        <v>20189</v>
      </c>
      <c r="H156" s="22">
        <v>17167</v>
      </c>
      <c r="I156" s="22">
        <v>17298</v>
      </c>
      <c r="J156" s="22">
        <v>0</v>
      </c>
      <c r="K156" s="22">
        <v>128877</v>
      </c>
      <c r="L156" s="22">
        <v>4251</v>
      </c>
      <c r="M156" s="22">
        <v>2383</v>
      </c>
      <c r="N156" s="22">
        <v>1381</v>
      </c>
      <c r="O156" s="22">
        <v>652</v>
      </c>
      <c r="P156" s="22">
        <v>228</v>
      </c>
      <c r="Q156" s="22">
        <v>0</v>
      </c>
      <c r="R156" s="22">
        <v>8895</v>
      </c>
    </row>
    <row r="157" spans="1:18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1119062</v>
      </c>
      <c r="F157" s="22">
        <v>1054772</v>
      </c>
      <c r="G157" s="22">
        <v>851442</v>
      </c>
      <c r="H157" s="22">
        <v>868615</v>
      </c>
      <c r="I157" s="22">
        <v>873772</v>
      </c>
      <c r="J157" s="22">
        <v>8264816</v>
      </c>
      <c r="K157" s="22">
        <v>13032479</v>
      </c>
      <c r="L157" s="22">
        <v>416912</v>
      </c>
      <c r="M157" s="22">
        <v>373254</v>
      </c>
      <c r="N157" s="22">
        <v>339153</v>
      </c>
      <c r="O157" s="22">
        <v>311678</v>
      </c>
      <c r="P157" s="22">
        <v>284596</v>
      </c>
      <c r="Q157" s="22">
        <v>1473113</v>
      </c>
      <c r="R157" s="22">
        <v>3198706</v>
      </c>
    </row>
    <row r="158" spans="1:18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101197</v>
      </c>
      <c r="F158" s="22">
        <v>105414</v>
      </c>
      <c r="G158" s="22">
        <v>109806</v>
      </c>
      <c r="H158" s="22">
        <v>114381</v>
      </c>
      <c r="I158" s="22">
        <v>119146</v>
      </c>
      <c r="J158" s="22">
        <v>1501644</v>
      </c>
      <c r="K158" s="22">
        <v>2051588</v>
      </c>
      <c r="L158" s="22">
        <v>83575</v>
      </c>
      <c r="M158" s="22">
        <v>79358</v>
      </c>
      <c r="N158" s="22">
        <v>74966</v>
      </c>
      <c r="O158" s="22">
        <v>70391</v>
      </c>
      <c r="P158" s="22">
        <v>65626</v>
      </c>
      <c r="Q158" s="22">
        <v>351782</v>
      </c>
      <c r="R158" s="22">
        <v>725698</v>
      </c>
    </row>
    <row r="159" spans="1:18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99814</v>
      </c>
      <c r="F159" s="22">
        <v>102856</v>
      </c>
      <c r="G159" s="22">
        <v>106020</v>
      </c>
      <c r="H159" s="22">
        <v>109311</v>
      </c>
      <c r="I159" s="22">
        <v>112734</v>
      </c>
      <c r="J159" s="22">
        <v>559999</v>
      </c>
      <c r="K159" s="22">
        <v>1090734</v>
      </c>
      <c r="L159" s="22">
        <v>48787</v>
      </c>
      <c r="M159" s="22">
        <v>44275</v>
      </c>
      <c r="N159" s="22">
        <v>39641</v>
      </c>
      <c r="O159" s="22">
        <v>34880</v>
      </c>
      <c r="P159" s="22">
        <v>29987</v>
      </c>
      <c r="Q159" s="22">
        <v>77006</v>
      </c>
      <c r="R159" s="22">
        <v>274576</v>
      </c>
    </row>
    <row r="160" spans="1:18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157046</v>
      </c>
      <c r="F160" s="22">
        <v>102792</v>
      </c>
      <c r="G160" s="22">
        <v>107847</v>
      </c>
      <c r="H160" s="22">
        <v>113150</v>
      </c>
      <c r="I160" s="22">
        <v>118716</v>
      </c>
      <c r="J160" s="22">
        <v>1903370</v>
      </c>
      <c r="K160" s="22">
        <v>2502921</v>
      </c>
      <c r="L160" s="22">
        <v>118965</v>
      </c>
      <c r="M160" s="22">
        <v>112743</v>
      </c>
      <c r="N160" s="22">
        <v>107688</v>
      </c>
      <c r="O160" s="22">
        <v>102385</v>
      </c>
      <c r="P160" s="22">
        <v>96819</v>
      </c>
      <c r="Q160" s="22">
        <v>613138</v>
      </c>
      <c r="R160" s="22">
        <v>1151738</v>
      </c>
    </row>
    <row r="161" spans="1:18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543392</v>
      </c>
      <c r="F161" s="22">
        <v>483818</v>
      </c>
      <c r="G161" s="22">
        <v>446840</v>
      </c>
      <c r="H161" s="22">
        <v>408603</v>
      </c>
      <c r="I161" s="22">
        <v>224965</v>
      </c>
      <c r="J161" s="22">
        <v>881607</v>
      </c>
      <c r="K161" s="22">
        <v>2989225</v>
      </c>
      <c r="L161" s="22">
        <v>133666</v>
      </c>
      <c r="M161" s="22">
        <v>109581</v>
      </c>
      <c r="N161" s="22">
        <v>88202</v>
      </c>
      <c r="O161" s="22">
        <v>66547</v>
      </c>
      <c r="P161" s="22">
        <v>49502</v>
      </c>
      <c r="Q161" s="22">
        <v>152447</v>
      </c>
      <c r="R161" s="22">
        <v>599945</v>
      </c>
    </row>
    <row r="162" spans="1:18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202469</v>
      </c>
      <c r="F162" s="22">
        <v>209847</v>
      </c>
      <c r="G162" s="22">
        <v>217530</v>
      </c>
      <c r="H162" s="22">
        <v>180085</v>
      </c>
      <c r="I162" s="22">
        <v>155939</v>
      </c>
      <c r="J162" s="22">
        <v>900129</v>
      </c>
      <c r="K162" s="22">
        <v>1865999</v>
      </c>
      <c r="L162" s="22">
        <v>57604</v>
      </c>
      <c r="M162" s="22">
        <v>50226</v>
      </c>
      <c r="N162" s="22">
        <v>42543</v>
      </c>
      <c r="O162" s="22">
        <v>34540</v>
      </c>
      <c r="P162" s="22">
        <v>28869</v>
      </c>
      <c r="Q162" s="22">
        <v>72504</v>
      </c>
      <c r="R162" s="22">
        <v>286286</v>
      </c>
    </row>
    <row r="163" spans="1:18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203451</v>
      </c>
      <c r="F163" s="22">
        <v>213022</v>
      </c>
      <c r="G163" s="22">
        <v>223043</v>
      </c>
      <c r="H163" s="22">
        <v>233535</v>
      </c>
      <c r="I163" s="22">
        <v>150070</v>
      </c>
      <c r="J163" s="22">
        <v>983084</v>
      </c>
      <c r="K163" s="22">
        <v>2006205</v>
      </c>
      <c r="L163" s="22">
        <v>90988</v>
      </c>
      <c r="M163" s="22">
        <v>81417</v>
      </c>
      <c r="N163" s="22">
        <v>71396</v>
      </c>
      <c r="O163" s="22">
        <v>60904</v>
      </c>
      <c r="P163" s="22">
        <v>51004</v>
      </c>
      <c r="Q163" s="22">
        <v>146557</v>
      </c>
      <c r="R163" s="22">
        <v>502266</v>
      </c>
    </row>
    <row r="164" spans="1:18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103078</v>
      </c>
      <c r="F164" s="22">
        <v>88958</v>
      </c>
      <c r="G164" s="22">
        <v>76311</v>
      </c>
      <c r="H164" s="22">
        <v>75443</v>
      </c>
      <c r="I164" s="22">
        <v>65256</v>
      </c>
      <c r="J164" s="22">
        <v>988900</v>
      </c>
      <c r="K164" s="22">
        <v>1397946</v>
      </c>
      <c r="L164" s="22">
        <v>62632</v>
      </c>
      <c r="M164" s="22">
        <v>58304</v>
      </c>
      <c r="N164" s="22">
        <v>54696</v>
      </c>
      <c r="O164" s="22">
        <v>51371</v>
      </c>
      <c r="P164" s="22">
        <v>48275</v>
      </c>
      <c r="Q164" s="22">
        <v>342003</v>
      </c>
      <c r="R164" s="22">
        <v>617281</v>
      </c>
    </row>
    <row r="165" spans="1:18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474483</v>
      </c>
      <c r="F165" s="22">
        <v>467210</v>
      </c>
      <c r="G165" s="22">
        <v>484526</v>
      </c>
      <c r="H165" s="22">
        <v>418011</v>
      </c>
      <c r="I165" s="22">
        <v>427439</v>
      </c>
      <c r="J165" s="22">
        <v>5442645</v>
      </c>
      <c r="K165" s="22">
        <v>7714314</v>
      </c>
      <c r="L165" s="22">
        <v>281887</v>
      </c>
      <c r="M165" s="22">
        <v>260336</v>
      </c>
      <c r="N165" s="22">
        <v>239391</v>
      </c>
      <c r="O165" s="22">
        <v>217676</v>
      </c>
      <c r="P165" s="22">
        <v>199917</v>
      </c>
      <c r="Q165" s="22">
        <v>1392519</v>
      </c>
      <c r="R165" s="22">
        <v>2591726</v>
      </c>
    </row>
    <row r="166" spans="1:18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440608</v>
      </c>
      <c r="F166" s="22">
        <v>377714</v>
      </c>
      <c r="G166" s="22">
        <v>372132</v>
      </c>
      <c r="H166" s="22">
        <v>252066</v>
      </c>
      <c r="I166" s="22">
        <v>263003</v>
      </c>
      <c r="J166" s="22">
        <v>2071661</v>
      </c>
      <c r="K166" s="22">
        <v>3777184</v>
      </c>
      <c r="L166" s="22">
        <v>153991</v>
      </c>
      <c r="M166" s="22">
        <v>134580</v>
      </c>
      <c r="N166" s="22">
        <v>120986</v>
      </c>
      <c r="O166" s="22">
        <v>108742</v>
      </c>
      <c r="P166" s="22">
        <v>97805</v>
      </c>
      <c r="Q166" s="22">
        <v>362064</v>
      </c>
      <c r="R166" s="22">
        <v>978168</v>
      </c>
    </row>
    <row r="167" spans="1:18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338831</v>
      </c>
      <c r="F167" s="22">
        <v>353179</v>
      </c>
      <c r="G167" s="22">
        <v>341305</v>
      </c>
      <c r="H167" s="22">
        <v>297096</v>
      </c>
      <c r="I167" s="22">
        <v>309356</v>
      </c>
      <c r="J167" s="22">
        <v>1410220</v>
      </c>
      <c r="K167" s="22">
        <v>3049987</v>
      </c>
      <c r="L167" s="22">
        <v>123064</v>
      </c>
      <c r="M167" s="22">
        <v>108713</v>
      </c>
      <c r="N167" s="22">
        <v>93744</v>
      </c>
      <c r="O167" s="22">
        <v>79769</v>
      </c>
      <c r="P167" s="22">
        <v>67506</v>
      </c>
      <c r="Q167" s="22">
        <v>160198</v>
      </c>
      <c r="R167" s="22">
        <v>632994</v>
      </c>
    </row>
    <row r="168" spans="1:18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933306</v>
      </c>
      <c r="F168" s="22">
        <v>895827</v>
      </c>
      <c r="G168" s="22">
        <v>781843</v>
      </c>
      <c r="H168" s="22">
        <v>812197</v>
      </c>
      <c r="I168" s="22">
        <v>700189</v>
      </c>
      <c r="J168" s="22">
        <v>4447470</v>
      </c>
      <c r="K168" s="22">
        <v>8570832</v>
      </c>
      <c r="L168" s="22">
        <v>322750</v>
      </c>
      <c r="M168" s="22">
        <v>285165</v>
      </c>
      <c r="N168" s="22">
        <v>248402</v>
      </c>
      <c r="O168" s="22">
        <v>218047</v>
      </c>
      <c r="P168" s="22">
        <v>186350</v>
      </c>
      <c r="Q168" s="22">
        <v>687068</v>
      </c>
      <c r="R168" s="22">
        <v>1947782</v>
      </c>
    </row>
    <row r="169" spans="1:18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</row>
    <row r="170" spans="1:18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374472</v>
      </c>
      <c r="F170" s="22">
        <v>350891</v>
      </c>
      <c r="G170" s="22">
        <v>151427</v>
      </c>
      <c r="H170" s="22">
        <v>159001</v>
      </c>
      <c r="I170" s="22">
        <v>100290</v>
      </c>
      <c r="J170" s="22">
        <v>928141</v>
      </c>
      <c r="K170" s="22">
        <v>2064222</v>
      </c>
      <c r="L170" s="22">
        <v>80205</v>
      </c>
      <c r="M170" s="22">
        <v>69755</v>
      </c>
      <c r="N170" s="22">
        <v>59970</v>
      </c>
      <c r="O170" s="22">
        <v>52397</v>
      </c>
      <c r="P170" s="22">
        <v>43939</v>
      </c>
      <c r="Q170" s="22">
        <v>210608</v>
      </c>
      <c r="R170" s="22">
        <v>516874</v>
      </c>
    </row>
    <row r="171" spans="1:18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1631405</v>
      </c>
      <c r="F171" s="22">
        <v>1705486</v>
      </c>
      <c r="G171" s="22">
        <v>1782974</v>
      </c>
      <c r="H171" s="22">
        <v>1864027</v>
      </c>
      <c r="I171" s="22">
        <v>1948810</v>
      </c>
      <c r="J171" s="22">
        <v>20557243</v>
      </c>
      <c r="K171" s="22">
        <v>29489945</v>
      </c>
      <c r="L171" s="22">
        <v>1309963</v>
      </c>
      <c r="M171" s="22">
        <v>1235882</v>
      </c>
      <c r="N171" s="22">
        <v>1158394</v>
      </c>
      <c r="O171" s="22">
        <v>1077341</v>
      </c>
      <c r="P171" s="22">
        <v>992558</v>
      </c>
      <c r="Q171" s="22">
        <v>5000319</v>
      </c>
      <c r="R171" s="22">
        <v>10774457</v>
      </c>
    </row>
    <row r="172" spans="1:18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64252</v>
      </c>
      <c r="F172" s="22">
        <v>40000</v>
      </c>
      <c r="G172" s="22">
        <v>40000</v>
      </c>
      <c r="H172" s="22">
        <v>40000</v>
      </c>
      <c r="I172" s="22">
        <v>40000</v>
      </c>
      <c r="J172" s="22">
        <v>78894</v>
      </c>
      <c r="K172" s="22">
        <v>303146</v>
      </c>
      <c r="L172" s="22">
        <v>10149</v>
      </c>
      <c r="M172" s="22">
        <v>5730</v>
      </c>
      <c r="N172" s="22">
        <v>4290</v>
      </c>
      <c r="O172" s="22">
        <v>3210</v>
      </c>
      <c r="P172" s="22">
        <v>2130</v>
      </c>
      <c r="Q172" s="22">
        <v>1050</v>
      </c>
      <c r="R172" s="22">
        <v>26559</v>
      </c>
    </row>
    <row r="173" spans="1:18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126412</v>
      </c>
      <c r="F173" s="22">
        <v>105150</v>
      </c>
      <c r="G173" s="22">
        <v>81191</v>
      </c>
      <c r="H173" s="22">
        <v>85173</v>
      </c>
      <c r="I173" s="22">
        <v>89368</v>
      </c>
      <c r="J173" s="22">
        <v>918951</v>
      </c>
      <c r="K173" s="22">
        <v>1406245</v>
      </c>
      <c r="L173" s="22">
        <v>59905</v>
      </c>
      <c r="M173" s="22">
        <v>54917</v>
      </c>
      <c r="N173" s="22">
        <v>50682</v>
      </c>
      <c r="O173" s="22">
        <v>46701</v>
      </c>
      <c r="P173" s="22">
        <v>42506</v>
      </c>
      <c r="Q173" s="22">
        <v>216470</v>
      </c>
      <c r="R173" s="22">
        <v>471181</v>
      </c>
    </row>
    <row r="174" spans="1:18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481906</v>
      </c>
      <c r="F174" s="22">
        <v>494216</v>
      </c>
      <c r="G174" s="22">
        <v>507050</v>
      </c>
      <c r="H174" s="22">
        <v>520425</v>
      </c>
      <c r="I174" s="22">
        <v>458366</v>
      </c>
      <c r="J174" s="22">
        <v>2019473</v>
      </c>
      <c r="K174" s="22">
        <v>4481436</v>
      </c>
      <c r="L174" s="22">
        <v>122294</v>
      </c>
      <c r="M174" s="22">
        <v>109984</v>
      </c>
      <c r="N174" s="22">
        <v>97150</v>
      </c>
      <c r="O174" s="22">
        <v>83775</v>
      </c>
      <c r="P174" s="22">
        <v>70461</v>
      </c>
      <c r="Q174" s="22">
        <v>157163</v>
      </c>
      <c r="R174" s="22">
        <v>640827</v>
      </c>
    </row>
    <row r="175" spans="1:18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132745</v>
      </c>
      <c r="F175" s="22">
        <v>137190</v>
      </c>
      <c r="G175" s="22">
        <v>141800</v>
      </c>
      <c r="H175" s="22">
        <v>146581</v>
      </c>
      <c r="I175" s="22">
        <v>12000</v>
      </c>
      <c r="J175" s="22">
        <v>58916</v>
      </c>
      <c r="K175" s="22">
        <v>629232</v>
      </c>
      <c r="L175" s="22">
        <v>21096</v>
      </c>
      <c r="M175" s="22">
        <v>16291</v>
      </c>
      <c r="N175" s="22">
        <v>11321</v>
      </c>
      <c r="O175" s="22">
        <v>5819</v>
      </c>
      <c r="P175" s="22">
        <v>1762</v>
      </c>
      <c r="Q175" s="22">
        <v>3447</v>
      </c>
      <c r="R175" s="22">
        <v>59736</v>
      </c>
    </row>
    <row r="176" spans="1:18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439409</v>
      </c>
      <c r="F176" s="22">
        <v>459993</v>
      </c>
      <c r="G176" s="22">
        <v>481464</v>
      </c>
      <c r="H176" s="22">
        <v>503970</v>
      </c>
      <c r="I176" s="22">
        <v>460022</v>
      </c>
      <c r="J176" s="22">
        <v>4625108</v>
      </c>
      <c r="K176" s="22">
        <v>6969966</v>
      </c>
      <c r="L176" s="22">
        <v>297392</v>
      </c>
      <c r="M176" s="22">
        <v>276908</v>
      </c>
      <c r="N176" s="22">
        <v>255437</v>
      </c>
      <c r="O176" s="22">
        <v>232931</v>
      </c>
      <c r="P176" s="22">
        <v>209338</v>
      </c>
      <c r="Q176" s="22">
        <v>1020145</v>
      </c>
      <c r="R176" s="22">
        <v>2292151</v>
      </c>
    </row>
    <row r="177" spans="1:18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1087929</v>
      </c>
      <c r="F177" s="22">
        <v>1086583</v>
      </c>
      <c r="G177" s="22">
        <v>621937</v>
      </c>
      <c r="H177" s="22">
        <v>652555</v>
      </c>
      <c r="I177" s="22">
        <v>684757</v>
      </c>
      <c r="J177" s="22">
        <v>4608166</v>
      </c>
      <c r="K177" s="22">
        <v>8741927</v>
      </c>
      <c r="L177" s="22">
        <v>352306</v>
      </c>
      <c r="M177" s="22">
        <v>312805</v>
      </c>
      <c r="N177" s="22">
        <v>277532</v>
      </c>
      <c r="O177" s="22">
        <v>246914</v>
      </c>
      <c r="P177" s="22">
        <v>214712</v>
      </c>
      <c r="Q177" s="22">
        <v>906588</v>
      </c>
      <c r="R177" s="22">
        <v>2310857</v>
      </c>
    </row>
    <row r="178" spans="1:18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1480551</v>
      </c>
      <c r="F178" s="22">
        <v>1160952</v>
      </c>
      <c r="G178" s="22">
        <v>1205622</v>
      </c>
      <c r="H178" s="22">
        <v>636460</v>
      </c>
      <c r="I178" s="22">
        <v>658897</v>
      </c>
      <c r="J178" s="22">
        <v>4669329</v>
      </c>
      <c r="K178" s="22">
        <v>9811811</v>
      </c>
      <c r="L178" s="22">
        <v>377817</v>
      </c>
      <c r="M178" s="22">
        <v>295516</v>
      </c>
      <c r="N178" s="22">
        <v>250846</v>
      </c>
      <c r="O178" s="22">
        <v>210411</v>
      </c>
      <c r="P178" s="22">
        <v>187974</v>
      </c>
      <c r="Q178" s="22">
        <v>634941</v>
      </c>
      <c r="R178" s="22">
        <v>1957505</v>
      </c>
    </row>
    <row r="179" spans="1:18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338681</v>
      </c>
      <c r="F179" s="22">
        <v>353321</v>
      </c>
      <c r="G179" s="22">
        <v>368599</v>
      </c>
      <c r="H179" s="22">
        <v>362237</v>
      </c>
      <c r="I179" s="22">
        <v>328125</v>
      </c>
      <c r="J179" s="22">
        <v>2320135</v>
      </c>
      <c r="K179" s="22">
        <v>4071098</v>
      </c>
      <c r="L179" s="22">
        <v>174937</v>
      </c>
      <c r="M179" s="22">
        <v>160297</v>
      </c>
      <c r="N179" s="22">
        <v>145019</v>
      </c>
      <c r="O179" s="22">
        <v>129073</v>
      </c>
      <c r="P179" s="22">
        <v>114020</v>
      </c>
      <c r="Q179" s="22">
        <v>592791</v>
      </c>
      <c r="R179" s="22">
        <v>1316137</v>
      </c>
    </row>
    <row r="180" spans="1:18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76277</v>
      </c>
      <c r="F180" s="22">
        <v>154919</v>
      </c>
      <c r="G180" s="22">
        <v>158125</v>
      </c>
      <c r="H180" s="22">
        <v>161398</v>
      </c>
      <c r="I180" s="22">
        <v>164738</v>
      </c>
      <c r="J180" s="22">
        <v>784543</v>
      </c>
      <c r="K180" s="22">
        <v>1500000</v>
      </c>
      <c r="L180" s="22">
        <v>30885</v>
      </c>
      <c r="M180" s="22">
        <v>28521</v>
      </c>
      <c r="N180" s="22">
        <v>25315</v>
      </c>
      <c r="O180" s="22">
        <v>22042</v>
      </c>
      <c r="P180" s="22">
        <v>18702</v>
      </c>
      <c r="Q180" s="22">
        <v>40936</v>
      </c>
      <c r="R180" s="22">
        <v>166401</v>
      </c>
    </row>
    <row r="181" spans="1:18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998551</v>
      </c>
      <c r="F181" s="22">
        <v>1039965</v>
      </c>
      <c r="G181" s="22">
        <v>1083429</v>
      </c>
      <c r="H181" s="22">
        <v>1096603</v>
      </c>
      <c r="I181" s="22">
        <v>1073555</v>
      </c>
      <c r="J181" s="22">
        <v>22815472</v>
      </c>
      <c r="K181" s="22">
        <v>28107575</v>
      </c>
      <c r="L181" s="22">
        <v>979370</v>
      </c>
      <c r="M181" s="22">
        <v>937916</v>
      </c>
      <c r="N181" s="22">
        <v>894452</v>
      </c>
      <c r="O181" s="22">
        <v>848817</v>
      </c>
      <c r="P181" s="22">
        <v>802749</v>
      </c>
      <c r="Q181" s="22">
        <v>8398033</v>
      </c>
      <c r="R181" s="22">
        <v>12861337</v>
      </c>
    </row>
    <row r="182" spans="1:18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566376</v>
      </c>
      <c r="F182" s="22">
        <v>570936</v>
      </c>
      <c r="G182" s="22">
        <v>575686</v>
      </c>
      <c r="H182" s="22">
        <v>580633</v>
      </c>
      <c r="I182" s="22">
        <v>558697</v>
      </c>
      <c r="J182" s="22">
        <v>4738729</v>
      </c>
      <c r="K182" s="22">
        <v>7591057</v>
      </c>
      <c r="L182" s="22">
        <v>429052</v>
      </c>
      <c r="M182" s="22">
        <v>395748</v>
      </c>
      <c r="N182" s="22">
        <v>362256</v>
      </c>
      <c r="O182" s="22">
        <v>328565</v>
      </c>
      <c r="P182" s="22">
        <v>294903</v>
      </c>
      <c r="Q182" s="22">
        <v>1202706</v>
      </c>
      <c r="R182" s="22">
        <v>3013230</v>
      </c>
    </row>
    <row r="183" spans="1:18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381840</v>
      </c>
      <c r="F183" s="22">
        <v>395616</v>
      </c>
      <c r="G183" s="22">
        <v>334331</v>
      </c>
      <c r="H183" s="22">
        <v>319885</v>
      </c>
      <c r="I183" s="22">
        <v>303622</v>
      </c>
      <c r="J183" s="22">
        <v>1625593</v>
      </c>
      <c r="K183" s="22">
        <v>3360887</v>
      </c>
      <c r="L183" s="22">
        <v>112086</v>
      </c>
      <c r="M183" s="22">
        <v>98012</v>
      </c>
      <c r="N183" s="22">
        <v>83584</v>
      </c>
      <c r="O183" s="22">
        <v>71716</v>
      </c>
      <c r="P183" s="22">
        <v>61058</v>
      </c>
      <c r="Q183" s="22">
        <v>338922</v>
      </c>
      <c r="R183" s="22">
        <v>765378</v>
      </c>
    </row>
    <row r="184" spans="1:18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137655</v>
      </c>
      <c r="F184" s="22">
        <v>142894</v>
      </c>
      <c r="G184" s="22">
        <v>148341</v>
      </c>
      <c r="H184" s="22">
        <v>154005</v>
      </c>
      <c r="I184" s="22">
        <v>159893</v>
      </c>
      <c r="J184" s="22">
        <v>2336408</v>
      </c>
      <c r="K184" s="22">
        <v>3079196</v>
      </c>
      <c r="L184" s="22">
        <v>112143</v>
      </c>
      <c r="M184" s="22">
        <v>106904</v>
      </c>
      <c r="N184" s="22">
        <v>101457</v>
      </c>
      <c r="O184" s="22">
        <v>95793</v>
      </c>
      <c r="P184" s="22">
        <v>89905</v>
      </c>
      <c r="Q184" s="22">
        <v>551461</v>
      </c>
      <c r="R184" s="22">
        <v>1057663</v>
      </c>
    </row>
    <row r="185" spans="1:18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143764</v>
      </c>
      <c r="F185" s="22">
        <v>131238</v>
      </c>
      <c r="G185" s="22">
        <v>117388</v>
      </c>
      <c r="H185" s="22">
        <v>94200</v>
      </c>
      <c r="I185" s="22">
        <v>94615</v>
      </c>
      <c r="J185" s="22">
        <v>716360</v>
      </c>
      <c r="K185" s="22">
        <v>1297565</v>
      </c>
      <c r="L185" s="22">
        <v>40054</v>
      </c>
      <c r="M185" s="22">
        <v>33955</v>
      </c>
      <c r="N185" s="22">
        <v>30214</v>
      </c>
      <c r="O185" s="22">
        <v>27124</v>
      </c>
      <c r="P185" s="22">
        <v>24423</v>
      </c>
      <c r="Q185" s="22">
        <v>252924</v>
      </c>
      <c r="R185" s="22">
        <v>408694</v>
      </c>
    </row>
    <row r="186" spans="1:18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152890</v>
      </c>
      <c r="F186" s="22">
        <v>158373</v>
      </c>
      <c r="G186" s="22">
        <v>164057</v>
      </c>
      <c r="H186" s="22">
        <v>159517</v>
      </c>
      <c r="I186" s="22">
        <v>110923</v>
      </c>
      <c r="J186" s="22">
        <v>2466112</v>
      </c>
      <c r="K186" s="22">
        <v>3211872</v>
      </c>
      <c r="L186" s="22">
        <v>117885</v>
      </c>
      <c r="M186" s="22">
        <v>112401</v>
      </c>
      <c r="N186" s="22">
        <v>106719</v>
      </c>
      <c r="O186" s="22">
        <v>100877</v>
      </c>
      <c r="P186" s="22">
        <v>95747</v>
      </c>
      <c r="Q186" s="22">
        <v>910283</v>
      </c>
      <c r="R186" s="22">
        <v>1443912</v>
      </c>
    </row>
    <row r="187" spans="1:18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155906</v>
      </c>
      <c r="F187" s="22">
        <v>161169</v>
      </c>
      <c r="G187" s="22">
        <v>166625</v>
      </c>
      <c r="H187" s="22">
        <v>168139</v>
      </c>
      <c r="I187" s="22">
        <v>137189</v>
      </c>
      <c r="J187" s="22">
        <v>1384718</v>
      </c>
      <c r="K187" s="22">
        <v>2173746</v>
      </c>
      <c r="L187" s="22">
        <v>75862</v>
      </c>
      <c r="M187" s="22">
        <v>70599</v>
      </c>
      <c r="N187" s="22">
        <v>65143</v>
      </c>
      <c r="O187" s="22">
        <v>59481</v>
      </c>
      <c r="P187" s="22">
        <v>54509</v>
      </c>
      <c r="Q187" s="22">
        <v>371880</v>
      </c>
      <c r="R187" s="22">
        <v>697474</v>
      </c>
    </row>
    <row r="188" spans="1:18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774350</v>
      </c>
      <c r="F188" s="22">
        <v>644069</v>
      </c>
      <c r="G188" s="22">
        <v>445608</v>
      </c>
      <c r="H188" s="22">
        <v>418962</v>
      </c>
      <c r="I188" s="22">
        <v>438476</v>
      </c>
      <c r="J188" s="22">
        <v>519897</v>
      </c>
      <c r="K188" s="22">
        <v>3241362</v>
      </c>
      <c r="L188" s="22">
        <v>126804</v>
      </c>
      <c r="M188" s="22">
        <v>98511</v>
      </c>
      <c r="N188" s="22">
        <v>73747</v>
      </c>
      <c r="O188" s="22">
        <v>53879</v>
      </c>
      <c r="P188" s="22">
        <v>34365</v>
      </c>
      <c r="Q188" s="22">
        <v>26604</v>
      </c>
      <c r="R188" s="22">
        <v>413910</v>
      </c>
    </row>
    <row r="189" spans="1:18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45464</v>
      </c>
      <c r="F189" s="22">
        <v>46766</v>
      </c>
      <c r="G189" s="22">
        <v>48106</v>
      </c>
      <c r="H189" s="22">
        <v>49483</v>
      </c>
      <c r="I189" s="22">
        <v>50901</v>
      </c>
      <c r="J189" s="22">
        <v>466876</v>
      </c>
      <c r="K189" s="22">
        <v>707596</v>
      </c>
      <c r="L189" s="22">
        <v>20203</v>
      </c>
      <c r="M189" s="22">
        <v>18901</v>
      </c>
      <c r="N189" s="22">
        <v>17561</v>
      </c>
      <c r="O189" s="22">
        <v>16184</v>
      </c>
      <c r="P189" s="22">
        <v>14766</v>
      </c>
      <c r="Q189" s="22">
        <v>81882</v>
      </c>
      <c r="R189" s="22">
        <v>169497</v>
      </c>
    </row>
    <row r="190" spans="1:18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697532</v>
      </c>
      <c r="F190" s="22">
        <v>715396</v>
      </c>
      <c r="G190" s="22">
        <v>655207</v>
      </c>
      <c r="H190" s="22">
        <v>267921</v>
      </c>
      <c r="I190" s="22">
        <v>277373</v>
      </c>
      <c r="J190" s="22">
        <v>4932781</v>
      </c>
      <c r="K190" s="22">
        <v>7546210</v>
      </c>
      <c r="L190" s="22">
        <v>235434</v>
      </c>
      <c r="M190" s="22">
        <v>217570</v>
      </c>
      <c r="N190" s="22">
        <v>199413</v>
      </c>
      <c r="O190" s="22">
        <v>183795</v>
      </c>
      <c r="P190" s="22">
        <v>174343</v>
      </c>
      <c r="Q190" s="22">
        <v>1350353</v>
      </c>
      <c r="R190" s="22">
        <v>2360908</v>
      </c>
    </row>
    <row r="191" spans="1:18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1038248</v>
      </c>
      <c r="F191" s="22">
        <v>1057271</v>
      </c>
      <c r="G191" s="22">
        <v>1079775</v>
      </c>
      <c r="H191" s="22">
        <v>1105058</v>
      </c>
      <c r="I191" s="22">
        <v>960895</v>
      </c>
      <c r="J191" s="22">
        <v>5275573</v>
      </c>
      <c r="K191" s="22">
        <v>10516820</v>
      </c>
      <c r="L191" s="22">
        <v>324012</v>
      </c>
      <c r="M191" s="22">
        <v>289105</v>
      </c>
      <c r="N191" s="22">
        <v>253603</v>
      </c>
      <c r="O191" s="22">
        <v>217271</v>
      </c>
      <c r="P191" s="22">
        <v>181629</v>
      </c>
      <c r="Q191" s="22">
        <v>640743</v>
      </c>
      <c r="R191" s="22">
        <v>1906363</v>
      </c>
    </row>
    <row r="192" spans="1:18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52763</v>
      </c>
      <c r="F192" s="22">
        <v>55191</v>
      </c>
      <c r="G192" s="22">
        <v>57732</v>
      </c>
      <c r="H192" s="22">
        <v>60389</v>
      </c>
      <c r="I192" s="22">
        <v>63169</v>
      </c>
      <c r="J192" s="22">
        <v>622074</v>
      </c>
      <c r="K192" s="22">
        <v>911318</v>
      </c>
      <c r="L192" s="22">
        <v>40881</v>
      </c>
      <c r="M192" s="22">
        <v>38452</v>
      </c>
      <c r="N192" s="22">
        <v>35912</v>
      </c>
      <c r="O192" s="22">
        <v>33254</v>
      </c>
      <c r="P192" s="22">
        <v>30475</v>
      </c>
      <c r="Q192" s="22">
        <v>127073</v>
      </c>
      <c r="R192" s="22">
        <v>306047</v>
      </c>
    </row>
    <row r="193" spans="1:18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123401</v>
      </c>
      <c r="F193" s="22">
        <v>129972</v>
      </c>
      <c r="G193" s="22">
        <v>136898</v>
      </c>
      <c r="H193" s="22">
        <v>144200</v>
      </c>
      <c r="I193" s="22">
        <v>151899</v>
      </c>
      <c r="J193" s="22">
        <v>1934202</v>
      </c>
      <c r="K193" s="22">
        <v>2620572</v>
      </c>
      <c r="L193" s="22">
        <v>130268</v>
      </c>
      <c r="M193" s="22">
        <v>123697</v>
      </c>
      <c r="N193" s="22">
        <v>116771</v>
      </c>
      <c r="O193" s="22">
        <v>109469</v>
      </c>
      <c r="P193" s="22">
        <v>101770</v>
      </c>
      <c r="Q193" s="22">
        <v>657983</v>
      </c>
      <c r="R193" s="22">
        <v>1239958</v>
      </c>
    </row>
    <row r="194" spans="1:18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1034905</v>
      </c>
      <c r="F194" s="22">
        <v>874559</v>
      </c>
      <c r="G194" s="22">
        <v>0</v>
      </c>
      <c r="H194" s="22">
        <v>0</v>
      </c>
      <c r="I194" s="22">
        <v>0</v>
      </c>
      <c r="J194" s="22">
        <v>0</v>
      </c>
      <c r="K194" s="22">
        <v>1909464</v>
      </c>
      <c r="L194" s="22">
        <v>56902</v>
      </c>
      <c r="M194" s="22">
        <v>26062</v>
      </c>
      <c r="N194" s="22">
        <v>0</v>
      </c>
      <c r="O194" s="22">
        <v>0</v>
      </c>
      <c r="P194" s="22">
        <v>0</v>
      </c>
      <c r="Q194" s="22">
        <v>0</v>
      </c>
      <c r="R194" s="22">
        <v>82964</v>
      </c>
    </row>
    <row r="195" spans="1:18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</row>
    <row r="196" spans="1:18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713279</v>
      </c>
      <c r="F196" s="22">
        <v>600942</v>
      </c>
      <c r="G196" s="22">
        <v>626369</v>
      </c>
      <c r="H196" s="22">
        <v>533307</v>
      </c>
      <c r="I196" s="22">
        <v>455901</v>
      </c>
      <c r="J196" s="22">
        <v>4901058</v>
      </c>
      <c r="K196" s="22">
        <v>7830856</v>
      </c>
      <c r="L196" s="22">
        <v>293606</v>
      </c>
      <c r="M196" s="22">
        <v>264976</v>
      </c>
      <c r="N196" s="22">
        <v>239549</v>
      </c>
      <c r="O196" s="22">
        <v>213097</v>
      </c>
      <c r="P196" s="22">
        <v>193670</v>
      </c>
      <c r="Q196" s="22">
        <v>1030173</v>
      </c>
      <c r="R196" s="22">
        <v>2235071</v>
      </c>
    </row>
    <row r="197" spans="1:18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1279659</v>
      </c>
      <c r="F197" s="22">
        <v>1336041</v>
      </c>
      <c r="G197" s="22">
        <v>1395061</v>
      </c>
      <c r="H197" s="22">
        <v>1387466</v>
      </c>
      <c r="I197" s="22">
        <v>1311032</v>
      </c>
      <c r="J197" s="22">
        <v>7338177</v>
      </c>
      <c r="K197" s="22">
        <v>14047436</v>
      </c>
      <c r="L197" s="22">
        <v>521225</v>
      </c>
      <c r="M197" s="22">
        <v>464843</v>
      </c>
      <c r="N197" s="22">
        <v>405823</v>
      </c>
      <c r="O197" s="22">
        <v>344036</v>
      </c>
      <c r="P197" s="22">
        <v>283421</v>
      </c>
      <c r="Q197" s="22">
        <v>1452060</v>
      </c>
      <c r="R197" s="22">
        <v>3471408</v>
      </c>
    </row>
    <row r="198" spans="1:18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36969</v>
      </c>
      <c r="F198" s="22">
        <v>37473</v>
      </c>
      <c r="G198" s="22">
        <v>38005</v>
      </c>
      <c r="H198" s="22">
        <v>28000</v>
      </c>
      <c r="I198" s="22">
        <v>28000</v>
      </c>
      <c r="J198" s="22">
        <v>22000</v>
      </c>
      <c r="K198" s="22">
        <v>190447</v>
      </c>
      <c r="L198" s="22">
        <v>5974</v>
      </c>
      <c r="M198" s="22">
        <v>4525</v>
      </c>
      <c r="N198" s="22">
        <v>3047</v>
      </c>
      <c r="O198" s="22">
        <v>1828</v>
      </c>
      <c r="P198" s="22">
        <v>972</v>
      </c>
      <c r="Q198" s="22">
        <v>972</v>
      </c>
      <c r="R198" s="22">
        <v>17318</v>
      </c>
    </row>
    <row r="199" spans="1:18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</row>
    <row r="200" spans="1:18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93207</v>
      </c>
      <c r="F200" s="22">
        <v>96601</v>
      </c>
      <c r="G200" s="22">
        <v>100126</v>
      </c>
      <c r="H200" s="22">
        <v>103785</v>
      </c>
      <c r="I200" s="22">
        <v>107586</v>
      </c>
      <c r="J200" s="22">
        <v>1661012</v>
      </c>
      <c r="K200" s="22">
        <v>2162317</v>
      </c>
      <c r="L200" s="22">
        <v>75649</v>
      </c>
      <c r="M200" s="22">
        <v>72254</v>
      </c>
      <c r="N200" s="22">
        <v>68730</v>
      </c>
      <c r="O200" s="22">
        <v>65070</v>
      </c>
      <c r="P200" s="22">
        <v>61270</v>
      </c>
      <c r="Q200" s="22">
        <v>395457</v>
      </c>
      <c r="R200" s="22">
        <v>738430</v>
      </c>
    </row>
    <row r="201" spans="1:18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6183</v>
      </c>
      <c r="F201" s="22">
        <v>6570</v>
      </c>
      <c r="G201" s="22">
        <v>6981</v>
      </c>
      <c r="H201" s="22">
        <v>7417</v>
      </c>
      <c r="I201" s="22">
        <v>7880</v>
      </c>
      <c r="J201" s="22">
        <v>8373</v>
      </c>
      <c r="K201" s="22">
        <v>43404</v>
      </c>
      <c r="L201" s="22">
        <v>2713</v>
      </c>
      <c r="M201" s="22">
        <v>2326</v>
      </c>
      <c r="N201" s="22">
        <v>1915</v>
      </c>
      <c r="O201" s="22">
        <v>1479</v>
      </c>
      <c r="P201" s="22">
        <v>1016</v>
      </c>
      <c r="Q201" s="22">
        <v>523</v>
      </c>
      <c r="R201" s="22">
        <v>9972</v>
      </c>
    </row>
    <row r="202" spans="1:18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</row>
    <row r="203" spans="1:18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25308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25308</v>
      </c>
      <c r="L203" s="22">
        <v>683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683</v>
      </c>
    </row>
    <row r="204" spans="1:18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</row>
    <row r="205" spans="1:18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19536</v>
      </c>
      <c r="F205" s="22">
        <v>20410</v>
      </c>
      <c r="G205" s="22">
        <v>21322</v>
      </c>
      <c r="H205" s="22">
        <v>22275</v>
      </c>
      <c r="I205" s="22">
        <v>23271</v>
      </c>
      <c r="J205" s="22">
        <v>335995</v>
      </c>
      <c r="K205" s="22">
        <v>442809</v>
      </c>
      <c r="L205" s="22">
        <v>19367</v>
      </c>
      <c r="M205" s="22">
        <v>18494</v>
      </c>
      <c r="N205" s="22">
        <v>17581</v>
      </c>
      <c r="O205" s="22">
        <v>16628</v>
      </c>
      <c r="P205" s="22">
        <v>15632</v>
      </c>
      <c r="Q205" s="22">
        <v>91945</v>
      </c>
      <c r="R205" s="22">
        <v>179647</v>
      </c>
    </row>
    <row r="206" spans="1:18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8994</v>
      </c>
      <c r="F206" s="22">
        <v>9424</v>
      </c>
      <c r="G206" s="22">
        <v>9874</v>
      </c>
      <c r="H206" s="22">
        <v>10346</v>
      </c>
      <c r="I206" s="22">
        <v>10841</v>
      </c>
      <c r="J206" s="22">
        <v>91878</v>
      </c>
      <c r="K206" s="22">
        <v>141357</v>
      </c>
      <c r="L206" s="22">
        <v>6576</v>
      </c>
      <c r="M206" s="22">
        <v>6145</v>
      </c>
      <c r="N206" s="22">
        <v>5695</v>
      </c>
      <c r="O206" s="22">
        <v>5223</v>
      </c>
      <c r="P206" s="22">
        <v>4728</v>
      </c>
      <c r="Q206" s="22">
        <v>17105</v>
      </c>
      <c r="R206" s="22">
        <v>45472</v>
      </c>
    </row>
    <row r="207" spans="1:18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</row>
    <row r="208" spans="1:18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55461</v>
      </c>
      <c r="F208" s="22">
        <v>56163</v>
      </c>
      <c r="G208" s="22">
        <v>45648</v>
      </c>
      <c r="H208" s="22">
        <v>41772</v>
      </c>
      <c r="I208" s="22">
        <v>264337</v>
      </c>
      <c r="J208" s="22">
        <v>0</v>
      </c>
      <c r="K208" s="22">
        <v>463381</v>
      </c>
      <c r="L208" s="22">
        <v>19611</v>
      </c>
      <c r="M208" s="22">
        <v>17169</v>
      </c>
      <c r="N208" s="22">
        <v>14815</v>
      </c>
      <c r="O208" s="22">
        <v>12920</v>
      </c>
      <c r="P208" s="22">
        <v>6849</v>
      </c>
      <c r="Q208" s="22">
        <v>0</v>
      </c>
      <c r="R208" s="22">
        <v>71364</v>
      </c>
    </row>
    <row r="209" spans="1:18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22649</v>
      </c>
      <c r="F209" s="22">
        <v>23361</v>
      </c>
      <c r="G209" s="22">
        <v>24096</v>
      </c>
      <c r="H209" s="22">
        <v>24853</v>
      </c>
      <c r="I209" s="22">
        <v>25635</v>
      </c>
      <c r="J209" s="22">
        <v>9337</v>
      </c>
      <c r="K209" s="22">
        <v>129931</v>
      </c>
      <c r="L209" s="22">
        <v>3751</v>
      </c>
      <c r="M209" s="22">
        <v>3039</v>
      </c>
      <c r="N209" s="22">
        <v>2304</v>
      </c>
      <c r="O209" s="22">
        <v>1547</v>
      </c>
      <c r="P209" s="22">
        <v>765</v>
      </c>
      <c r="Q209" s="22">
        <v>82</v>
      </c>
      <c r="R209" s="22">
        <v>11488</v>
      </c>
    </row>
    <row r="210" spans="1:18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</row>
    <row r="211" spans="1:18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2502</v>
      </c>
      <c r="F211" s="22">
        <v>2613</v>
      </c>
      <c r="G211" s="22">
        <v>2730</v>
      </c>
      <c r="H211" s="22">
        <v>2852</v>
      </c>
      <c r="I211" s="22">
        <v>2980</v>
      </c>
      <c r="J211" s="22">
        <v>0</v>
      </c>
      <c r="K211" s="22">
        <v>13677</v>
      </c>
      <c r="L211" s="22">
        <v>577</v>
      </c>
      <c r="M211" s="22">
        <v>466</v>
      </c>
      <c r="N211" s="22">
        <v>349</v>
      </c>
      <c r="O211" s="22">
        <v>227</v>
      </c>
      <c r="P211" s="22">
        <v>99</v>
      </c>
      <c r="Q211" s="22">
        <v>0</v>
      </c>
      <c r="R211" s="22">
        <v>1718</v>
      </c>
    </row>
    <row r="212" spans="1:18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81234</v>
      </c>
      <c r="F212" s="22">
        <v>83794</v>
      </c>
      <c r="G212" s="22">
        <v>86435</v>
      </c>
      <c r="H212" s="22">
        <v>89159</v>
      </c>
      <c r="I212" s="22">
        <v>91969</v>
      </c>
      <c r="J212" s="22">
        <v>3427727</v>
      </c>
      <c r="K212" s="22">
        <v>3860318</v>
      </c>
      <c r="L212" s="22">
        <v>120082</v>
      </c>
      <c r="M212" s="22">
        <v>117522</v>
      </c>
      <c r="N212" s="22">
        <v>114881</v>
      </c>
      <c r="O212" s="22">
        <v>112157</v>
      </c>
      <c r="P212" s="22">
        <v>109348</v>
      </c>
      <c r="Q212" s="22">
        <v>1504519</v>
      </c>
      <c r="R212" s="22">
        <v>2078509</v>
      </c>
    </row>
    <row r="213" spans="1:18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2953</v>
      </c>
      <c r="F213" s="22">
        <v>2953</v>
      </c>
      <c r="G213" s="22">
        <v>2953</v>
      </c>
      <c r="H213" s="22">
        <v>2953</v>
      </c>
      <c r="I213" s="22">
        <v>2955</v>
      </c>
      <c r="J213" s="22">
        <v>0</v>
      </c>
      <c r="K213" s="22">
        <v>14767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</row>
    <row r="214" spans="1:18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22917</v>
      </c>
      <c r="F214" s="22">
        <v>22917</v>
      </c>
      <c r="G214" s="22">
        <v>22917</v>
      </c>
      <c r="H214" s="22">
        <v>22917</v>
      </c>
      <c r="I214" s="22">
        <v>20194</v>
      </c>
      <c r="J214" s="22">
        <v>0</v>
      </c>
      <c r="K214" s="22">
        <v>111862</v>
      </c>
      <c r="L214" s="22">
        <v>2814</v>
      </c>
      <c r="M214" s="22">
        <v>2195</v>
      </c>
      <c r="N214" s="22">
        <v>1577</v>
      </c>
      <c r="O214" s="22">
        <v>958</v>
      </c>
      <c r="P214" s="22">
        <v>363</v>
      </c>
      <c r="Q214" s="22">
        <v>0</v>
      </c>
      <c r="R214" s="22">
        <v>7907</v>
      </c>
    </row>
    <row r="215" spans="1:18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75001</v>
      </c>
      <c r="F215" s="22">
        <v>68334</v>
      </c>
      <c r="G215" s="22">
        <v>68334</v>
      </c>
      <c r="H215" s="22">
        <v>68334</v>
      </c>
      <c r="I215" s="22">
        <v>68334</v>
      </c>
      <c r="J215" s="22">
        <v>279899</v>
      </c>
      <c r="K215" s="22">
        <v>628236</v>
      </c>
      <c r="L215" s="22">
        <v>18683</v>
      </c>
      <c r="M215" s="22">
        <v>16630</v>
      </c>
      <c r="N215" s="22">
        <v>14577</v>
      </c>
      <c r="O215" s="22">
        <v>12525</v>
      </c>
      <c r="P215" s="22">
        <v>10472</v>
      </c>
      <c r="Q215" s="22">
        <v>23577</v>
      </c>
      <c r="R215" s="22">
        <v>96464</v>
      </c>
    </row>
    <row r="216" spans="1:18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9350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9350</v>
      </c>
      <c r="L216" s="22">
        <v>175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175</v>
      </c>
    </row>
    <row r="217" spans="1:18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</row>
    <row r="218" spans="1:18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</row>
    <row r="219" spans="1:18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18956</v>
      </c>
      <c r="F219" s="22">
        <v>19199</v>
      </c>
      <c r="G219" s="22">
        <v>19456</v>
      </c>
      <c r="H219" s="22">
        <v>19729</v>
      </c>
      <c r="I219" s="22">
        <v>20018</v>
      </c>
      <c r="J219" s="22">
        <v>5326</v>
      </c>
      <c r="K219" s="22">
        <v>102684</v>
      </c>
      <c r="L219" s="22">
        <v>1696</v>
      </c>
      <c r="M219" s="22">
        <v>1453</v>
      </c>
      <c r="N219" s="22">
        <v>1196</v>
      </c>
      <c r="O219" s="22">
        <v>923</v>
      </c>
      <c r="P219" s="22">
        <v>634</v>
      </c>
      <c r="Q219" s="22">
        <v>326</v>
      </c>
      <c r="R219" s="22">
        <v>6228</v>
      </c>
    </row>
    <row r="220" spans="1:18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32586</v>
      </c>
      <c r="F220" s="22">
        <v>34092</v>
      </c>
      <c r="G220" s="22">
        <v>35668</v>
      </c>
      <c r="H220" s="22">
        <v>37317</v>
      </c>
      <c r="I220" s="22">
        <v>39041</v>
      </c>
      <c r="J220" s="22">
        <v>431289</v>
      </c>
      <c r="K220" s="22">
        <v>609993</v>
      </c>
      <c r="L220" s="22">
        <v>27550</v>
      </c>
      <c r="M220" s="22">
        <v>26044</v>
      </c>
      <c r="N220" s="22">
        <v>24468</v>
      </c>
      <c r="O220" s="22">
        <v>22819</v>
      </c>
      <c r="P220" s="22">
        <v>21095</v>
      </c>
      <c r="Q220" s="22">
        <v>98728</v>
      </c>
      <c r="R220" s="22">
        <v>220704</v>
      </c>
    </row>
    <row r="221" spans="1:18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21661</v>
      </c>
      <c r="F221" s="22">
        <v>22593</v>
      </c>
      <c r="G221" s="22">
        <v>8750</v>
      </c>
      <c r="H221" s="22">
        <v>8976</v>
      </c>
      <c r="I221" s="22">
        <v>9208</v>
      </c>
      <c r="J221" s="22">
        <v>34143</v>
      </c>
      <c r="K221" s="22">
        <v>105331</v>
      </c>
      <c r="L221" s="22">
        <v>3423</v>
      </c>
      <c r="M221" s="22">
        <v>2490</v>
      </c>
      <c r="N221" s="22">
        <v>1513</v>
      </c>
      <c r="O221" s="22">
        <v>1288</v>
      </c>
      <c r="P221" s="22">
        <v>1055</v>
      </c>
      <c r="Q221" s="22">
        <v>1777</v>
      </c>
      <c r="R221" s="22">
        <v>11546</v>
      </c>
    </row>
    <row r="222" spans="1:18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</row>
    <row r="223" spans="1:18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488044</v>
      </c>
      <c r="F223" s="22">
        <v>492263</v>
      </c>
      <c r="G223" s="22">
        <v>492504</v>
      </c>
      <c r="H223" s="22">
        <v>297380</v>
      </c>
      <c r="I223" s="22">
        <v>214136</v>
      </c>
      <c r="J223" s="22">
        <v>60000</v>
      </c>
      <c r="K223" s="22">
        <v>2044327</v>
      </c>
      <c r="L223" s="22">
        <v>45858</v>
      </c>
      <c r="M223" s="22">
        <v>31529</v>
      </c>
      <c r="N223" s="22">
        <v>17131</v>
      </c>
      <c r="O223" s="22">
        <v>6798</v>
      </c>
      <c r="P223" s="22">
        <v>3332</v>
      </c>
      <c r="Q223" s="22">
        <v>12348</v>
      </c>
      <c r="R223" s="22">
        <v>116996</v>
      </c>
    </row>
    <row r="224" spans="1:18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</row>
    <row r="225" spans="1:18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</row>
    <row r="226" spans="1:18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14224</v>
      </c>
      <c r="F226" s="22">
        <v>14224</v>
      </c>
      <c r="G226" s="22">
        <v>5928</v>
      </c>
      <c r="H226" s="22">
        <v>0</v>
      </c>
      <c r="I226" s="22">
        <v>0</v>
      </c>
      <c r="J226" s="22">
        <v>0</v>
      </c>
      <c r="K226" s="22">
        <v>34376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</row>
    <row r="227" spans="1:18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</row>
    <row r="228" spans="1:18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</row>
    <row r="229" spans="1:18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</row>
    <row r="230" spans="1:18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16377</v>
      </c>
      <c r="F230" s="22">
        <v>16860</v>
      </c>
      <c r="G230" s="22">
        <v>17357</v>
      </c>
      <c r="H230" s="22">
        <v>17867</v>
      </c>
      <c r="I230" s="22">
        <v>18395</v>
      </c>
      <c r="J230" s="22">
        <v>169906</v>
      </c>
      <c r="K230" s="22">
        <v>256762</v>
      </c>
      <c r="L230" s="22">
        <v>7394</v>
      </c>
      <c r="M230" s="22">
        <v>6911</v>
      </c>
      <c r="N230" s="22">
        <v>6414</v>
      </c>
      <c r="O230" s="22">
        <v>5904</v>
      </c>
      <c r="P230" s="22">
        <v>5376</v>
      </c>
      <c r="Q230" s="22">
        <v>22113</v>
      </c>
      <c r="R230" s="22">
        <v>54112</v>
      </c>
    </row>
    <row r="231" spans="1:18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</row>
    <row r="232" spans="1:18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19043</v>
      </c>
      <c r="F232" s="22">
        <v>19837</v>
      </c>
      <c r="G232" s="22">
        <v>20663</v>
      </c>
      <c r="H232" s="22">
        <v>21524</v>
      </c>
      <c r="I232" s="22">
        <v>22421</v>
      </c>
      <c r="J232" s="22">
        <v>282581</v>
      </c>
      <c r="K232" s="22">
        <v>386069</v>
      </c>
      <c r="L232" s="22">
        <v>15728</v>
      </c>
      <c r="M232" s="22">
        <v>14934</v>
      </c>
      <c r="N232" s="22">
        <v>14108</v>
      </c>
      <c r="O232" s="22">
        <v>13247</v>
      </c>
      <c r="P232" s="22">
        <v>12349</v>
      </c>
      <c r="Q232" s="22">
        <v>65124</v>
      </c>
      <c r="R232" s="22">
        <v>135490</v>
      </c>
    </row>
    <row r="233" spans="1:18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</row>
    <row r="234" spans="1:18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</row>
    <row r="235" spans="1:18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</row>
    <row r="236" spans="1:18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28252</v>
      </c>
      <c r="F236" s="22">
        <v>14585</v>
      </c>
      <c r="G236" s="22">
        <v>0</v>
      </c>
      <c r="H236" s="22">
        <v>0</v>
      </c>
      <c r="I236" s="22">
        <v>0</v>
      </c>
      <c r="J236" s="22">
        <v>0</v>
      </c>
      <c r="K236" s="22">
        <v>42837</v>
      </c>
      <c r="L236" s="22">
        <v>1545</v>
      </c>
      <c r="M236" s="22">
        <v>314</v>
      </c>
      <c r="N236" s="22">
        <v>0</v>
      </c>
      <c r="O236" s="22">
        <v>0</v>
      </c>
      <c r="P236" s="22">
        <v>0</v>
      </c>
      <c r="Q236" s="22">
        <v>0</v>
      </c>
      <c r="R236" s="22">
        <v>1859</v>
      </c>
    </row>
    <row r="237" spans="1:18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</row>
    <row r="238" spans="1:18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</row>
    <row r="239" spans="1:18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14417</v>
      </c>
      <c r="F239" s="22">
        <v>15141</v>
      </c>
      <c r="G239" s="22">
        <v>15902</v>
      </c>
      <c r="H239" s="22">
        <v>16701</v>
      </c>
      <c r="I239" s="22">
        <v>17541</v>
      </c>
      <c r="J239" s="22">
        <v>113474</v>
      </c>
      <c r="K239" s="22">
        <v>193176</v>
      </c>
      <c r="L239" s="22">
        <v>9412</v>
      </c>
      <c r="M239" s="22">
        <v>8688</v>
      </c>
      <c r="N239" s="22">
        <v>7927</v>
      </c>
      <c r="O239" s="22">
        <v>7128</v>
      </c>
      <c r="P239" s="22">
        <v>6288</v>
      </c>
      <c r="Q239" s="22">
        <v>17598</v>
      </c>
      <c r="R239" s="22">
        <v>57041</v>
      </c>
    </row>
    <row r="240" spans="1:18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128923</v>
      </c>
      <c r="F240" s="22">
        <v>132835</v>
      </c>
      <c r="G240" s="22">
        <v>136885</v>
      </c>
      <c r="H240" s="22">
        <v>141080</v>
      </c>
      <c r="I240" s="22">
        <v>145420</v>
      </c>
      <c r="J240" s="22">
        <v>1030987</v>
      </c>
      <c r="K240" s="22">
        <v>1716130</v>
      </c>
      <c r="L240" s="22">
        <v>55878</v>
      </c>
      <c r="M240" s="22">
        <v>51927</v>
      </c>
      <c r="N240" s="22">
        <v>39845</v>
      </c>
      <c r="O240" s="22">
        <v>45336</v>
      </c>
      <c r="P240" s="22">
        <v>39216</v>
      </c>
      <c r="Q240" s="22">
        <v>188898</v>
      </c>
      <c r="R240" s="22">
        <v>421100</v>
      </c>
    </row>
    <row r="241" spans="1:18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</row>
    <row r="242" spans="1:18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25901</v>
      </c>
      <c r="F242" s="22">
        <v>27232</v>
      </c>
      <c r="G242" s="22">
        <v>28633</v>
      </c>
      <c r="H242" s="22">
        <v>30108</v>
      </c>
      <c r="I242" s="22">
        <v>21063</v>
      </c>
      <c r="J242" s="22">
        <v>302037</v>
      </c>
      <c r="K242" s="22">
        <v>434974</v>
      </c>
      <c r="L242" s="22">
        <v>20516</v>
      </c>
      <c r="M242" s="22">
        <v>19184</v>
      </c>
      <c r="N242" s="22">
        <v>17784</v>
      </c>
      <c r="O242" s="22">
        <v>16309</v>
      </c>
      <c r="P242" s="22">
        <v>14804</v>
      </c>
      <c r="Q242" s="22">
        <v>134954</v>
      </c>
      <c r="R242" s="22">
        <v>223551</v>
      </c>
    </row>
    <row r="243" spans="1:18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</row>
    <row r="244" spans="1:18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</row>
    <row r="245" spans="1:18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</row>
    <row r="246" spans="1:18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</row>
    <row r="247" spans="1:18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</row>
    <row r="248" spans="1:18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85644</v>
      </c>
      <c r="F248" s="22">
        <v>86893</v>
      </c>
      <c r="G248" s="22">
        <v>88164</v>
      </c>
      <c r="H248" s="22">
        <v>89458</v>
      </c>
      <c r="I248" s="22">
        <v>90775</v>
      </c>
      <c r="J248" s="22">
        <v>399066</v>
      </c>
      <c r="K248" s="22">
        <v>840000</v>
      </c>
      <c r="L248" s="22">
        <v>16980</v>
      </c>
      <c r="M248" s="22">
        <v>15731</v>
      </c>
      <c r="N248" s="22">
        <v>14460</v>
      </c>
      <c r="O248" s="22">
        <v>13166</v>
      </c>
      <c r="P248" s="22">
        <v>11849</v>
      </c>
      <c r="Q248" s="22">
        <v>89530</v>
      </c>
      <c r="R248" s="22">
        <v>161716</v>
      </c>
    </row>
    <row r="249" spans="1:18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</row>
    <row r="250" spans="1:18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</row>
    <row r="251" spans="1:18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93271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93271</v>
      </c>
      <c r="L251" s="22">
        <v>1229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1229</v>
      </c>
    </row>
    <row r="252" spans="1:18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90475</v>
      </c>
      <c r="F252" s="22">
        <v>93733</v>
      </c>
      <c r="G252" s="22">
        <v>97109</v>
      </c>
      <c r="H252" s="22">
        <v>100605</v>
      </c>
      <c r="I252" s="22">
        <v>104228</v>
      </c>
      <c r="J252" s="22">
        <v>644081</v>
      </c>
      <c r="K252" s="22">
        <v>1130231</v>
      </c>
      <c r="L252" s="22">
        <v>39538</v>
      </c>
      <c r="M252" s="22">
        <v>36280</v>
      </c>
      <c r="N252" s="22">
        <v>32904</v>
      </c>
      <c r="O252" s="22">
        <v>29408</v>
      </c>
      <c r="P252" s="22">
        <v>25785</v>
      </c>
      <c r="Q252" s="22">
        <v>70993</v>
      </c>
      <c r="R252" s="22">
        <v>234908</v>
      </c>
    </row>
    <row r="253" spans="1:18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20033</v>
      </c>
      <c r="F253" s="22">
        <v>21160</v>
      </c>
      <c r="G253" s="22">
        <v>22349</v>
      </c>
      <c r="H253" s="22">
        <v>0</v>
      </c>
      <c r="I253" s="22">
        <v>0</v>
      </c>
      <c r="J253" s="22">
        <v>0</v>
      </c>
      <c r="K253" s="22">
        <v>63542</v>
      </c>
      <c r="L253" s="22">
        <v>3574</v>
      </c>
      <c r="M253" s="22">
        <v>2447</v>
      </c>
      <c r="N253" s="22">
        <v>1258</v>
      </c>
      <c r="O253" s="22">
        <v>0</v>
      </c>
      <c r="P253" s="22">
        <v>0</v>
      </c>
      <c r="Q253" s="22">
        <v>0</v>
      </c>
      <c r="R253" s="22">
        <v>7279</v>
      </c>
    </row>
    <row r="254" spans="1:18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6003</v>
      </c>
      <c r="F254" s="22">
        <v>6341</v>
      </c>
      <c r="G254" s="22">
        <v>6697</v>
      </c>
      <c r="H254" s="22">
        <v>7074</v>
      </c>
      <c r="I254" s="22">
        <v>7472</v>
      </c>
      <c r="J254" s="22">
        <v>25034</v>
      </c>
      <c r="K254" s="22">
        <v>58621</v>
      </c>
      <c r="L254" s="22">
        <v>3297</v>
      </c>
      <c r="M254" s="22">
        <v>2959</v>
      </c>
      <c r="N254" s="22">
        <v>2603</v>
      </c>
      <c r="O254" s="22">
        <v>2226</v>
      </c>
      <c r="P254" s="22">
        <v>1828</v>
      </c>
      <c r="Q254" s="22">
        <v>2866</v>
      </c>
      <c r="R254" s="22">
        <v>15779</v>
      </c>
    </row>
    <row r="255" spans="1:18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42445</v>
      </c>
      <c r="F255" s="22">
        <v>44712</v>
      </c>
      <c r="G255" s="22">
        <v>8733</v>
      </c>
      <c r="H255" s="22">
        <v>9405</v>
      </c>
      <c r="I255" s="22">
        <v>0</v>
      </c>
      <c r="J255" s="22">
        <v>299794</v>
      </c>
      <c r="K255" s="22">
        <v>405089</v>
      </c>
      <c r="L255" s="22">
        <v>16570</v>
      </c>
      <c r="M255" s="22">
        <v>14608</v>
      </c>
      <c r="N255" s="22">
        <v>12988</v>
      </c>
      <c r="O255" s="22">
        <v>12630</v>
      </c>
      <c r="P255" s="22">
        <v>0</v>
      </c>
      <c r="Q255" s="22">
        <v>127757</v>
      </c>
      <c r="R255" s="22">
        <v>184553</v>
      </c>
    </row>
    <row r="256" spans="1:18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</row>
    <row r="257" spans="1:18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38000</v>
      </c>
      <c r="F257" s="22">
        <v>38000</v>
      </c>
      <c r="G257" s="22">
        <v>38000</v>
      </c>
      <c r="H257" s="22">
        <v>20000</v>
      </c>
      <c r="I257" s="22">
        <v>20000</v>
      </c>
      <c r="J257" s="22">
        <v>95307</v>
      </c>
      <c r="K257" s="22">
        <v>249307</v>
      </c>
      <c r="L257" s="22">
        <v>6731</v>
      </c>
      <c r="M257" s="22">
        <v>5705</v>
      </c>
      <c r="N257" s="22">
        <v>4679</v>
      </c>
      <c r="O257" s="22">
        <v>3653</v>
      </c>
      <c r="P257" s="22">
        <v>3113</v>
      </c>
      <c r="Q257" s="22">
        <v>7467</v>
      </c>
      <c r="R257" s="22">
        <v>31348</v>
      </c>
    </row>
    <row r="258" spans="1:18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139150</v>
      </c>
      <c r="F258" s="22">
        <v>144251</v>
      </c>
      <c r="G258" s="22">
        <v>85630</v>
      </c>
      <c r="H258" s="22">
        <v>88109</v>
      </c>
      <c r="I258" s="22">
        <v>90660</v>
      </c>
      <c r="J258" s="22">
        <v>0</v>
      </c>
      <c r="K258" s="22">
        <v>547800</v>
      </c>
      <c r="L258" s="22">
        <v>16652</v>
      </c>
      <c r="M258" s="22">
        <v>11551</v>
      </c>
      <c r="N258" s="22">
        <v>6990</v>
      </c>
      <c r="O258" s="22">
        <v>4511</v>
      </c>
      <c r="P258" s="22">
        <v>1959</v>
      </c>
      <c r="Q258" s="22">
        <v>0</v>
      </c>
      <c r="R258" s="22">
        <v>41663</v>
      </c>
    </row>
    <row r="259" spans="1:18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75298</v>
      </c>
      <c r="F259" s="22">
        <v>46226</v>
      </c>
      <c r="G259" s="22">
        <v>47844</v>
      </c>
      <c r="H259" s="22">
        <v>49519</v>
      </c>
      <c r="I259" s="22">
        <v>51207</v>
      </c>
      <c r="J259" s="22">
        <v>393980</v>
      </c>
      <c r="K259" s="22">
        <v>664074</v>
      </c>
      <c r="L259" s="22">
        <v>24840</v>
      </c>
      <c r="M259" s="22">
        <v>21260</v>
      </c>
      <c r="N259" s="22">
        <v>19642</v>
      </c>
      <c r="O259" s="22">
        <v>17967</v>
      </c>
      <c r="P259" s="22">
        <v>16279</v>
      </c>
      <c r="Q259" s="22">
        <v>59776</v>
      </c>
      <c r="R259" s="22">
        <v>159764</v>
      </c>
    </row>
    <row r="260" spans="1:18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161014</v>
      </c>
      <c r="F260" s="22">
        <v>11377</v>
      </c>
      <c r="G260" s="22">
        <v>11753</v>
      </c>
      <c r="H260" s="22">
        <v>12140</v>
      </c>
      <c r="I260" s="22">
        <v>12541</v>
      </c>
      <c r="J260" s="22">
        <v>235682</v>
      </c>
      <c r="K260" s="22">
        <v>444507</v>
      </c>
      <c r="L260" s="22">
        <v>9445</v>
      </c>
      <c r="M260" s="22">
        <v>9042</v>
      </c>
      <c r="N260" s="22">
        <v>8666</v>
      </c>
      <c r="O260" s="22">
        <v>8279</v>
      </c>
      <c r="P260" s="22">
        <v>7878</v>
      </c>
      <c r="Q260" s="22">
        <v>60072</v>
      </c>
      <c r="R260" s="22">
        <v>103382</v>
      </c>
    </row>
    <row r="261" spans="1:18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21321</v>
      </c>
      <c r="F261" s="22">
        <v>22192</v>
      </c>
      <c r="G261" s="22">
        <v>23098</v>
      </c>
      <c r="H261" s="22">
        <v>24041</v>
      </c>
      <c r="I261" s="22">
        <v>25023</v>
      </c>
      <c r="J261" s="22">
        <v>548271</v>
      </c>
      <c r="K261" s="22">
        <v>663946</v>
      </c>
      <c r="L261" s="22">
        <v>26630</v>
      </c>
      <c r="M261" s="22">
        <v>25759</v>
      </c>
      <c r="N261" s="22">
        <v>24853</v>
      </c>
      <c r="O261" s="22">
        <v>23910</v>
      </c>
      <c r="P261" s="22">
        <v>22928</v>
      </c>
      <c r="Q261" s="22">
        <v>222432</v>
      </c>
      <c r="R261" s="22">
        <v>346512</v>
      </c>
    </row>
    <row r="262" spans="1:18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7174</v>
      </c>
      <c r="F262" s="22">
        <v>7621</v>
      </c>
      <c r="G262" s="22">
        <v>8095</v>
      </c>
      <c r="H262" s="22">
        <v>8598</v>
      </c>
      <c r="I262" s="22">
        <v>9133</v>
      </c>
      <c r="J262" s="22">
        <v>12934</v>
      </c>
      <c r="K262" s="22">
        <v>53555</v>
      </c>
      <c r="L262" s="22">
        <v>3287</v>
      </c>
      <c r="M262" s="22">
        <v>2841</v>
      </c>
      <c r="N262" s="22">
        <v>2367</v>
      </c>
      <c r="O262" s="22">
        <v>1863</v>
      </c>
      <c r="P262" s="22">
        <v>1328</v>
      </c>
      <c r="Q262" s="22">
        <v>1954</v>
      </c>
      <c r="R262" s="22">
        <v>13640</v>
      </c>
    </row>
    <row r="263" spans="1:18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104777</v>
      </c>
      <c r="F263" s="22">
        <v>107446</v>
      </c>
      <c r="G263" s="22">
        <v>86275</v>
      </c>
      <c r="H263" s="22">
        <v>88705</v>
      </c>
      <c r="I263" s="22">
        <v>91206</v>
      </c>
      <c r="J263" s="22">
        <v>487232</v>
      </c>
      <c r="K263" s="22">
        <v>965641</v>
      </c>
      <c r="L263" s="22">
        <v>26747</v>
      </c>
      <c r="M263" s="22">
        <v>24078</v>
      </c>
      <c r="N263" s="22">
        <v>21432</v>
      </c>
      <c r="O263" s="22">
        <v>19002</v>
      </c>
      <c r="P263" s="22">
        <v>16501</v>
      </c>
      <c r="Q263" s="22">
        <v>57993</v>
      </c>
      <c r="R263" s="22">
        <v>165753</v>
      </c>
    </row>
    <row r="264" spans="1:18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81721</v>
      </c>
      <c r="F264" s="22">
        <v>84556</v>
      </c>
      <c r="G264" s="22">
        <v>87506</v>
      </c>
      <c r="H264" s="22">
        <v>47884</v>
      </c>
      <c r="I264" s="22">
        <v>50136</v>
      </c>
      <c r="J264" s="22">
        <v>587368</v>
      </c>
      <c r="K264" s="22">
        <v>939171</v>
      </c>
      <c r="L264" s="22">
        <v>37111</v>
      </c>
      <c r="M264" s="22">
        <v>34276</v>
      </c>
      <c r="N264" s="22">
        <v>31327</v>
      </c>
      <c r="O264" s="22">
        <v>28490</v>
      </c>
      <c r="P264" s="22">
        <v>26238</v>
      </c>
      <c r="Q264" s="22">
        <v>153644</v>
      </c>
      <c r="R264" s="22">
        <v>311086</v>
      </c>
    </row>
    <row r="265" spans="1:18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4967</v>
      </c>
      <c r="F265" s="22">
        <v>5241</v>
      </c>
      <c r="G265" s="22">
        <v>5531</v>
      </c>
      <c r="H265" s="22">
        <v>5836</v>
      </c>
      <c r="I265" s="22">
        <v>6159</v>
      </c>
      <c r="J265" s="22">
        <v>132128</v>
      </c>
      <c r="K265" s="22">
        <v>159862</v>
      </c>
      <c r="L265" s="22">
        <v>8649</v>
      </c>
      <c r="M265" s="22">
        <v>8374</v>
      </c>
      <c r="N265" s="22">
        <v>8085</v>
      </c>
      <c r="O265" s="22">
        <v>7779</v>
      </c>
      <c r="P265" s="22">
        <v>7457</v>
      </c>
      <c r="Q265" s="22">
        <v>58489</v>
      </c>
      <c r="R265" s="22">
        <v>98833</v>
      </c>
    </row>
    <row r="266" spans="1:18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</row>
    <row r="267" spans="1:18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10884</v>
      </c>
      <c r="F267" s="22">
        <v>10884</v>
      </c>
      <c r="G267" s="22">
        <v>10884</v>
      </c>
      <c r="H267" s="22">
        <v>10884</v>
      </c>
      <c r="I267" s="22">
        <v>10884</v>
      </c>
      <c r="J267" s="22">
        <v>126227</v>
      </c>
      <c r="K267" s="22">
        <v>180647</v>
      </c>
      <c r="L267" s="22">
        <v>5243</v>
      </c>
      <c r="M267" s="22">
        <v>4916</v>
      </c>
      <c r="N267" s="22">
        <v>4590</v>
      </c>
      <c r="O267" s="22">
        <v>4263</v>
      </c>
      <c r="P267" s="22">
        <v>3936</v>
      </c>
      <c r="Q267" s="22">
        <v>21801</v>
      </c>
      <c r="R267" s="22">
        <v>44749</v>
      </c>
    </row>
    <row r="268" spans="1:18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33650</v>
      </c>
      <c r="F268" s="22">
        <v>35103</v>
      </c>
      <c r="G268" s="22">
        <v>8347</v>
      </c>
      <c r="H268" s="22">
        <v>6017</v>
      </c>
      <c r="I268" s="22">
        <v>6207</v>
      </c>
      <c r="J268" s="22">
        <v>231324</v>
      </c>
      <c r="K268" s="22">
        <v>320648</v>
      </c>
      <c r="L268" s="22">
        <v>10210</v>
      </c>
      <c r="M268" s="22">
        <v>8757</v>
      </c>
      <c r="N268" s="22">
        <v>7762</v>
      </c>
      <c r="O268" s="22">
        <v>7569</v>
      </c>
      <c r="P268" s="22">
        <v>7379</v>
      </c>
      <c r="Q268" s="22">
        <v>101495</v>
      </c>
      <c r="R268" s="22">
        <v>143172</v>
      </c>
    </row>
    <row r="269" spans="1:18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144212</v>
      </c>
      <c r="F269" s="22">
        <v>146036</v>
      </c>
      <c r="G269" s="22">
        <v>147947</v>
      </c>
      <c r="H269" s="22">
        <v>149949</v>
      </c>
      <c r="I269" s="22">
        <v>133897</v>
      </c>
      <c r="J269" s="22">
        <v>1560255</v>
      </c>
      <c r="K269" s="22">
        <v>2282296</v>
      </c>
      <c r="L269" s="22">
        <v>53124</v>
      </c>
      <c r="M269" s="22">
        <v>49239</v>
      </c>
      <c r="N269" s="22">
        <v>45359</v>
      </c>
      <c r="O269" s="22">
        <v>41356</v>
      </c>
      <c r="P269" s="22">
        <v>37280</v>
      </c>
      <c r="Q269" s="22">
        <v>207560</v>
      </c>
      <c r="R269" s="22">
        <v>433918</v>
      </c>
    </row>
    <row r="270" spans="1:18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14214</v>
      </c>
      <c r="F270" s="22">
        <v>14863</v>
      </c>
      <c r="G270" s="22">
        <v>15542</v>
      </c>
      <c r="H270" s="22">
        <v>16252</v>
      </c>
      <c r="I270" s="22">
        <v>16995</v>
      </c>
      <c r="J270" s="22">
        <v>205650</v>
      </c>
      <c r="K270" s="22">
        <v>283516</v>
      </c>
      <c r="L270" s="22">
        <v>12650</v>
      </c>
      <c r="M270" s="22">
        <v>12001</v>
      </c>
      <c r="N270" s="22">
        <v>11322</v>
      </c>
      <c r="O270" s="22">
        <v>10612</v>
      </c>
      <c r="P270" s="22">
        <v>9869</v>
      </c>
      <c r="Q270" s="22">
        <v>104339</v>
      </c>
      <c r="R270" s="22">
        <v>160793</v>
      </c>
    </row>
    <row r="271" spans="1:18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</row>
    <row r="272" spans="1:18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35950</v>
      </c>
      <c r="F272" s="22">
        <v>37611</v>
      </c>
      <c r="G272" s="22">
        <v>39352</v>
      </c>
      <c r="H272" s="22">
        <v>41177</v>
      </c>
      <c r="I272" s="22">
        <v>43091</v>
      </c>
      <c r="J272" s="22">
        <v>521079</v>
      </c>
      <c r="K272" s="22">
        <v>718260</v>
      </c>
      <c r="L272" s="22">
        <v>28002</v>
      </c>
      <c r="M272" s="22">
        <v>26342</v>
      </c>
      <c r="N272" s="22">
        <v>24600</v>
      </c>
      <c r="O272" s="22">
        <v>22775</v>
      </c>
      <c r="P272" s="22">
        <v>20861</v>
      </c>
      <c r="Q272" s="22">
        <v>167523</v>
      </c>
      <c r="R272" s="22">
        <v>290103</v>
      </c>
    </row>
    <row r="273" spans="1:18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</row>
    <row r="274" spans="1:18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3888</v>
      </c>
      <c r="F274" s="22">
        <v>4121</v>
      </c>
      <c r="G274" s="22">
        <v>4368</v>
      </c>
      <c r="H274" s="22">
        <v>4630</v>
      </c>
      <c r="I274" s="22">
        <v>4909</v>
      </c>
      <c r="J274" s="22">
        <v>43669</v>
      </c>
      <c r="K274" s="22">
        <v>65585</v>
      </c>
      <c r="L274" s="22">
        <v>3935</v>
      </c>
      <c r="M274" s="22">
        <v>3702</v>
      </c>
      <c r="N274" s="22">
        <v>3455</v>
      </c>
      <c r="O274" s="22">
        <v>3192</v>
      </c>
      <c r="P274" s="22">
        <v>2915</v>
      </c>
      <c r="Q274" s="22">
        <v>11088</v>
      </c>
      <c r="R274" s="22">
        <v>28287</v>
      </c>
    </row>
    <row r="275" spans="1:18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19293</v>
      </c>
      <c r="F275" s="22">
        <v>19998</v>
      </c>
      <c r="G275" s="22">
        <v>20729</v>
      </c>
      <c r="H275" s="22">
        <v>21487</v>
      </c>
      <c r="I275" s="22">
        <v>22273</v>
      </c>
      <c r="J275" s="22">
        <v>375638</v>
      </c>
      <c r="K275" s="22">
        <v>479418</v>
      </c>
      <c r="L275" s="22">
        <v>17196</v>
      </c>
      <c r="M275" s="22">
        <v>16491</v>
      </c>
      <c r="N275" s="22">
        <v>15760</v>
      </c>
      <c r="O275" s="22">
        <v>15002</v>
      </c>
      <c r="P275" s="22">
        <v>14216</v>
      </c>
      <c r="Q275" s="22">
        <v>98710</v>
      </c>
      <c r="R275" s="22">
        <v>177375</v>
      </c>
    </row>
    <row r="276" spans="1:18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</row>
    <row r="277" spans="1:18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</row>
    <row r="278" spans="1:18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60125</v>
      </c>
      <c r="F278" s="22">
        <v>63446</v>
      </c>
      <c r="G278" s="22">
        <v>56569</v>
      </c>
      <c r="H278" s="22">
        <v>16494</v>
      </c>
      <c r="I278" s="22">
        <v>17349</v>
      </c>
      <c r="J278" s="22">
        <v>544861</v>
      </c>
      <c r="K278" s="22">
        <v>758844</v>
      </c>
      <c r="L278" s="22">
        <v>39319</v>
      </c>
      <c r="M278" s="22">
        <v>35999</v>
      </c>
      <c r="N278" s="22">
        <v>32495</v>
      </c>
      <c r="O278" s="22">
        <v>29433</v>
      </c>
      <c r="P278" s="22">
        <v>28577</v>
      </c>
      <c r="Q278" s="22">
        <v>304598</v>
      </c>
      <c r="R278" s="22">
        <v>470421</v>
      </c>
    </row>
    <row r="279" spans="1:18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37109</v>
      </c>
      <c r="F279" s="22">
        <v>38406</v>
      </c>
      <c r="G279" s="22">
        <v>30763</v>
      </c>
      <c r="H279" s="22">
        <v>32182</v>
      </c>
      <c r="I279" s="22">
        <v>33668</v>
      </c>
      <c r="J279" s="22">
        <v>246324</v>
      </c>
      <c r="K279" s="22">
        <v>418452</v>
      </c>
      <c r="L279" s="22">
        <v>17946</v>
      </c>
      <c r="M279" s="22">
        <v>16649</v>
      </c>
      <c r="N279" s="22">
        <v>15292</v>
      </c>
      <c r="O279" s="22">
        <v>13873</v>
      </c>
      <c r="P279" s="22">
        <v>12388</v>
      </c>
      <c r="Q279" s="22">
        <v>41470</v>
      </c>
      <c r="R279" s="22">
        <v>117618</v>
      </c>
    </row>
    <row r="280" spans="1:18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</row>
    <row r="281" spans="1:18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112433</v>
      </c>
      <c r="F281" s="22">
        <v>117388</v>
      </c>
      <c r="G281" s="22">
        <v>117436</v>
      </c>
      <c r="H281" s="22">
        <v>108560</v>
      </c>
      <c r="I281" s="22">
        <v>114251</v>
      </c>
      <c r="J281" s="22">
        <v>479253</v>
      </c>
      <c r="K281" s="22">
        <v>1049321</v>
      </c>
      <c r="L281" s="22">
        <v>45091</v>
      </c>
      <c r="M281" s="22">
        <v>40134</v>
      </c>
      <c r="N281" s="22">
        <v>34883</v>
      </c>
      <c r="O281" s="22">
        <v>29444</v>
      </c>
      <c r="P281" s="22">
        <v>23753</v>
      </c>
      <c r="Q281" s="22">
        <v>55771</v>
      </c>
      <c r="R281" s="22">
        <v>229076</v>
      </c>
    </row>
    <row r="282" spans="1:18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</row>
    <row r="283" spans="1:18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55060</v>
      </c>
      <c r="F283" s="22">
        <v>56647</v>
      </c>
      <c r="G283" s="22">
        <v>58291</v>
      </c>
      <c r="H283" s="22">
        <v>52219</v>
      </c>
      <c r="I283" s="22">
        <v>25661</v>
      </c>
      <c r="J283" s="22">
        <v>81421</v>
      </c>
      <c r="K283" s="22">
        <v>329299</v>
      </c>
      <c r="L283" s="22">
        <v>11747</v>
      </c>
      <c r="M283" s="22">
        <v>9732</v>
      </c>
      <c r="N283" s="22">
        <v>7670</v>
      </c>
      <c r="O283" s="22">
        <v>5553</v>
      </c>
      <c r="P283" s="22">
        <v>4074</v>
      </c>
      <c r="Q283" s="22">
        <v>7059</v>
      </c>
      <c r="R283" s="22">
        <v>45835</v>
      </c>
    </row>
    <row r="284" spans="1:18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14000</v>
      </c>
      <c r="K284" s="22">
        <v>14000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</row>
    <row r="285" spans="1:18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22953</v>
      </c>
      <c r="F285" s="22">
        <v>23892</v>
      </c>
      <c r="G285" s="22">
        <v>24870</v>
      </c>
      <c r="H285" s="22">
        <v>25887</v>
      </c>
      <c r="I285" s="22">
        <v>26946</v>
      </c>
      <c r="J285" s="22">
        <v>493088</v>
      </c>
      <c r="K285" s="22">
        <v>617636</v>
      </c>
      <c r="L285" s="22">
        <v>24547</v>
      </c>
      <c r="M285" s="22">
        <v>23608</v>
      </c>
      <c r="N285" s="22">
        <v>22630</v>
      </c>
      <c r="O285" s="22">
        <v>21613</v>
      </c>
      <c r="P285" s="22">
        <v>20554</v>
      </c>
      <c r="Q285" s="22">
        <v>148818</v>
      </c>
      <c r="R285" s="22">
        <v>261770</v>
      </c>
    </row>
    <row r="286" spans="1:18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</row>
    <row r="287" spans="1:18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</row>
    <row r="288" spans="1:18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3664</v>
      </c>
      <c r="F288" s="22">
        <v>3809</v>
      </c>
      <c r="G288" s="22">
        <v>3959</v>
      </c>
      <c r="H288" s="22">
        <v>4115</v>
      </c>
      <c r="I288" s="22">
        <v>4277</v>
      </c>
      <c r="J288" s="22">
        <v>56472</v>
      </c>
      <c r="K288" s="22">
        <v>76296</v>
      </c>
      <c r="L288" s="22">
        <v>2943</v>
      </c>
      <c r="M288" s="22">
        <v>2799</v>
      </c>
      <c r="N288" s="22">
        <v>2649</v>
      </c>
      <c r="O288" s="22">
        <v>2492</v>
      </c>
      <c r="P288" s="22">
        <v>2330</v>
      </c>
      <c r="Q288" s="22">
        <v>12905</v>
      </c>
      <c r="R288" s="22">
        <v>26118</v>
      </c>
    </row>
    <row r="289" spans="1:18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</row>
    <row r="290" spans="1:18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135823</v>
      </c>
      <c r="F290" s="22">
        <v>197818</v>
      </c>
      <c r="G290" s="22">
        <v>0</v>
      </c>
      <c r="H290" s="22">
        <v>0</v>
      </c>
      <c r="I290" s="22">
        <v>0</v>
      </c>
      <c r="J290" s="22">
        <v>0</v>
      </c>
      <c r="K290" s="22">
        <v>333641</v>
      </c>
      <c r="L290" s="22">
        <v>7600</v>
      </c>
      <c r="M290" s="22">
        <v>3732</v>
      </c>
      <c r="N290" s="22">
        <v>0</v>
      </c>
      <c r="O290" s="22">
        <v>0</v>
      </c>
      <c r="P290" s="22">
        <v>0</v>
      </c>
      <c r="Q290" s="22">
        <v>0</v>
      </c>
      <c r="R290" s="22">
        <v>11332</v>
      </c>
    </row>
    <row r="291" spans="1:18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</row>
    <row r="292" spans="1:18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</row>
    <row r="293" spans="1:18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</row>
    <row r="294" spans="1:18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</row>
    <row r="295" spans="1:18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</row>
    <row r="296" spans="1:18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</row>
    <row r="297" spans="1:18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</row>
    <row r="298" spans="1:18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</row>
    <row r="299" spans="1:18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</row>
    <row r="300" spans="1:18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</row>
    <row r="301" spans="1:18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</row>
    <row r="302" spans="1:18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</row>
    <row r="303" spans="1:18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</row>
    <row r="304" spans="1:18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</row>
    <row r="305" spans="1:18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</row>
    <row r="306" spans="1:18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</row>
    <row r="307" spans="1:18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</row>
    <row r="308" spans="1:18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</row>
    <row r="309" spans="1:18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</row>
    <row r="310" spans="1:18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</row>
    <row r="311" spans="1:18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</row>
    <row r="312" spans="1:18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</row>
    <row r="313" spans="1:18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</row>
    <row r="314" spans="1:18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</row>
    <row r="315" spans="1:18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</row>
    <row r="316" spans="1:18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</row>
    <row r="317" spans="1:18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</row>
    <row r="318" spans="1:18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</row>
    <row r="319" spans="1:18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</row>
    <row r="320" spans="1:18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</row>
    <row r="321" spans="1:18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2227</v>
      </c>
      <c r="F321" s="22">
        <v>2154</v>
      </c>
      <c r="G321" s="22">
        <v>2078</v>
      </c>
      <c r="H321" s="22">
        <v>2000</v>
      </c>
      <c r="I321" s="22">
        <v>1920</v>
      </c>
      <c r="J321" s="22">
        <v>62165</v>
      </c>
      <c r="K321" s="22">
        <v>72544</v>
      </c>
      <c r="L321" s="22">
        <v>2352</v>
      </c>
      <c r="M321" s="22">
        <v>2426</v>
      </c>
      <c r="N321" s="22">
        <v>2501</v>
      </c>
      <c r="O321" s="22">
        <v>2579</v>
      </c>
      <c r="P321" s="22">
        <v>2660</v>
      </c>
      <c r="Q321" s="22">
        <v>60019</v>
      </c>
      <c r="R321" s="22">
        <v>72537</v>
      </c>
    </row>
    <row r="322" spans="1:18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6417</v>
      </c>
      <c r="F322" s="22">
        <v>6417</v>
      </c>
      <c r="G322" s="22">
        <v>2673</v>
      </c>
      <c r="H322" s="22">
        <v>0</v>
      </c>
      <c r="I322" s="22">
        <v>0</v>
      </c>
      <c r="J322" s="22">
        <v>0</v>
      </c>
      <c r="K322" s="22">
        <v>15507</v>
      </c>
      <c r="L322" s="22">
        <v>567</v>
      </c>
      <c r="M322" s="22">
        <v>276</v>
      </c>
      <c r="N322" s="22">
        <v>30</v>
      </c>
      <c r="O322" s="22">
        <v>0</v>
      </c>
      <c r="P322" s="22">
        <v>0</v>
      </c>
      <c r="Q322" s="22">
        <v>0</v>
      </c>
      <c r="R322" s="22">
        <v>873</v>
      </c>
    </row>
    <row r="323" spans="1:18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</row>
    <row r="324" spans="1:18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</row>
    <row r="325" spans="1:18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</row>
    <row r="326" spans="1:18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</row>
    <row r="327" spans="1:18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</row>
    <row r="328" spans="1:18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</row>
    <row r="329" spans="1:18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</row>
    <row r="330" spans="1:18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</row>
    <row r="331" spans="1:18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</row>
    <row r="332" spans="1:18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</row>
    <row r="333" spans="1:18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7387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7387</v>
      </c>
      <c r="L333" s="22">
        <v>462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462</v>
      </c>
    </row>
    <row r="334" spans="1:18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</row>
    <row r="335" spans="1:18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</row>
    <row r="336" spans="1:18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</row>
    <row r="337" spans="1:18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</row>
    <row r="338" spans="1:18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20488</v>
      </c>
      <c r="F338" s="22">
        <v>20956</v>
      </c>
      <c r="G338" s="22">
        <v>21434</v>
      </c>
      <c r="H338" s="22">
        <v>21923</v>
      </c>
      <c r="I338" s="22">
        <v>22424</v>
      </c>
      <c r="J338" s="22">
        <v>34599</v>
      </c>
      <c r="K338" s="22">
        <v>141824</v>
      </c>
      <c r="L338" s="22">
        <v>3103</v>
      </c>
      <c r="M338" s="22">
        <v>2635</v>
      </c>
      <c r="N338" s="22">
        <v>2157</v>
      </c>
      <c r="O338" s="22">
        <v>1668</v>
      </c>
      <c r="P338" s="22">
        <v>1167</v>
      </c>
      <c r="Q338" s="22">
        <v>788</v>
      </c>
      <c r="R338" s="22">
        <v>11518</v>
      </c>
    </row>
    <row r="339" spans="1:18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</row>
    <row r="340" spans="1:18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</row>
    <row r="341" spans="1:18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165445</v>
      </c>
      <c r="F341" s="22">
        <v>166664</v>
      </c>
      <c r="G341" s="22">
        <v>167891</v>
      </c>
      <c r="H341" s="22">
        <v>0</v>
      </c>
      <c r="I341" s="22">
        <v>0</v>
      </c>
      <c r="J341" s="22">
        <v>0</v>
      </c>
      <c r="K341" s="22">
        <v>500000</v>
      </c>
      <c r="L341" s="22">
        <v>3372</v>
      </c>
      <c r="M341" s="22">
        <v>2153</v>
      </c>
      <c r="N341" s="22">
        <v>926</v>
      </c>
      <c r="O341" s="22">
        <v>0</v>
      </c>
      <c r="P341" s="22">
        <v>0</v>
      </c>
      <c r="Q341" s="22">
        <v>0</v>
      </c>
      <c r="R341" s="22">
        <v>6451</v>
      </c>
    </row>
    <row r="342" spans="1:18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</row>
    <row r="343" spans="1:18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</row>
    <row r="344" spans="1:18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</row>
    <row r="345" spans="1:18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</row>
    <row r="346" spans="1:18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</row>
    <row r="347" spans="1:18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</row>
    <row r="348" spans="1:18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</row>
    <row r="349" spans="1:18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2590558</v>
      </c>
      <c r="F349" s="22">
        <v>2686369</v>
      </c>
      <c r="G349" s="22">
        <v>2522549</v>
      </c>
      <c r="H349" s="22">
        <v>1837219</v>
      </c>
      <c r="I349" s="22">
        <v>605356</v>
      </c>
      <c r="J349" s="22">
        <v>159608</v>
      </c>
      <c r="K349" s="22">
        <v>10401659</v>
      </c>
      <c r="L349" s="22">
        <v>347452</v>
      </c>
      <c r="M349" s="22">
        <v>251642</v>
      </c>
      <c r="N349" s="22">
        <v>152238</v>
      </c>
      <c r="O349" s="22">
        <v>71590</v>
      </c>
      <c r="P349" s="22">
        <v>17532</v>
      </c>
      <c r="Q349" s="22">
        <v>2506</v>
      </c>
      <c r="R349" s="22">
        <v>842960</v>
      </c>
    </row>
    <row r="350" spans="1:18" x14ac:dyDescent="0.25">
      <c r="A350" s="22" t="s">
        <v>122</v>
      </c>
      <c r="B350" s="22" t="s">
        <v>823</v>
      </c>
      <c r="C350" s="22" t="s">
        <v>824</v>
      </c>
      <c r="D350" s="22" t="s">
        <v>825</v>
      </c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</row>
    <row r="351" spans="1:18" x14ac:dyDescent="0.25">
      <c r="A351" s="22"/>
      <c r="B351" s="22"/>
      <c r="C351" s="22"/>
      <c r="D351" s="22" t="s">
        <v>826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304FF-2E67-49F5-8686-34F5BE96142A}">
  <dimension ref="A1:S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9" width="15.7109375" customWidth="1"/>
  </cols>
  <sheetData>
    <row r="1" spans="1:19" ht="24" customHeight="1" x14ac:dyDescent="0.3">
      <c r="A1" s="4" t="str">
        <f>HYPERLINK("#'Index'!A1", "&lt;&lt; Index")</f>
        <v>&lt;&lt; Index</v>
      </c>
      <c r="B1" s="20" t="s">
        <v>1293</v>
      </c>
      <c r="D1" s="20" t="s">
        <v>1294</v>
      </c>
    </row>
    <row r="2" spans="1:1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1295</v>
      </c>
      <c r="F2" s="21" t="s">
        <v>1296</v>
      </c>
      <c r="G2" s="21" t="s">
        <v>1196</v>
      </c>
      <c r="H2" s="21" t="s">
        <v>1297</v>
      </c>
      <c r="I2" s="21" t="s">
        <v>1298</v>
      </c>
      <c r="J2" s="21" t="s">
        <v>1299</v>
      </c>
      <c r="K2" s="21" t="s">
        <v>1300</v>
      </c>
      <c r="L2" s="21" t="s">
        <v>1301</v>
      </c>
      <c r="M2" s="21" t="s">
        <v>1302</v>
      </c>
      <c r="N2" s="21" t="s">
        <v>1303</v>
      </c>
      <c r="O2" s="21" t="s">
        <v>1304</v>
      </c>
      <c r="P2" s="21" t="s">
        <v>65</v>
      </c>
      <c r="Q2" s="21" t="s">
        <v>1305</v>
      </c>
      <c r="R2" s="21" t="s">
        <v>1306</v>
      </c>
      <c r="S2" s="21" t="s">
        <v>1307</v>
      </c>
    </row>
    <row r="3" spans="1:19" x14ac:dyDescent="0.25">
      <c r="A3" s="21"/>
      <c r="B3" s="21"/>
      <c r="C3" s="21"/>
      <c r="D3" s="21" t="s">
        <v>88</v>
      </c>
      <c r="E3" s="21" t="s">
        <v>1308</v>
      </c>
      <c r="F3" s="21" t="s">
        <v>1309</v>
      </c>
      <c r="G3" s="21" t="s">
        <v>1310</v>
      </c>
      <c r="H3" s="21" t="s">
        <v>1311</v>
      </c>
      <c r="I3" s="21" t="s">
        <v>1312</v>
      </c>
      <c r="J3" s="21" t="s">
        <v>1313</v>
      </c>
      <c r="K3" s="21" t="s">
        <v>1314</v>
      </c>
      <c r="L3" s="21" t="s">
        <v>1315</v>
      </c>
      <c r="M3" s="21" t="s">
        <v>1316</v>
      </c>
      <c r="N3" s="21" t="s">
        <v>1317</v>
      </c>
      <c r="O3" s="21" t="s">
        <v>1318</v>
      </c>
      <c r="P3" s="21" t="s">
        <v>1319</v>
      </c>
      <c r="Q3" s="21" t="s">
        <v>1320</v>
      </c>
      <c r="R3" s="21" t="s">
        <v>1321</v>
      </c>
      <c r="S3" s="21" t="s">
        <v>1322</v>
      </c>
    </row>
    <row r="4" spans="1:1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49941471</v>
      </c>
      <c r="F4" s="22">
        <v>15469196</v>
      </c>
      <c r="G4" s="22">
        <v>6855</v>
      </c>
      <c r="H4" s="22">
        <v>709755</v>
      </c>
      <c r="I4" s="22">
        <v>17844</v>
      </c>
      <c r="J4" s="22">
        <v>221353</v>
      </c>
      <c r="K4" s="22">
        <v>-26563</v>
      </c>
      <c r="L4" s="22">
        <v>66339911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</row>
    <row r="5" spans="1:1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10822275</v>
      </c>
      <c r="F5" s="22">
        <v>5173314</v>
      </c>
      <c r="G5" s="22">
        <v>0</v>
      </c>
      <c r="H5" s="22">
        <v>414909</v>
      </c>
      <c r="I5" s="22">
        <v>0</v>
      </c>
      <c r="J5" s="22">
        <v>4497</v>
      </c>
      <c r="K5" s="22">
        <v>0</v>
      </c>
      <c r="L5" s="22">
        <v>16414995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</row>
    <row r="6" spans="1:1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1212001000</v>
      </c>
      <c r="F6" s="22">
        <v>991164000</v>
      </c>
      <c r="G6" s="22">
        <v>0</v>
      </c>
      <c r="H6" s="22">
        <v>15826000</v>
      </c>
      <c r="I6" s="22">
        <v>144000</v>
      </c>
      <c r="J6" s="22">
        <v>163000</v>
      </c>
      <c r="K6" s="22">
        <v>0</v>
      </c>
      <c r="L6" s="22">
        <v>2219298000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</row>
    <row r="7" spans="1:1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20552184</v>
      </c>
      <c r="F7" s="22">
        <v>9029474</v>
      </c>
      <c r="G7" s="22">
        <v>0</v>
      </c>
      <c r="H7" s="22">
        <v>410629</v>
      </c>
      <c r="I7" s="22">
        <v>0</v>
      </c>
      <c r="J7" s="22">
        <v>9958</v>
      </c>
      <c r="K7" s="22">
        <v>0</v>
      </c>
      <c r="L7" s="22">
        <v>30002245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</row>
    <row r="8" spans="1:1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24565478</v>
      </c>
      <c r="F8" s="22">
        <v>1380361</v>
      </c>
      <c r="G8" s="22">
        <v>0</v>
      </c>
      <c r="H8" s="22">
        <v>205118</v>
      </c>
      <c r="I8" s="22">
        <v>0</v>
      </c>
      <c r="J8" s="22">
        <v>5968</v>
      </c>
      <c r="K8" s="22">
        <v>0</v>
      </c>
      <c r="L8" s="22">
        <v>26156925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</row>
    <row r="9" spans="1:1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15626473</v>
      </c>
      <c r="F9" s="22">
        <v>4058644</v>
      </c>
      <c r="G9" s="22">
        <v>9740</v>
      </c>
      <c r="H9" s="22">
        <v>345401</v>
      </c>
      <c r="I9" s="22">
        <v>0</v>
      </c>
      <c r="J9" s="22">
        <v>1274</v>
      </c>
      <c r="K9" s="22">
        <v>0</v>
      </c>
      <c r="L9" s="22">
        <v>20041532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</row>
    <row r="10" spans="1:1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947628000</v>
      </c>
      <c r="F10" s="22">
        <v>746094000</v>
      </c>
      <c r="G10" s="22">
        <v>0</v>
      </c>
      <c r="H10" s="22">
        <v>34251000</v>
      </c>
      <c r="I10" s="22">
        <v>228000</v>
      </c>
      <c r="J10" s="22">
        <v>353000</v>
      </c>
      <c r="K10" s="22">
        <v>0</v>
      </c>
      <c r="L10" s="22">
        <v>1728554000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</row>
    <row r="11" spans="1:1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23772714</v>
      </c>
      <c r="F11" s="22">
        <v>13682460</v>
      </c>
      <c r="G11" s="22">
        <v>11999117</v>
      </c>
      <c r="H11" s="22">
        <v>932373</v>
      </c>
      <c r="I11" s="22">
        <v>2254</v>
      </c>
      <c r="J11" s="22">
        <v>7506</v>
      </c>
      <c r="K11" s="22">
        <v>0</v>
      </c>
      <c r="L11" s="22">
        <v>50396424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</row>
    <row r="12" spans="1:1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75482914</v>
      </c>
      <c r="F12" s="22">
        <v>48669276</v>
      </c>
      <c r="G12" s="22">
        <v>791963</v>
      </c>
      <c r="H12" s="22">
        <v>2302684</v>
      </c>
      <c r="I12" s="22">
        <v>6816</v>
      </c>
      <c r="J12" s="22">
        <v>165669</v>
      </c>
      <c r="K12" s="22">
        <v>47783</v>
      </c>
      <c r="L12" s="22">
        <v>127467105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</row>
    <row r="13" spans="1:1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13696379</v>
      </c>
      <c r="F13" s="22">
        <v>2795835</v>
      </c>
      <c r="G13" s="22">
        <v>20890</v>
      </c>
      <c r="H13" s="22">
        <v>140451</v>
      </c>
      <c r="I13" s="22">
        <v>3442</v>
      </c>
      <c r="J13" s="22">
        <v>848</v>
      </c>
      <c r="K13" s="22">
        <v>0</v>
      </c>
      <c r="L13" s="22">
        <v>16657845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</row>
    <row r="14" spans="1:1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32130481</v>
      </c>
      <c r="F14" s="22">
        <v>18721418</v>
      </c>
      <c r="G14" s="22">
        <v>57</v>
      </c>
      <c r="H14" s="22">
        <v>566054</v>
      </c>
      <c r="I14" s="22">
        <v>11988</v>
      </c>
      <c r="J14" s="22">
        <v>43314</v>
      </c>
      <c r="K14" s="22">
        <v>0</v>
      </c>
      <c r="L14" s="22">
        <v>51473312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</row>
    <row r="15" spans="1:1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97780000</v>
      </c>
      <c r="F15" s="22">
        <v>48197000</v>
      </c>
      <c r="G15" s="22">
        <v>0</v>
      </c>
      <c r="H15" s="22">
        <v>4615000</v>
      </c>
      <c r="I15" s="22">
        <v>24000</v>
      </c>
      <c r="J15" s="22">
        <v>214000</v>
      </c>
      <c r="K15" s="22">
        <v>0</v>
      </c>
      <c r="L15" s="22">
        <v>150830000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</row>
    <row r="16" spans="1:1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30271646</v>
      </c>
      <c r="F16" s="22">
        <v>9106874</v>
      </c>
      <c r="G16" s="22">
        <v>969950</v>
      </c>
      <c r="H16" s="22">
        <v>484306</v>
      </c>
      <c r="I16" s="22">
        <v>2372</v>
      </c>
      <c r="J16" s="22">
        <v>15620</v>
      </c>
      <c r="K16" s="22">
        <v>0</v>
      </c>
      <c r="L16" s="22">
        <v>40850768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</row>
    <row r="17" spans="1:1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54846000</v>
      </c>
      <c r="F17" s="22">
        <v>24319000</v>
      </c>
      <c r="G17" s="22">
        <v>0</v>
      </c>
      <c r="H17" s="22">
        <v>1067000</v>
      </c>
      <c r="I17" s="22">
        <v>49000</v>
      </c>
      <c r="J17" s="22">
        <v>201000</v>
      </c>
      <c r="K17" s="22">
        <v>-39000</v>
      </c>
      <c r="L17" s="22">
        <v>80443000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</row>
    <row r="18" spans="1:1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93854060</v>
      </c>
      <c r="F18" s="22">
        <v>64003670</v>
      </c>
      <c r="G18" s="22">
        <v>0</v>
      </c>
      <c r="H18" s="22">
        <v>988556</v>
      </c>
      <c r="I18" s="22">
        <v>101076</v>
      </c>
      <c r="J18" s="22">
        <v>21055</v>
      </c>
      <c r="K18" s="22">
        <v>0</v>
      </c>
      <c r="L18" s="22">
        <v>158968417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</row>
    <row r="19" spans="1:1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33907680</v>
      </c>
      <c r="F19" s="22">
        <v>9751740</v>
      </c>
      <c r="G19" s="22">
        <v>0</v>
      </c>
      <c r="H19" s="22">
        <v>285900</v>
      </c>
      <c r="I19" s="22">
        <v>0</v>
      </c>
      <c r="J19" s="22">
        <v>2050</v>
      </c>
      <c r="K19" s="22">
        <v>0</v>
      </c>
      <c r="L19" s="22">
        <v>43947370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</row>
    <row r="20" spans="1:1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98186819</v>
      </c>
      <c r="F20" s="22">
        <v>19320044</v>
      </c>
      <c r="G20" s="22">
        <v>3490</v>
      </c>
      <c r="H20" s="22">
        <v>1089551</v>
      </c>
      <c r="I20" s="22">
        <v>2377</v>
      </c>
      <c r="J20" s="22">
        <v>83620</v>
      </c>
      <c r="K20" s="22">
        <v>0</v>
      </c>
      <c r="L20" s="22">
        <v>118685901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</row>
    <row r="21" spans="1:1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11710288</v>
      </c>
      <c r="F21" s="22">
        <v>5744264</v>
      </c>
      <c r="G21" s="22">
        <v>0</v>
      </c>
      <c r="H21" s="22">
        <v>349153</v>
      </c>
      <c r="I21" s="22">
        <v>0</v>
      </c>
      <c r="J21" s="22">
        <v>42701</v>
      </c>
      <c r="K21" s="22">
        <v>0</v>
      </c>
      <c r="L21" s="22">
        <v>17846406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</row>
    <row r="22" spans="1:19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7353062</v>
      </c>
      <c r="F22" s="22">
        <v>1214306</v>
      </c>
      <c r="G22" s="22">
        <v>65720</v>
      </c>
      <c r="H22" s="22">
        <v>901470</v>
      </c>
      <c r="I22" s="22">
        <v>0</v>
      </c>
      <c r="J22" s="22">
        <v>0</v>
      </c>
      <c r="K22" s="22">
        <v>0</v>
      </c>
      <c r="L22" s="22">
        <v>9534558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</row>
    <row r="23" spans="1:19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3658397</v>
      </c>
      <c r="F23" s="22">
        <v>5824000</v>
      </c>
      <c r="G23" s="22">
        <v>13730</v>
      </c>
      <c r="H23" s="22">
        <v>476152</v>
      </c>
      <c r="I23" s="22">
        <v>173333</v>
      </c>
      <c r="J23" s="22">
        <v>0</v>
      </c>
      <c r="K23" s="22">
        <v>-114709</v>
      </c>
      <c r="L23" s="22">
        <v>10030903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</row>
    <row r="24" spans="1:19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6652439</v>
      </c>
      <c r="F24" s="22">
        <v>4400387</v>
      </c>
      <c r="G24" s="22">
        <v>5074057</v>
      </c>
      <c r="H24" s="22">
        <v>18301926</v>
      </c>
      <c r="I24" s="22">
        <v>54130</v>
      </c>
      <c r="J24" s="22">
        <v>524616</v>
      </c>
      <c r="K24" s="22">
        <v>0</v>
      </c>
      <c r="L24" s="22">
        <v>35007555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</row>
    <row r="25" spans="1:19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115045522</v>
      </c>
      <c r="F25" s="22">
        <v>61069119</v>
      </c>
      <c r="G25" s="22">
        <v>85692345</v>
      </c>
      <c r="H25" s="22">
        <v>9264521</v>
      </c>
      <c r="I25" s="22">
        <v>126348</v>
      </c>
      <c r="J25" s="22">
        <v>229161</v>
      </c>
      <c r="K25" s="22">
        <v>0</v>
      </c>
      <c r="L25" s="22">
        <v>271427016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</row>
    <row r="26" spans="1:19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68101239</v>
      </c>
      <c r="F26" s="22">
        <v>135669910</v>
      </c>
      <c r="G26" s="22">
        <v>488070688</v>
      </c>
      <c r="H26" s="22">
        <v>61056029</v>
      </c>
      <c r="I26" s="22">
        <v>0</v>
      </c>
      <c r="J26" s="22">
        <v>0</v>
      </c>
      <c r="K26" s="22">
        <v>0</v>
      </c>
      <c r="L26" s="22">
        <v>752897866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</row>
    <row r="27" spans="1:19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161458</v>
      </c>
      <c r="F27" s="22">
        <v>141211</v>
      </c>
      <c r="G27" s="22">
        <v>119126</v>
      </c>
      <c r="H27" s="22">
        <v>481059</v>
      </c>
      <c r="I27" s="22">
        <v>0</v>
      </c>
      <c r="J27" s="22">
        <v>583533</v>
      </c>
      <c r="K27" s="22">
        <v>0</v>
      </c>
      <c r="L27" s="22">
        <v>1486387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</row>
    <row r="28" spans="1:19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5756999</v>
      </c>
      <c r="F28" s="22">
        <v>2804457</v>
      </c>
      <c r="G28" s="22">
        <v>4824673</v>
      </c>
      <c r="H28" s="22">
        <v>10709604</v>
      </c>
      <c r="I28" s="22">
        <v>19678</v>
      </c>
      <c r="J28" s="22">
        <v>945725</v>
      </c>
      <c r="K28" s="22">
        <v>0</v>
      </c>
      <c r="L28" s="22">
        <v>25061136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</row>
    <row r="29" spans="1:19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5046089</v>
      </c>
      <c r="F29" s="22">
        <v>759099</v>
      </c>
      <c r="G29" s="22">
        <v>777791</v>
      </c>
      <c r="H29" s="22">
        <v>3394685</v>
      </c>
      <c r="I29" s="22">
        <v>0</v>
      </c>
      <c r="J29" s="22">
        <v>1115110</v>
      </c>
      <c r="K29" s="22">
        <v>0</v>
      </c>
      <c r="L29" s="22">
        <v>11092774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</row>
    <row r="30" spans="1:19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3818932</v>
      </c>
      <c r="F30" s="22">
        <v>243191</v>
      </c>
      <c r="G30" s="22">
        <v>2999675</v>
      </c>
      <c r="H30" s="22">
        <v>6763470</v>
      </c>
      <c r="I30" s="22">
        <v>485394</v>
      </c>
      <c r="J30" s="22">
        <v>2094376</v>
      </c>
      <c r="K30" s="22">
        <v>0</v>
      </c>
      <c r="L30" s="22">
        <v>16405038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</row>
    <row r="31" spans="1:19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2798173</v>
      </c>
      <c r="F31" s="22">
        <v>3313227</v>
      </c>
      <c r="G31" s="22">
        <v>4969373</v>
      </c>
      <c r="H31" s="22">
        <v>19641293</v>
      </c>
      <c r="I31" s="22">
        <v>268</v>
      </c>
      <c r="J31" s="22">
        <v>239585</v>
      </c>
      <c r="K31" s="22">
        <v>0</v>
      </c>
      <c r="L31" s="22">
        <v>30961919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</row>
    <row r="32" spans="1:19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1809680</v>
      </c>
      <c r="F32" s="22">
        <v>2068380</v>
      </c>
      <c r="G32" s="22">
        <v>1442627</v>
      </c>
      <c r="H32" s="22">
        <v>934193</v>
      </c>
      <c r="I32" s="22">
        <v>0</v>
      </c>
      <c r="J32" s="22">
        <v>11168</v>
      </c>
      <c r="K32" s="22">
        <v>0</v>
      </c>
      <c r="L32" s="22">
        <v>6266048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</row>
    <row r="33" spans="1:19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652738</v>
      </c>
      <c r="F33" s="22">
        <v>441710</v>
      </c>
      <c r="G33" s="22">
        <v>1087767</v>
      </c>
      <c r="H33" s="22">
        <v>3558443</v>
      </c>
      <c r="I33" s="22">
        <v>3842</v>
      </c>
      <c r="J33" s="22">
        <v>784702</v>
      </c>
      <c r="K33" s="22">
        <v>0</v>
      </c>
      <c r="L33" s="22">
        <v>6529202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</row>
    <row r="34" spans="1:19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10691841</v>
      </c>
      <c r="F34" s="22">
        <v>7800243</v>
      </c>
      <c r="G34" s="22">
        <v>19673352</v>
      </c>
      <c r="H34" s="22">
        <v>35511022</v>
      </c>
      <c r="I34" s="22">
        <v>0</v>
      </c>
      <c r="J34" s="22">
        <v>453733</v>
      </c>
      <c r="K34" s="22">
        <v>0</v>
      </c>
      <c r="L34" s="22">
        <v>74130191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</row>
    <row r="35" spans="1:19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4457954</v>
      </c>
      <c r="F35" s="22">
        <v>3455936</v>
      </c>
      <c r="G35" s="22">
        <v>6796221</v>
      </c>
      <c r="H35" s="22">
        <v>25597589</v>
      </c>
      <c r="I35" s="22">
        <v>0</v>
      </c>
      <c r="J35" s="22">
        <v>115502</v>
      </c>
      <c r="K35" s="22">
        <v>0</v>
      </c>
      <c r="L35" s="22">
        <v>40423202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</row>
    <row r="36" spans="1:19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5351510</v>
      </c>
      <c r="F36" s="22">
        <v>2232760</v>
      </c>
      <c r="G36" s="22">
        <v>1280396</v>
      </c>
      <c r="H36" s="22">
        <v>6728393</v>
      </c>
      <c r="I36" s="22">
        <v>62183</v>
      </c>
      <c r="J36" s="22">
        <v>2059717</v>
      </c>
      <c r="K36" s="22">
        <v>0</v>
      </c>
      <c r="L36" s="22">
        <v>17714959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</row>
    <row r="37" spans="1:19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3879904</v>
      </c>
      <c r="F37" s="22">
        <v>328817</v>
      </c>
      <c r="G37" s="22">
        <v>265522</v>
      </c>
      <c r="H37" s="22">
        <v>1893685</v>
      </c>
      <c r="I37" s="22">
        <v>0</v>
      </c>
      <c r="J37" s="22">
        <v>0</v>
      </c>
      <c r="K37" s="22">
        <v>0</v>
      </c>
      <c r="L37" s="22">
        <v>6367928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</row>
    <row r="38" spans="1:19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450901</v>
      </c>
      <c r="F38" s="22">
        <v>1215745</v>
      </c>
      <c r="G38" s="22">
        <v>3981640</v>
      </c>
      <c r="H38" s="22">
        <v>13751082</v>
      </c>
      <c r="I38" s="22">
        <v>0</v>
      </c>
      <c r="J38" s="22">
        <v>387799</v>
      </c>
      <c r="K38" s="22">
        <v>0</v>
      </c>
      <c r="L38" s="22">
        <v>19787167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</row>
    <row r="39" spans="1:19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8679634</v>
      </c>
      <c r="F39" s="22">
        <v>4752892</v>
      </c>
      <c r="G39" s="22">
        <v>11709964</v>
      </c>
      <c r="H39" s="22">
        <v>35895630</v>
      </c>
      <c r="I39" s="22">
        <v>0</v>
      </c>
      <c r="J39" s="22">
        <v>390396</v>
      </c>
      <c r="K39" s="22">
        <v>0</v>
      </c>
      <c r="L39" s="22">
        <v>61428516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</row>
    <row r="40" spans="1:19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2388557</v>
      </c>
      <c r="F40" s="22">
        <v>2506402</v>
      </c>
      <c r="G40" s="22">
        <v>4354659</v>
      </c>
      <c r="H40" s="22">
        <v>22031483</v>
      </c>
      <c r="I40" s="22">
        <v>2622</v>
      </c>
      <c r="J40" s="22">
        <v>3979085</v>
      </c>
      <c r="K40" s="22">
        <v>0</v>
      </c>
      <c r="L40" s="22">
        <v>35262808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</row>
    <row r="41" spans="1:19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1371381</v>
      </c>
      <c r="F41" s="22">
        <v>170261</v>
      </c>
      <c r="G41" s="22">
        <v>1505731</v>
      </c>
      <c r="H41" s="22">
        <v>2787791</v>
      </c>
      <c r="I41" s="22">
        <v>0</v>
      </c>
      <c r="J41" s="22">
        <v>561016</v>
      </c>
      <c r="K41" s="22">
        <v>0</v>
      </c>
      <c r="L41" s="22">
        <v>6396180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</row>
    <row r="42" spans="1:19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2314498</v>
      </c>
      <c r="F42" s="22">
        <v>2056807</v>
      </c>
      <c r="G42" s="22">
        <v>3654514</v>
      </c>
      <c r="H42" s="22">
        <v>13755386</v>
      </c>
      <c r="I42" s="22">
        <v>48004</v>
      </c>
      <c r="J42" s="22">
        <v>3161720</v>
      </c>
      <c r="K42" s="22">
        <v>0</v>
      </c>
      <c r="L42" s="22">
        <v>24990929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</row>
    <row r="43" spans="1:19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37253208</v>
      </c>
      <c r="F43" s="22">
        <v>5437232</v>
      </c>
      <c r="G43" s="22">
        <v>1631085</v>
      </c>
      <c r="H43" s="22">
        <v>5555030</v>
      </c>
      <c r="I43" s="22">
        <v>36031</v>
      </c>
      <c r="J43" s="22">
        <v>1640675</v>
      </c>
      <c r="K43" s="22">
        <v>0</v>
      </c>
      <c r="L43" s="22">
        <v>51553261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</row>
    <row r="44" spans="1:19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1658672</v>
      </c>
      <c r="F44" s="22">
        <v>0</v>
      </c>
      <c r="G44" s="22">
        <v>883775</v>
      </c>
      <c r="H44" s="22">
        <v>4592227</v>
      </c>
      <c r="I44" s="22">
        <v>0</v>
      </c>
      <c r="J44" s="22">
        <v>2483788</v>
      </c>
      <c r="K44" s="22">
        <v>0</v>
      </c>
      <c r="L44" s="22">
        <v>9618462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</row>
    <row r="45" spans="1:19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20638867</v>
      </c>
      <c r="F45" s="22">
        <v>30855431</v>
      </c>
      <c r="G45" s="22">
        <v>14010879</v>
      </c>
      <c r="H45" s="22">
        <v>25438187</v>
      </c>
      <c r="I45" s="22">
        <v>33069</v>
      </c>
      <c r="J45" s="22">
        <v>1237834</v>
      </c>
      <c r="K45" s="22">
        <v>43158</v>
      </c>
      <c r="L45" s="22">
        <v>92257425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</row>
    <row r="46" spans="1:19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3101206</v>
      </c>
      <c r="F46" s="22">
        <v>7286424</v>
      </c>
      <c r="G46" s="22">
        <v>25832817</v>
      </c>
      <c r="H46" s="22">
        <v>62646780</v>
      </c>
      <c r="I46" s="22">
        <v>62748</v>
      </c>
      <c r="J46" s="22">
        <v>279444</v>
      </c>
      <c r="K46" s="22">
        <v>0</v>
      </c>
      <c r="L46" s="22">
        <v>99209419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</row>
    <row r="47" spans="1:19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5553684</v>
      </c>
      <c r="F47" s="22">
        <v>2198455</v>
      </c>
      <c r="G47" s="22">
        <v>4850902</v>
      </c>
      <c r="H47" s="22">
        <v>20313900</v>
      </c>
      <c r="I47" s="22">
        <v>27967</v>
      </c>
      <c r="J47" s="22">
        <v>0</v>
      </c>
      <c r="K47" s="22">
        <v>0</v>
      </c>
      <c r="L47" s="22">
        <v>32944908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</row>
    <row r="48" spans="1:19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5925933</v>
      </c>
      <c r="F48" s="22">
        <v>9453341</v>
      </c>
      <c r="G48" s="22">
        <v>29445447</v>
      </c>
      <c r="H48" s="22">
        <v>29206837</v>
      </c>
      <c r="I48" s="22">
        <v>58573</v>
      </c>
      <c r="J48" s="22">
        <v>135203</v>
      </c>
      <c r="K48" s="22">
        <v>0</v>
      </c>
      <c r="L48" s="22">
        <v>74225334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</row>
    <row r="49" spans="1:19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10577530</v>
      </c>
      <c r="F49" s="22">
        <v>1097226</v>
      </c>
      <c r="G49" s="22">
        <v>1488528</v>
      </c>
      <c r="H49" s="22">
        <v>7001637</v>
      </c>
      <c r="I49" s="22">
        <v>37630</v>
      </c>
      <c r="J49" s="22">
        <v>753829</v>
      </c>
      <c r="K49" s="22">
        <v>0</v>
      </c>
      <c r="L49" s="22">
        <v>20956380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</row>
    <row r="50" spans="1:19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7878937</v>
      </c>
      <c r="F50" s="22">
        <v>7888035</v>
      </c>
      <c r="G50" s="22">
        <v>12730316</v>
      </c>
      <c r="H50" s="22">
        <v>7962340</v>
      </c>
      <c r="I50" s="22">
        <v>25654</v>
      </c>
      <c r="J50" s="22">
        <v>899781</v>
      </c>
      <c r="K50" s="22">
        <v>0</v>
      </c>
      <c r="L50" s="22">
        <v>37385063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</row>
    <row r="51" spans="1:19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2527732</v>
      </c>
      <c r="F51" s="22">
        <v>4294415</v>
      </c>
      <c r="G51" s="22">
        <v>2568602</v>
      </c>
      <c r="H51" s="22">
        <v>7804805</v>
      </c>
      <c r="I51" s="22">
        <v>30594</v>
      </c>
      <c r="J51" s="22">
        <v>1465731</v>
      </c>
      <c r="K51" s="22">
        <v>0</v>
      </c>
      <c r="L51" s="22">
        <v>18691879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</row>
    <row r="52" spans="1:19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14492592</v>
      </c>
      <c r="F52" s="22">
        <v>37684976</v>
      </c>
      <c r="G52" s="22">
        <v>951331</v>
      </c>
      <c r="H52" s="22">
        <v>10766926</v>
      </c>
      <c r="I52" s="22">
        <v>0</v>
      </c>
      <c r="J52" s="22">
        <v>1414028</v>
      </c>
      <c r="K52" s="22">
        <v>0</v>
      </c>
      <c r="L52" s="22">
        <v>65309853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</row>
    <row r="53" spans="1:19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2596427</v>
      </c>
      <c r="F53" s="22">
        <v>2432546</v>
      </c>
      <c r="G53" s="22">
        <v>4545735</v>
      </c>
      <c r="H53" s="22">
        <v>9527788</v>
      </c>
      <c r="I53" s="22">
        <v>41201</v>
      </c>
      <c r="J53" s="22">
        <v>82718</v>
      </c>
      <c r="K53" s="22">
        <v>0</v>
      </c>
      <c r="L53" s="22">
        <v>19226415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</row>
    <row r="54" spans="1:19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6536322</v>
      </c>
      <c r="F54" s="22">
        <v>3733904</v>
      </c>
      <c r="G54" s="22">
        <v>1259242</v>
      </c>
      <c r="H54" s="22">
        <v>3059874</v>
      </c>
      <c r="I54" s="22">
        <v>201065</v>
      </c>
      <c r="J54" s="22">
        <v>3582833</v>
      </c>
      <c r="K54" s="22">
        <v>0</v>
      </c>
      <c r="L54" s="22">
        <v>18373240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</row>
    <row r="55" spans="1:19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1937205</v>
      </c>
      <c r="F55" s="22">
        <v>1044649</v>
      </c>
      <c r="G55" s="22">
        <v>2231178</v>
      </c>
      <c r="H55" s="22">
        <v>8953141</v>
      </c>
      <c r="I55" s="22">
        <v>49494</v>
      </c>
      <c r="J55" s="22">
        <v>2133268</v>
      </c>
      <c r="K55" s="22">
        <v>0</v>
      </c>
      <c r="L55" s="22">
        <v>16348935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</row>
    <row r="56" spans="1:19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11190903</v>
      </c>
      <c r="F56" s="22">
        <v>3812496</v>
      </c>
      <c r="G56" s="22">
        <v>4996623</v>
      </c>
      <c r="H56" s="22">
        <v>20012993</v>
      </c>
      <c r="I56" s="22">
        <v>115109</v>
      </c>
      <c r="J56" s="22">
        <v>1676136</v>
      </c>
      <c r="K56" s="22">
        <v>-7316</v>
      </c>
      <c r="L56" s="22">
        <v>41796944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</row>
    <row r="57" spans="1:19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4885728</v>
      </c>
      <c r="F57" s="22">
        <v>4278157</v>
      </c>
      <c r="G57" s="22">
        <v>4636056</v>
      </c>
      <c r="H57" s="22">
        <v>27461534</v>
      </c>
      <c r="I57" s="22">
        <v>0</v>
      </c>
      <c r="J57" s="22">
        <v>880554</v>
      </c>
      <c r="K57" s="22">
        <v>0</v>
      </c>
      <c r="L57" s="22">
        <v>42142029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</row>
    <row r="58" spans="1:19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3109474</v>
      </c>
      <c r="F58" s="22">
        <v>2661245</v>
      </c>
      <c r="G58" s="22">
        <v>4754780</v>
      </c>
      <c r="H58" s="22">
        <v>10178066</v>
      </c>
      <c r="I58" s="22">
        <v>64513</v>
      </c>
      <c r="J58" s="22">
        <v>507065</v>
      </c>
      <c r="K58" s="22">
        <v>0</v>
      </c>
      <c r="L58" s="22">
        <v>21275143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</row>
    <row r="59" spans="1:19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1371988</v>
      </c>
      <c r="F59" s="22">
        <v>4136194</v>
      </c>
      <c r="G59" s="22">
        <v>8733017</v>
      </c>
      <c r="H59" s="22">
        <v>24815087</v>
      </c>
      <c r="I59" s="22">
        <v>14404</v>
      </c>
      <c r="J59" s="22">
        <v>289176</v>
      </c>
      <c r="K59" s="22">
        <v>0</v>
      </c>
      <c r="L59" s="22">
        <v>39359866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</row>
    <row r="60" spans="1:19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862983</v>
      </c>
      <c r="F60" s="22">
        <v>17436721</v>
      </c>
      <c r="G60" s="22">
        <v>14417718</v>
      </c>
      <c r="H60" s="22">
        <v>46356597</v>
      </c>
      <c r="I60" s="22">
        <v>0</v>
      </c>
      <c r="J60" s="22">
        <v>810</v>
      </c>
      <c r="K60" s="22">
        <v>-5984</v>
      </c>
      <c r="L60" s="22">
        <v>79068845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</row>
    <row r="61" spans="1:19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681424</v>
      </c>
      <c r="F61" s="22">
        <v>1768323</v>
      </c>
      <c r="G61" s="22">
        <v>2583168</v>
      </c>
      <c r="H61" s="22">
        <v>11282969</v>
      </c>
      <c r="I61" s="22">
        <v>0</v>
      </c>
      <c r="J61" s="22">
        <v>1118915</v>
      </c>
      <c r="K61" s="22">
        <v>0</v>
      </c>
      <c r="L61" s="22">
        <v>17434799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</row>
    <row r="62" spans="1:19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35755689</v>
      </c>
      <c r="F62" s="22">
        <v>17952293</v>
      </c>
      <c r="G62" s="22">
        <v>1761674</v>
      </c>
      <c r="H62" s="22">
        <v>14056917</v>
      </c>
      <c r="I62" s="22">
        <v>178709</v>
      </c>
      <c r="J62" s="22">
        <v>261569</v>
      </c>
      <c r="K62" s="22">
        <v>0</v>
      </c>
      <c r="L62" s="22">
        <v>69966851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</row>
    <row r="63" spans="1:19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1036331</v>
      </c>
      <c r="F63" s="22">
        <v>534099</v>
      </c>
      <c r="G63" s="22">
        <v>89537</v>
      </c>
      <c r="H63" s="22">
        <v>908412</v>
      </c>
      <c r="I63" s="22">
        <v>5956</v>
      </c>
      <c r="J63" s="22">
        <v>271008</v>
      </c>
      <c r="K63" s="22">
        <v>0</v>
      </c>
      <c r="L63" s="22">
        <v>2845343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</row>
    <row r="64" spans="1:19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6824102</v>
      </c>
      <c r="F64" s="22">
        <v>762177</v>
      </c>
      <c r="G64" s="22">
        <v>1670245</v>
      </c>
      <c r="H64" s="22">
        <v>3203926</v>
      </c>
      <c r="I64" s="22">
        <v>74028</v>
      </c>
      <c r="J64" s="22">
        <v>511004</v>
      </c>
      <c r="K64" s="22">
        <v>0</v>
      </c>
      <c r="L64" s="22">
        <v>13045482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</row>
    <row r="65" spans="1:19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5405823</v>
      </c>
      <c r="F65" s="22">
        <v>1886767</v>
      </c>
      <c r="G65" s="22">
        <v>4468238</v>
      </c>
      <c r="H65" s="22">
        <v>13176509</v>
      </c>
      <c r="I65" s="22">
        <v>41811</v>
      </c>
      <c r="J65" s="22">
        <v>715840</v>
      </c>
      <c r="K65" s="22">
        <v>0</v>
      </c>
      <c r="L65" s="22">
        <v>25694988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</row>
    <row r="66" spans="1:19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1380770</v>
      </c>
      <c r="F66" s="22">
        <v>0</v>
      </c>
      <c r="G66" s="22">
        <v>10940781</v>
      </c>
      <c r="H66" s="22">
        <v>14954902</v>
      </c>
      <c r="I66" s="22">
        <v>0</v>
      </c>
      <c r="J66" s="22">
        <v>0</v>
      </c>
      <c r="K66" s="22">
        <v>599401</v>
      </c>
      <c r="L66" s="22">
        <v>27875854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</row>
    <row r="67" spans="1:19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78012</v>
      </c>
      <c r="F67" s="22">
        <v>104142</v>
      </c>
      <c r="G67" s="22">
        <v>111680</v>
      </c>
      <c r="H67" s="22">
        <v>1516225</v>
      </c>
      <c r="I67" s="22">
        <v>0</v>
      </c>
      <c r="J67" s="22">
        <v>58670</v>
      </c>
      <c r="K67" s="22">
        <v>0</v>
      </c>
      <c r="L67" s="22">
        <v>1868729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</row>
    <row r="68" spans="1:19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29245180</v>
      </c>
      <c r="F68" s="22">
        <v>17803640</v>
      </c>
      <c r="G68" s="22">
        <v>0</v>
      </c>
      <c r="H68" s="22">
        <v>11928879</v>
      </c>
      <c r="I68" s="22">
        <v>0</v>
      </c>
      <c r="J68" s="22">
        <v>1475523</v>
      </c>
      <c r="K68" s="22">
        <v>272864</v>
      </c>
      <c r="L68" s="22">
        <v>60726086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</row>
    <row r="69" spans="1:19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58728026</v>
      </c>
      <c r="F69" s="22">
        <v>24444095</v>
      </c>
      <c r="G69" s="22">
        <v>4050026</v>
      </c>
      <c r="H69" s="22">
        <v>12594388</v>
      </c>
      <c r="I69" s="22">
        <v>59726</v>
      </c>
      <c r="J69" s="22">
        <v>1225199</v>
      </c>
      <c r="K69" s="22">
        <v>0</v>
      </c>
      <c r="L69" s="22">
        <v>101101460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</row>
    <row r="70" spans="1:19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1286531</v>
      </c>
      <c r="F70" s="22">
        <v>6691485</v>
      </c>
      <c r="G70" s="22">
        <v>9834542</v>
      </c>
      <c r="H70" s="22">
        <v>18128150</v>
      </c>
      <c r="I70" s="22">
        <v>0</v>
      </c>
      <c r="J70" s="22">
        <v>0</v>
      </c>
      <c r="K70" s="22">
        <v>-592217</v>
      </c>
      <c r="L70" s="22">
        <v>35348491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</row>
    <row r="71" spans="1:19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2270090</v>
      </c>
      <c r="F71" s="22">
        <v>764861</v>
      </c>
      <c r="G71" s="22">
        <v>1563389</v>
      </c>
      <c r="H71" s="22">
        <v>7361963</v>
      </c>
      <c r="I71" s="22">
        <v>0</v>
      </c>
      <c r="J71" s="22">
        <v>676746</v>
      </c>
      <c r="K71" s="22">
        <v>0</v>
      </c>
      <c r="L71" s="22">
        <v>12637049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</row>
    <row r="72" spans="1:19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1147784</v>
      </c>
      <c r="F72" s="22">
        <v>1348213</v>
      </c>
      <c r="G72" s="22">
        <v>1554022</v>
      </c>
      <c r="H72" s="22">
        <v>3631355</v>
      </c>
      <c r="I72" s="22">
        <v>15063</v>
      </c>
      <c r="J72" s="22">
        <v>1031149</v>
      </c>
      <c r="K72" s="22">
        <v>0</v>
      </c>
      <c r="L72" s="22">
        <v>8727586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</row>
    <row r="73" spans="1:19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433674</v>
      </c>
      <c r="F73" s="22">
        <v>1343775</v>
      </c>
      <c r="G73" s="22">
        <v>453643</v>
      </c>
      <c r="H73" s="22">
        <v>1020756</v>
      </c>
      <c r="I73" s="22">
        <v>12235</v>
      </c>
      <c r="J73" s="22">
        <v>272830</v>
      </c>
      <c r="K73" s="22">
        <v>0</v>
      </c>
      <c r="L73" s="22">
        <v>3536913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</row>
    <row r="74" spans="1:19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5071174</v>
      </c>
      <c r="F74" s="22">
        <v>2240369</v>
      </c>
      <c r="G74" s="22">
        <v>7248381</v>
      </c>
      <c r="H74" s="22">
        <v>9628968</v>
      </c>
      <c r="I74" s="22">
        <v>0</v>
      </c>
      <c r="J74" s="22">
        <v>1176925</v>
      </c>
      <c r="K74" s="22">
        <v>0</v>
      </c>
      <c r="L74" s="22">
        <v>25365817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</row>
    <row r="75" spans="1:19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558897</v>
      </c>
      <c r="F75" s="22">
        <v>575639</v>
      </c>
      <c r="G75" s="22">
        <v>2573997</v>
      </c>
      <c r="H75" s="22">
        <v>9063451</v>
      </c>
      <c r="I75" s="22">
        <v>0</v>
      </c>
      <c r="J75" s="22">
        <v>1426522</v>
      </c>
      <c r="K75" s="22">
        <v>0</v>
      </c>
      <c r="L75" s="22">
        <v>14198506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</row>
    <row r="76" spans="1:19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4116138</v>
      </c>
      <c r="F76" s="22">
        <v>1419319</v>
      </c>
      <c r="G76" s="22">
        <v>2558358</v>
      </c>
      <c r="H76" s="22">
        <v>10831041</v>
      </c>
      <c r="I76" s="22">
        <v>25459</v>
      </c>
      <c r="J76" s="22">
        <v>1927215</v>
      </c>
      <c r="K76" s="22">
        <v>40</v>
      </c>
      <c r="L76" s="22">
        <v>20877570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</row>
    <row r="77" spans="1:19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21399665</v>
      </c>
      <c r="F77" s="22">
        <v>8017137</v>
      </c>
      <c r="G77" s="22">
        <v>10203487</v>
      </c>
      <c r="H77" s="22">
        <v>7550574</v>
      </c>
      <c r="I77" s="22">
        <v>201766</v>
      </c>
      <c r="J77" s="22">
        <v>950103</v>
      </c>
      <c r="K77" s="22">
        <v>0</v>
      </c>
      <c r="L77" s="22">
        <v>48322732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</row>
    <row r="78" spans="1:19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3126501</v>
      </c>
      <c r="F78" s="22">
        <v>2847632</v>
      </c>
      <c r="G78" s="22">
        <v>2900765</v>
      </c>
      <c r="H78" s="22">
        <v>10234172</v>
      </c>
      <c r="I78" s="22">
        <v>55021</v>
      </c>
      <c r="J78" s="22">
        <v>1630177</v>
      </c>
      <c r="K78" s="22">
        <v>0</v>
      </c>
      <c r="L78" s="22">
        <v>20794268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</row>
    <row r="79" spans="1:19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2437464</v>
      </c>
      <c r="F79" s="22">
        <v>798585</v>
      </c>
      <c r="G79" s="22">
        <v>674654</v>
      </c>
      <c r="H79" s="22">
        <v>7413584</v>
      </c>
      <c r="I79" s="22">
        <v>31962</v>
      </c>
      <c r="J79" s="22">
        <v>1043162</v>
      </c>
      <c r="K79" s="22">
        <v>0</v>
      </c>
      <c r="L79" s="22">
        <v>12399411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</row>
    <row r="80" spans="1:19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1631634</v>
      </c>
      <c r="F80" s="22">
        <v>601747</v>
      </c>
      <c r="G80" s="22">
        <v>1898002</v>
      </c>
      <c r="H80" s="22">
        <v>6113227</v>
      </c>
      <c r="I80" s="22">
        <v>0</v>
      </c>
      <c r="J80" s="22">
        <v>1575199</v>
      </c>
      <c r="K80" s="22">
        <v>0</v>
      </c>
      <c r="L80" s="22">
        <v>11819809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</row>
    <row r="81" spans="1:19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5677755</v>
      </c>
      <c r="F81" s="22">
        <v>5240840</v>
      </c>
      <c r="G81" s="22">
        <v>5482635</v>
      </c>
      <c r="H81" s="22">
        <v>15724009</v>
      </c>
      <c r="I81" s="22">
        <v>0</v>
      </c>
      <c r="J81" s="22">
        <v>2688292</v>
      </c>
      <c r="K81" s="22">
        <v>0</v>
      </c>
      <c r="L81" s="22">
        <v>34813531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</row>
    <row r="82" spans="1:19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4237043</v>
      </c>
      <c r="F82" s="22">
        <v>1004038</v>
      </c>
      <c r="G82" s="22">
        <v>1293600</v>
      </c>
      <c r="H82" s="22">
        <v>10544750</v>
      </c>
      <c r="I82" s="22">
        <v>0</v>
      </c>
      <c r="J82" s="22">
        <v>2435807</v>
      </c>
      <c r="K82" s="22">
        <v>0</v>
      </c>
      <c r="L82" s="22">
        <v>19515238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</row>
    <row r="83" spans="1:19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2569214</v>
      </c>
      <c r="F83" s="22">
        <v>1805535</v>
      </c>
      <c r="G83" s="22">
        <v>4889991</v>
      </c>
      <c r="H83" s="22">
        <v>22624231</v>
      </c>
      <c r="I83" s="22">
        <v>505720</v>
      </c>
      <c r="J83" s="22">
        <v>965728</v>
      </c>
      <c r="K83" s="22">
        <v>1274</v>
      </c>
      <c r="L83" s="22">
        <v>33361693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</row>
    <row r="84" spans="1:19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1719933</v>
      </c>
      <c r="F84" s="22">
        <v>246805</v>
      </c>
      <c r="G84" s="22">
        <v>573253</v>
      </c>
      <c r="H84" s="22">
        <v>2770031</v>
      </c>
      <c r="I84" s="22">
        <v>21058</v>
      </c>
      <c r="J84" s="22">
        <v>1927918</v>
      </c>
      <c r="K84" s="22">
        <v>0</v>
      </c>
      <c r="L84" s="22">
        <v>7258998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</row>
    <row r="85" spans="1:19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5467058</v>
      </c>
      <c r="F85" s="22">
        <v>1150532</v>
      </c>
      <c r="G85" s="22">
        <v>671333</v>
      </c>
      <c r="H85" s="22">
        <v>4507625</v>
      </c>
      <c r="I85" s="22">
        <v>0</v>
      </c>
      <c r="J85" s="22">
        <v>2129933</v>
      </c>
      <c r="K85" s="22">
        <v>0</v>
      </c>
      <c r="L85" s="22">
        <v>13926481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</row>
    <row r="86" spans="1:19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9065772</v>
      </c>
      <c r="F86" s="22">
        <v>2605473</v>
      </c>
      <c r="G86" s="22">
        <v>2913621</v>
      </c>
      <c r="H86" s="22">
        <v>11546597</v>
      </c>
      <c r="I86" s="22">
        <v>53683</v>
      </c>
      <c r="J86" s="22">
        <v>1599860</v>
      </c>
      <c r="K86" s="22">
        <v>16856</v>
      </c>
      <c r="L86" s="22">
        <v>27801862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</row>
    <row r="87" spans="1:19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6470682</v>
      </c>
      <c r="F87" s="22">
        <v>5136319</v>
      </c>
      <c r="G87" s="22">
        <v>6652454</v>
      </c>
      <c r="H87" s="22">
        <v>19964678</v>
      </c>
      <c r="I87" s="22">
        <v>0</v>
      </c>
      <c r="J87" s="22">
        <v>2910497</v>
      </c>
      <c r="K87" s="22">
        <v>-196726</v>
      </c>
      <c r="L87" s="22">
        <v>40937904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</row>
    <row r="88" spans="1:19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3564614</v>
      </c>
      <c r="F88" s="22">
        <v>555105</v>
      </c>
      <c r="G88" s="22">
        <v>665476</v>
      </c>
      <c r="H88" s="22">
        <v>5614150</v>
      </c>
      <c r="I88" s="22">
        <v>23237</v>
      </c>
      <c r="J88" s="22">
        <v>1396144</v>
      </c>
      <c r="K88" s="22">
        <v>0</v>
      </c>
      <c r="L88" s="22">
        <v>11818726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</row>
    <row r="89" spans="1:19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3039638</v>
      </c>
      <c r="F89" s="22">
        <v>3037247</v>
      </c>
      <c r="G89" s="22">
        <v>6883401</v>
      </c>
      <c r="H89" s="22">
        <v>12943725</v>
      </c>
      <c r="I89" s="22">
        <v>27064</v>
      </c>
      <c r="J89" s="22">
        <v>81506</v>
      </c>
      <c r="K89" s="22">
        <v>0</v>
      </c>
      <c r="L89" s="22">
        <v>26012581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</row>
    <row r="90" spans="1:19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6769307</v>
      </c>
      <c r="F90" s="22">
        <v>6470508</v>
      </c>
      <c r="G90" s="22">
        <v>17515041</v>
      </c>
      <c r="H90" s="22">
        <v>49171425</v>
      </c>
      <c r="I90" s="22">
        <v>523808</v>
      </c>
      <c r="J90" s="22">
        <v>202808</v>
      </c>
      <c r="K90" s="22">
        <v>0</v>
      </c>
      <c r="L90" s="22">
        <v>80652897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</row>
    <row r="91" spans="1:19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2807601</v>
      </c>
      <c r="F91" s="22">
        <v>1581013</v>
      </c>
      <c r="G91" s="22">
        <v>1352</v>
      </c>
      <c r="H91" s="22">
        <v>121859</v>
      </c>
      <c r="I91" s="22">
        <v>0</v>
      </c>
      <c r="J91" s="22">
        <v>0</v>
      </c>
      <c r="K91" s="22">
        <v>0</v>
      </c>
      <c r="L91" s="22">
        <v>4511825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</row>
    <row r="92" spans="1:19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7136743</v>
      </c>
      <c r="F92" s="22">
        <v>14511825</v>
      </c>
      <c r="G92" s="22">
        <v>0</v>
      </c>
      <c r="H92" s="22">
        <v>127934</v>
      </c>
      <c r="I92" s="22">
        <v>0</v>
      </c>
      <c r="J92" s="22">
        <v>0</v>
      </c>
      <c r="K92" s="22">
        <v>-117899</v>
      </c>
      <c r="L92" s="22">
        <v>21658603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</row>
    <row r="93" spans="1:19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3833335</v>
      </c>
      <c r="F93" s="22">
        <v>1630722</v>
      </c>
      <c r="G93" s="22">
        <v>32733</v>
      </c>
      <c r="H93" s="22">
        <v>115105</v>
      </c>
      <c r="I93" s="22">
        <v>0</v>
      </c>
      <c r="J93" s="22">
        <v>1248</v>
      </c>
      <c r="K93" s="22">
        <v>0</v>
      </c>
      <c r="L93" s="22">
        <v>5613143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</row>
    <row r="94" spans="1:19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640621</v>
      </c>
      <c r="F94" s="22">
        <v>194445</v>
      </c>
      <c r="G94" s="22">
        <v>4403</v>
      </c>
      <c r="H94" s="22">
        <v>22056</v>
      </c>
      <c r="I94" s="22">
        <v>704</v>
      </c>
      <c r="J94" s="22">
        <v>414</v>
      </c>
      <c r="K94" s="22">
        <v>0</v>
      </c>
      <c r="L94" s="22">
        <v>862643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</row>
    <row r="95" spans="1:19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1541678</v>
      </c>
      <c r="F95" s="22">
        <v>0</v>
      </c>
      <c r="G95" s="22">
        <v>0</v>
      </c>
      <c r="H95" s="22">
        <v>24311</v>
      </c>
      <c r="I95" s="22">
        <v>0</v>
      </c>
      <c r="J95" s="22">
        <v>0</v>
      </c>
      <c r="K95" s="22">
        <v>0</v>
      </c>
      <c r="L95" s="22">
        <v>1565989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</row>
    <row r="96" spans="1:19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20145147</v>
      </c>
      <c r="F96" s="22">
        <v>1484108</v>
      </c>
      <c r="G96" s="22">
        <v>662</v>
      </c>
      <c r="H96" s="22">
        <v>185334</v>
      </c>
      <c r="I96" s="22">
        <v>0</v>
      </c>
      <c r="J96" s="22">
        <v>671</v>
      </c>
      <c r="K96" s="22">
        <v>0</v>
      </c>
      <c r="L96" s="22">
        <v>21815922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</row>
    <row r="97" spans="1:19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2127207</v>
      </c>
      <c r="F97" s="22">
        <v>1041699</v>
      </c>
      <c r="G97" s="22">
        <v>11946</v>
      </c>
      <c r="H97" s="22">
        <v>72600</v>
      </c>
      <c r="I97" s="22">
        <v>0</v>
      </c>
      <c r="J97" s="22">
        <v>0</v>
      </c>
      <c r="K97" s="22">
        <v>0</v>
      </c>
      <c r="L97" s="22">
        <v>3253452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</row>
    <row r="98" spans="1:19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1104694</v>
      </c>
      <c r="F98" s="22">
        <v>213838</v>
      </c>
      <c r="G98" s="22">
        <v>6471</v>
      </c>
      <c r="H98" s="22">
        <v>26152</v>
      </c>
      <c r="I98" s="22">
        <v>317</v>
      </c>
      <c r="J98" s="22">
        <v>627</v>
      </c>
      <c r="K98" s="22">
        <v>0</v>
      </c>
      <c r="L98" s="22">
        <v>1352099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</row>
    <row r="99" spans="1:19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10261415</v>
      </c>
      <c r="F99" s="22">
        <v>1564084</v>
      </c>
      <c r="G99" s="22">
        <v>57336</v>
      </c>
      <c r="H99" s="22">
        <v>94520</v>
      </c>
      <c r="I99" s="22">
        <v>2535</v>
      </c>
      <c r="J99" s="22">
        <v>1971</v>
      </c>
      <c r="K99" s="22">
        <v>0</v>
      </c>
      <c r="L99" s="22">
        <v>11981861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</row>
    <row r="100" spans="1:19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1635092</v>
      </c>
      <c r="F100" s="22">
        <v>100039</v>
      </c>
      <c r="G100" s="22">
        <v>842</v>
      </c>
      <c r="H100" s="22">
        <v>37016</v>
      </c>
      <c r="I100" s="22">
        <v>0</v>
      </c>
      <c r="J100" s="22">
        <v>3537</v>
      </c>
      <c r="K100" s="22">
        <v>-2108</v>
      </c>
      <c r="L100" s="22">
        <v>1774418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</row>
    <row r="101" spans="1:19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3905871</v>
      </c>
      <c r="F101" s="22">
        <v>6685799</v>
      </c>
      <c r="G101" s="22">
        <v>1403</v>
      </c>
      <c r="H101" s="22">
        <v>85187</v>
      </c>
      <c r="I101" s="22">
        <v>0</v>
      </c>
      <c r="J101" s="22">
        <v>0</v>
      </c>
      <c r="K101" s="22">
        <v>0</v>
      </c>
      <c r="L101" s="22">
        <v>10678260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</row>
    <row r="102" spans="1:19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1520409</v>
      </c>
      <c r="F102" s="22">
        <v>486546</v>
      </c>
      <c r="G102" s="22">
        <v>31419</v>
      </c>
      <c r="H102" s="22">
        <v>36520</v>
      </c>
      <c r="I102" s="22">
        <v>3391</v>
      </c>
      <c r="J102" s="22">
        <v>1323</v>
      </c>
      <c r="K102" s="22">
        <v>0</v>
      </c>
      <c r="L102" s="22">
        <v>2079608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</row>
    <row r="103" spans="1:19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1004840</v>
      </c>
      <c r="F103" s="22">
        <v>0</v>
      </c>
      <c r="G103" s="22">
        <v>150542</v>
      </c>
      <c r="H103" s="22">
        <v>36080</v>
      </c>
      <c r="I103" s="22">
        <v>0</v>
      </c>
      <c r="J103" s="22">
        <v>0</v>
      </c>
      <c r="K103" s="22">
        <v>0</v>
      </c>
      <c r="L103" s="22">
        <v>1191462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</row>
    <row r="104" spans="1:19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1455524</v>
      </c>
      <c r="F104" s="22">
        <v>82586</v>
      </c>
      <c r="G104" s="22">
        <v>4103</v>
      </c>
      <c r="H104" s="22">
        <v>49622</v>
      </c>
      <c r="I104" s="22">
        <v>589</v>
      </c>
      <c r="J104" s="22">
        <v>2979</v>
      </c>
      <c r="K104" s="22">
        <v>0</v>
      </c>
      <c r="L104" s="22">
        <v>1595403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</row>
    <row r="105" spans="1:19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3291275</v>
      </c>
      <c r="F105" s="22">
        <v>420429</v>
      </c>
      <c r="G105" s="22">
        <v>0</v>
      </c>
      <c r="H105" s="22">
        <v>36358</v>
      </c>
      <c r="I105" s="22">
        <v>0</v>
      </c>
      <c r="J105" s="22">
        <v>75</v>
      </c>
      <c r="K105" s="22">
        <v>0</v>
      </c>
      <c r="L105" s="22">
        <v>3748137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</row>
    <row r="106" spans="1:19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2517035</v>
      </c>
      <c r="F106" s="22">
        <v>649434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3166469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</row>
    <row r="107" spans="1:19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25386833</v>
      </c>
      <c r="F107" s="22">
        <v>9324545</v>
      </c>
      <c r="G107" s="22">
        <v>2925</v>
      </c>
      <c r="H107" s="22">
        <v>529581</v>
      </c>
      <c r="I107" s="22">
        <v>20616</v>
      </c>
      <c r="J107" s="22">
        <v>0</v>
      </c>
      <c r="K107" s="22">
        <v>0</v>
      </c>
      <c r="L107" s="22">
        <v>35264500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</row>
    <row r="108" spans="1:19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2732361</v>
      </c>
      <c r="F108" s="22">
        <v>562326</v>
      </c>
      <c r="G108" s="22">
        <v>3349</v>
      </c>
      <c r="H108" s="22">
        <v>56403</v>
      </c>
      <c r="I108" s="22">
        <v>82</v>
      </c>
      <c r="J108" s="22">
        <v>0</v>
      </c>
      <c r="K108" s="22">
        <v>0</v>
      </c>
      <c r="L108" s="22">
        <v>3354521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</row>
    <row r="109" spans="1:19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4381244</v>
      </c>
      <c r="F109" s="22">
        <v>611823</v>
      </c>
      <c r="G109" s="22">
        <v>461</v>
      </c>
      <c r="H109" s="22">
        <v>140746</v>
      </c>
      <c r="I109" s="22">
        <v>3699</v>
      </c>
      <c r="J109" s="22">
        <v>3476</v>
      </c>
      <c r="K109" s="22">
        <v>0</v>
      </c>
      <c r="L109" s="22">
        <v>5141449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</row>
    <row r="110" spans="1:19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839281</v>
      </c>
      <c r="F110" s="22">
        <v>248073</v>
      </c>
      <c r="G110" s="22">
        <v>0</v>
      </c>
      <c r="H110" s="22">
        <v>36815</v>
      </c>
      <c r="I110" s="22">
        <v>0</v>
      </c>
      <c r="J110" s="22">
        <v>1732</v>
      </c>
      <c r="K110" s="22">
        <v>0</v>
      </c>
      <c r="L110" s="22">
        <v>1125901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</row>
    <row r="111" spans="1:19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2989163</v>
      </c>
      <c r="F111" s="22">
        <v>945885</v>
      </c>
      <c r="G111" s="22">
        <v>0</v>
      </c>
      <c r="H111" s="22">
        <v>112591</v>
      </c>
      <c r="I111" s="22">
        <v>0</v>
      </c>
      <c r="J111" s="22">
        <v>82718</v>
      </c>
      <c r="K111" s="22">
        <v>0</v>
      </c>
      <c r="L111" s="22">
        <v>4130357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</row>
    <row r="112" spans="1:19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7757193</v>
      </c>
      <c r="F112" s="22">
        <v>864340</v>
      </c>
      <c r="G112" s="22">
        <v>3306</v>
      </c>
      <c r="H112" s="22">
        <v>108708</v>
      </c>
      <c r="I112" s="22">
        <v>3881</v>
      </c>
      <c r="J112" s="22">
        <v>2661</v>
      </c>
      <c r="K112" s="22">
        <v>0</v>
      </c>
      <c r="L112" s="22">
        <v>8740089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</row>
    <row r="113" spans="1:19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2009335</v>
      </c>
      <c r="F113" s="22">
        <v>99890</v>
      </c>
      <c r="G113" s="22">
        <v>127</v>
      </c>
      <c r="H113" s="22">
        <v>29177</v>
      </c>
      <c r="I113" s="22">
        <v>5641</v>
      </c>
      <c r="J113" s="22">
        <v>1901</v>
      </c>
      <c r="K113" s="22">
        <v>0</v>
      </c>
      <c r="L113" s="22">
        <v>2146071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</row>
    <row r="114" spans="1:19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27110777</v>
      </c>
      <c r="F114" s="22">
        <v>4720585</v>
      </c>
      <c r="G114" s="22">
        <v>0</v>
      </c>
      <c r="H114" s="22">
        <v>401823</v>
      </c>
      <c r="I114" s="22">
        <v>0</v>
      </c>
      <c r="J114" s="22">
        <v>1924</v>
      </c>
      <c r="K114" s="22">
        <v>0</v>
      </c>
      <c r="L114" s="22">
        <v>32235109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</row>
    <row r="115" spans="1:19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817944</v>
      </c>
      <c r="F115" s="22">
        <v>511505</v>
      </c>
      <c r="G115" s="22">
        <v>0</v>
      </c>
      <c r="H115" s="22">
        <v>50245</v>
      </c>
      <c r="I115" s="22">
        <v>0</v>
      </c>
      <c r="J115" s="22">
        <v>209</v>
      </c>
      <c r="K115" s="22">
        <v>0</v>
      </c>
      <c r="L115" s="22">
        <v>1379903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</row>
    <row r="116" spans="1:19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2466687</v>
      </c>
      <c r="F116" s="22">
        <v>1556874</v>
      </c>
      <c r="G116" s="22">
        <v>37611</v>
      </c>
      <c r="H116" s="22">
        <v>70692</v>
      </c>
      <c r="I116" s="22">
        <v>8339</v>
      </c>
      <c r="J116" s="22">
        <v>6410</v>
      </c>
      <c r="K116" s="22">
        <v>0</v>
      </c>
      <c r="L116" s="22">
        <v>4146613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</row>
    <row r="117" spans="1:19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741375</v>
      </c>
      <c r="F117" s="22">
        <v>151933</v>
      </c>
      <c r="G117" s="22">
        <v>1635</v>
      </c>
      <c r="H117" s="22">
        <v>20034</v>
      </c>
      <c r="I117" s="22">
        <v>1027</v>
      </c>
      <c r="J117" s="22">
        <v>0</v>
      </c>
      <c r="K117" s="22">
        <v>0</v>
      </c>
      <c r="L117" s="22">
        <v>916004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</row>
    <row r="118" spans="1:19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5802242</v>
      </c>
      <c r="F118" s="22">
        <v>987105</v>
      </c>
      <c r="G118" s="22">
        <v>1055</v>
      </c>
      <c r="H118" s="22">
        <v>130187</v>
      </c>
      <c r="I118" s="22">
        <v>0</v>
      </c>
      <c r="J118" s="22">
        <v>43755</v>
      </c>
      <c r="K118" s="22">
        <v>0</v>
      </c>
      <c r="L118" s="22">
        <v>6964344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</row>
    <row r="119" spans="1:19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5482383</v>
      </c>
      <c r="F119" s="22">
        <v>560119</v>
      </c>
      <c r="G119" s="22">
        <v>0</v>
      </c>
      <c r="H119" s="22">
        <v>69105</v>
      </c>
      <c r="I119" s="22">
        <v>10439</v>
      </c>
      <c r="J119" s="22">
        <v>7031</v>
      </c>
      <c r="K119" s="22">
        <v>0</v>
      </c>
      <c r="L119" s="22">
        <v>6129077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</row>
    <row r="120" spans="1:19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6506789</v>
      </c>
      <c r="F120" s="22">
        <v>6091673</v>
      </c>
      <c r="G120" s="22">
        <v>1340481</v>
      </c>
      <c r="H120" s="22">
        <v>766300</v>
      </c>
      <c r="I120" s="22">
        <v>0</v>
      </c>
      <c r="J120" s="22">
        <v>52034</v>
      </c>
      <c r="K120" s="22">
        <v>0</v>
      </c>
      <c r="L120" s="22">
        <v>14757277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</row>
    <row r="121" spans="1:19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7213019</v>
      </c>
      <c r="F121" s="22">
        <v>3163179</v>
      </c>
      <c r="G121" s="22">
        <v>37177</v>
      </c>
      <c r="H121" s="22">
        <v>451829</v>
      </c>
      <c r="I121" s="22">
        <v>0</v>
      </c>
      <c r="J121" s="22">
        <v>10203</v>
      </c>
      <c r="K121" s="22">
        <v>0</v>
      </c>
      <c r="L121" s="22">
        <v>10875407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</row>
    <row r="122" spans="1:19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1073942</v>
      </c>
      <c r="F122" s="22">
        <v>302813</v>
      </c>
      <c r="G122" s="22">
        <v>0</v>
      </c>
      <c r="H122" s="22">
        <v>42261</v>
      </c>
      <c r="I122" s="22">
        <v>316</v>
      </c>
      <c r="J122" s="22">
        <v>62</v>
      </c>
      <c r="K122" s="22">
        <v>-288</v>
      </c>
      <c r="L122" s="22">
        <v>1419106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</row>
    <row r="123" spans="1:19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6625590</v>
      </c>
      <c r="F123" s="22">
        <v>5814727</v>
      </c>
      <c r="G123" s="22">
        <v>311698</v>
      </c>
      <c r="H123" s="22">
        <v>475155</v>
      </c>
      <c r="I123" s="22">
        <v>31094</v>
      </c>
      <c r="J123" s="22">
        <v>668</v>
      </c>
      <c r="K123" s="22">
        <v>0</v>
      </c>
      <c r="L123" s="22">
        <v>13258932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</row>
    <row r="124" spans="1:19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1249617</v>
      </c>
      <c r="F124" s="22">
        <v>1012676</v>
      </c>
      <c r="G124" s="22">
        <v>1979</v>
      </c>
      <c r="H124" s="22">
        <v>72249</v>
      </c>
      <c r="I124" s="22">
        <v>0</v>
      </c>
      <c r="J124" s="22">
        <v>872</v>
      </c>
      <c r="K124" s="22">
        <v>0</v>
      </c>
      <c r="L124" s="22">
        <v>2337393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</row>
    <row r="125" spans="1:19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3001692</v>
      </c>
      <c r="F125" s="22">
        <v>1398211</v>
      </c>
      <c r="G125" s="22">
        <v>24486</v>
      </c>
      <c r="H125" s="22">
        <v>95877</v>
      </c>
      <c r="I125" s="22">
        <v>0</v>
      </c>
      <c r="J125" s="22">
        <v>5455</v>
      </c>
      <c r="K125" s="22">
        <v>0</v>
      </c>
      <c r="L125" s="22">
        <v>4525721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</row>
    <row r="126" spans="1:19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806224</v>
      </c>
      <c r="F126" s="22">
        <v>493570</v>
      </c>
      <c r="G126" s="22">
        <v>11523</v>
      </c>
      <c r="H126" s="22">
        <v>46782</v>
      </c>
      <c r="I126" s="22">
        <v>572</v>
      </c>
      <c r="J126" s="22">
        <v>853</v>
      </c>
      <c r="K126" s="22">
        <v>0</v>
      </c>
      <c r="L126" s="22">
        <v>1359524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</row>
    <row r="127" spans="1:19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3177718</v>
      </c>
      <c r="F127" s="22">
        <v>153151</v>
      </c>
      <c r="G127" s="22">
        <v>0</v>
      </c>
      <c r="H127" s="22">
        <v>0</v>
      </c>
      <c r="I127" s="22">
        <v>0</v>
      </c>
      <c r="J127" s="22">
        <v>1130</v>
      </c>
      <c r="K127" s="22">
        <v>0</v>
      </c>
      <c r="L127" s="22">
        <v>3331999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</row>
    <row r="128" spans="1:19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2052007</v>
      </c>
      <c r="F128" s="22">
        <v>2831246</v>
      </c>
      <c r="G128" s="22">
        <v>5999</v>
      </c>
      <c r="H128" s="22">
        <v>125123</v>
      </c>
      <c r="I128" s="22">
        <v>0</v>
      </c>
      <c r="J128" s="22">
        <v>0</v>
      </c>
      <c r="K128" s="22">
        <v>0</v>
      </c>
      <c r="L128" s="22">
        <v>5014375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</row>
    <row r="129" spans="1:19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2892381</v>
      </c>
      <c r="F129" s="22">
        <v>334248</v>
      </c>
      <c r="G129" s="22">
        <v>200</v>
      </c>
      <c r="H129" s="22">
        <v>56774</v>
      </c>
      <c r="I129" s="22">
        <v>1049</v>
      </c>
      <c r="J129" s="22">
        <v>2312</v>
      </c>
      <c r="K129" s="22">
        <v>0</v>
      </c>
      <c r="L129" s="22">
        <v>3286964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</row>
    <row r="130" spans="1:19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2168476</v>
      </c>
      <c r="F130" s="22">
        <v>720885</v>
      </c>
      <c r="G130" s="22">
        <v>4611</v>
      </c>
      <c r="H130" s="22">
        <v>62486</v>
      </c>
      <c r="I130" s="22">
        <v>0</v>
      </c>
      <c r="J130" s="22">
        <v>1021</v>
      </c>
      <c r="K130" s="22">
        <v>0</v>
      </c>
      <c r="L130" s="22">
        <v>2957479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</row>
    <row r="131" spans="1:19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4047202</v>
      </c>
      <c r="F131" s="22">
        <v>2046009</v>
      </c>
      <c r="G131" s="22">
        <v>0</v>
      </c>
      <c r="H131" s="22">
        <v>152781</v>
      </c>
      <c r="I131" s="22">
        <v>0</v>
      </c>
      <c r="J131" s="22">
        <v>0</v>
      </c>
      <c r="K131" s="22">
        <v>0</v>
      </c>
      <c r="L131" s="22">
        <v>6245992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</row>
    <row r="132" spans="1:19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411809</v>
      </c>
      <c r="F132" s="22">
        <v>23464</v>
      </c>
      <c r="G132" s="22">
        <v>15559</v>
      </c>
      <c r="H132" s="22">
        <v>9983</v>
      </c>
      <c r="I132" s="22">
        <v>0</v>
      </c>
      <c r="J132" s="22">
        <v>0</v>
      </c>
      <c r="K132" s="22">
        <v>0</v>
      </c>
      <c r="L132" s="22">
        <v>460815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</row>
    <row r="133" spans="1:19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2520236</v>
      </c>
      <c r="F133" s="22">
        <v>757219</v>
      </c>
      <c r="G133" s="22">
        <v>2035</v>
      </c>
      <c r="H133" s="22">
        <v>156111</v>
      </c>
      <c r="I133" s="22">
        <v>0</v>
      </c>
      <c r="J133" s="22">
        <v>1412</v>
      </c>
      <c r="K133" s="22">
        <v>0</v>
      </c>
      <c r="L133" s="22">
        <v>3437013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</row>
    <row r="134" spans="1:19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771628</v>
      </c>
      <c r="F134" s="22">
        <v>412600</v>
      </c>
      <c r="G134" s="22">
        <v>0</v>
      </c>
      <c r="H134" s="22">
        <v>28889</v>
      </c>
      <c r="I134" s="22">
        <v>1265</v>
      </c>
      <c r="J134" s="22">
        <v>253</v>
      </c>
      <c r="K134" s="22">
        <v>0</v>
      </c>
      <c r="L134" s="22">
        <v>1214635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</row>
    <row r="135" spans="1:19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3453669</v>
      </c>
      <c r="F135" s="22">
        <v>1747741</v>
      </c>
      <c r="G135" s="22">
        <v>435104</v>
      </c>
      <c r="H135" s="22">
        <v>237310</v>
      </c>
      <c r="I135" s="22">
        <v>1661</v>
      </c>
      <c r="J135" s="22">
        <v>2419</v>
      </c>
      <c r="K135" s="22">
        <v>0</v>
      </c>
      <c r="L135" s="22">
        <v>5877904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</row>
    <row r="136" spans="1:19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1837554</v>
      </c>
      <c r="F136" s="22">
        <v>1706602</v>
      </c>
      <c r="G136" s="22">
        <v>66365</v>
      </c>
      <c r="H136" s="22">
        <v>93869</v>
      </c>
      <c r="I136" s="22">
        <v>0</v>
      </c>
      <c r="J136" s="22">
        <v>1238</v>
      </c>
      <c r="K136" s="22">
        <v>0</v>
      </c>
      <c r="L136" s="22">
        <v>3705628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</row>
    <row r="137" spans="1:19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13915680</v>
      </c>
      <c r="F137" s="22">
        <v>3074298</v>
      </c>
      <c r="G137" s="22">
        <v>0</v>
      </c>
      <c r="H137" s="22">
        <v>178899</v>
      </c>
      <c r="I137" s="22">
        <v>0</v>
      </c>
      <c r="J137" s="22">
        <v>8292</v>
      </c>
      <c r="K137" s="22">
        <v>0</v>
      </c>
      <c r="L137" s="22">
        <v>17177169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</row>
    <row r="138" spans="1:19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8682572</v>
      </c>
      <c r="F138" s="22">
        <v>4908915</v>
      </c>
      <c r="G138" s="22">
        <v>2296860</v>
      </c>
      <c r="H138" s="22">
        <v>297986</v>
      </c>
      <c r="I138" s="22">
        <v>27500</v>
      </c>
      <c r="J138" s="22">
        <v>239</v>
      </c>
      <c r="K138" s="22">
        <v>0</v>
      </c>
      <c r="L138" s="22">
        <v>16214072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</row>
    <row r="139" spans="1:19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6988402</v>
      </c>
      <c r="F139" s="22">
        <v>2443725</v>
      </c>
      <c r="G139" s="22">
        <v>496070</v>
      </c>
      <c r="H139" s="22">
        <v>134894</v>
      </c>
      <c r="I139" s="22">
        <v>0</v>
      </c>
      <c r="J139" s="22">
        <v>0</v>
      </c>
      <c r="K139" s="22">
        <v>0</v>
      </c>
      <c r="L139" s="22">
        <v>10063091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</row>
    <row r="140" spans="1:19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1312613</v>
      </c>
      <c r="F140" s="22">
        <v>58061</v>
      </c>
      <c r="G140" s="22">
        <v>0</v>
      </c>
      <c r="H140" s="22">
        <v>15897</v>
      </c>
      <c r="I140" s="22">
        <v>0</v>
      </c>
      <c r="J140" s="22">
        <v>565</v>
      </c>
      <c r="K140" s="22">
        <v>0</v>
      </c>
      <c r="L140" s="22">
        <v>1387136</v>
      </c>
      <c r="M140" s="22"/>
      <c r="N140" s="22"/>
      <c r="O140" s="22"/>
      <c r="P140" s="22"/>
      <c r="Q140" s="22"/>
      <c r="R140" s="22"/>
      <c r="S140" s="22"/>
    </row>
    <row r="141" spans="1:19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876356</v>
      </c>
      <c r="F141" s="22">
        <v>389688</v>
      </c>
      <c r="G141" s="22">
        <v>1602</v>
      </c>
      <c r="H141" s="22">
        <v>37024</v>
      </c>
      <c r="I141" s="22">
        <v>1819</v>
      </c>
      <c r="J141" s="22">
        <v>1756</v>
      </c>
      <c r="K141" s="22">
        <v>0</v>
      </c>
      <c r="L141" s="22">
        <v>1308245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</row>
    <row r="142" spans="1:19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1803961</v>
      </c>
      <c r="F142" s="22">
        <v>407482</v>
      </c>
      <c r="G142" s="22">
        <v>8101</v>
      </c>
      <c r="H142" s="22">
        <v>61831</v>
      </c>
      <c r="I142" s="22">
        <v>841</v>
      </c>
      <c r="J142" s="22">
        <v>1908</v>
      </c>
      <c r="K142" s="22">
        <v>0</v>
      </c>
      <c r="L142" s="22">
        <v>2284124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</row>
    <row r="143" spans="1:19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1151091</v>
      </c>
      <c r="F143" s="22">
        <v>156411</v>
      </c>
      <c r="G143" s="22">
        <v>1074</v>
      </c>
      <c r="H143" s="22">
        <v>31248</v>
      </c>
      <c r="I143" s="22">
        <v>0</v>
      </c>
      <c r="J143" s="22">
        <v>1018</v>
      </c>
      <c r="K143" s="22">
        <v>0</v>
      </c>
      <c r="L143" s="22">
        <v>1340842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</row>
    <row r="144" spans="1:19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1785880</v>
      </c>
      <c r="F144" s="22">
        <v>147811</v>
      </c>
      <c r="G144" s="22">
        <v>17339</v>
      </c>
      <c r="H144" s="22">
        <v>41837</v>
      </c>
      <c r="I144" s="22">
        <v>0</v>
      </c>
      <c r="J144" s="22">
        <v>765</v>
      </c>
      <c r="K144" s="22">
        <v>0</v>
      </c>
      <c r="L144" s="22">
        <v>1993632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</row>
    <row r="145" spans="1:19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953979</v>
      </c>
      <c r="F145" s="22">
        <v>739622</v>
      </c>
      <c r="G145" s="22">
        <v>1086</v>
      </c>
      <c r="H145" s="22">
        <v>31216</v>
      </c>
      <c r="I145" s="22">
        <v>0</v>
      </c>
      <c r="J145" s="22">
        <v>0</v>
      </c>
      <c r="K145" s="22">
        <v>0</v>
      </c>
      <c r="L145" s="22">
        <v>1725903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</row>
    <row r="146" spans="1:19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1190715</v>
      </c>
      <c r="F146" s="22">
        <v>457786</v>
      </c>
      <c r="G146" s="22">
        <v>2779</v>
      </c>
      <c r="H146" s="22">
        <v>49555</v>
      </c>
      <c r="I146" s="22">
        <v>0</v>
      </c>
      <c r="J146" s="22">
        <v>0</v>
      </c>
      <c r="K146" s="22">
        <v>0</v>
      </c>
      <c r="L146" s="22">
        <v>1700835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</row>
    <row r="147" spans="1:19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720946</v>
      </c>
      <c r="F147" s="22">
        <v>281339</v>
      </c>
      <c r="G147" s="22">
        <v>461</v>
      </c>
      <c r="H147" s="22">
        <v>45308</v>
      </c>
      <c r="I147" s="22">
        <v>1552</v>
      </c>
      <c r="J147" s="22">
        <v>0</v>
      </c>
      <c r="K147" s="22">
        <v>0</v>
      </c>
      <c r="L147" s="22">
        <v>1049606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</row>
    <row r="148" spans="1:19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676528</v>
      </c>
      <c r="F148" s="22">
        <v>218778</v>
      </c>
      <c r="G148" s="22">
        <v>251</v>
      </c>
      <c r="H148" s="22">
        <v>36822</v>
      </c>
      <c r="I148" s="22">
        <v>505</v>
      </c>
      <c r="J148" s="22">
        <v>0</v>
      </c>
      <c r="K148" s="22">
        <v>0</v>
      </c>
      <c r="L148" s="22">
        <v>932884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</row>
    <row r="149" spans="1:19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1921595</v>
      </c>
      <c r="F149" s="22">
        <v>227538</v>
      </c>
      <c r="G149" s="22">
        <v>786</v>
      </c>
      <c r="H149" s="22">
        <v>47320</v>
      </c>
      <c r="I149" s="22">
        <v>0</v>
      </c>
      <c r="J149" s="22">
        <v>0</v>
      </c>
      <c r="K149" s="22">
        <v>0</v>
      </c>
      <c r="L149" s="22">
        <v>2197239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</row>
    <row r="150" spans="1:19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9734935</v>
      </c>
      <c r="F150" s="22">
        <v>1392116</v>
      </c>
      <c r="G150" s="22">
        <v>15573</v>
      </c>
      <c r="H150" s="22">
        <v>116913</v>
      </c>
      <c r="I150" s="22">
        <v>916</v>
      </c>
      <c r="J150" s="22">
        <v>8885</v>
      </c>
      <c r="K150" s="22">
        <v>0</v>
      </c>
      <c r="L150" s="22">
        <v>11269338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</row>
    <row r="151" spans="1:19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978230</v>
      </c>
      <c r="F151" s="22">
        <v>159965</v>
      </c>
      <c r="G151" s="22">
        <v>6258</v>
      </c>
      <c r="H151" s="22">
        <v>33295</v>
      </c>
      <c r="I151" s="22">
        <v>532</v>
      </c>
      <c r="J151" s="22">
        <v>919</v>
      </c>
      <c r="K151" s="22">
        <v>0</v>
      </c>
      <c r="L151" s="22">
        <v>1179199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</row>
    <row r="152" spans="1:19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3232158</v>
      </c>
      <c r="F152" s="22">
        <v>0</v>
      </c>
      <c r="G152" s="22">
        <v>0</v>
      </c>
      <c r="H152" s="22">
        <v>59158</v>
      </c>
      <c r="I152" s="22">
        <v>0</v>
      </c>
      <c r="J152" s="22">
        <v>0</v>
      </c>
      <c r="K152" s="22">
        <v>0</v>
      </c>
      <c r="L152" s="22">
        <v>3291316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</row>
    <row r="153" spans="1:19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30724666</v>
      </c>
      <c r="F153" s="22">
        <v>6889445</v>
      </c>
      <c r="G153" s="22">
        <v>0</v>
      </c>
      <c r="H153" s="22">
        <v>277197</v>
      </c>
      <c r="I153" s="22">
        <v>2234</v>
      </c>
      <c r="J153" s="22">
        <v>11121</v>
      </c>
      <c r="K153" s="22">
        <v>0</v>
      </c>
      <c r="L153" s="22">
        <v>37904663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</row>
    <row r="154" spans="1:19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8485082</v>
      </c>
      <c r="F154" s="22">
        <v>3033668</v>
      </c>
      <c r="G154" s="22">
        <v>61243</v>
      </c>
      <c r="H154" s="22">
        <v>150028</v>
      </c>
      <c r="I154" s="22">
        <v>8364</v>
      </c>
      <c r="J154" s="22">
        <v>4277</v>
      </c>
      <c r="K154" s="22">
        <v>0</v>
      </c>
      <c r="L154" s="22">
        <v>11742662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</row>
    <row r="155" spans="1:19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687498</v>
      </c>
      <c r="F155" s="22">
        <v>532823</v>
      </c>
      <c r="G155" s="22">
        <v>17032</v>
      </c>
      <c r="H155" s="22">
        <v>36711</v>
      </c>
      <c r="I155" s="22">
        <v>0</v>
      </c>
      <c r="J155" s="22">
        <v>449</v>
      </c>
      <c r="K155" s="22">
        <v>0</v>
      </c>
      <c r="L155" s="22">
        <v>1274513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</row>
    <row r="156" spans="1:19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995092</v>
      </c>
      <c r="F156" s="22">
        <v>237616</v>
      </c>
      <c r="G156" s="22">
        <v>434</v>
      </c>
      <c r="H156" s="22">
        <v>36840</v>
      </c>
      <c r="I156" s="22">
        <v>244</v>
      </c>
      <c r="J156" s="22">
        <v>469</v>
      </c>
      <c r="K156" s="22">
        <v>0</v>
      </c>
      <c r="L156" s="22">
        <v>1270695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</row>
    <row r="157" spans="1:19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7655837</v>
      </c>
      <c r="F157" s="22">
        <v>5339848</v>
      </c>
      <c r="G157" s="22">
        <v>4820</v>
      </c>
      <c r="H157" s="22">
        <v>209281</v>
      </c>
      <c r="I157" s="22">
        <v>0</v>
      </c>
      <c r="J157" s="22">
        <v>554</v>
      </c>
      <c r="K157" s="22">
        <v>0</v>
      </c>
      <c r="L157" s="22">
        <v>13210340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</row>
    <row r="158" spans="1:19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3751276</v>
      </c>
      <c r="F158" s="22">
        <v>207557</v>
      </c>
      <c r="G158" s="22">
        <v>725</v>
      </c>
      <c r="H158" s="22">
        <v>62822</v>
      </c>
      <c r="I158" s="22">
        <v>0</v>
      </c>
      <c r="J158" s="22">
        <v>4383</v>
      </c>
      <c r="K158" s="22">
        <v>0</v>
      </c>
      <c r="L158" s="22">
        <v>4026763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</row>
    <row r="159" spans="1:19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1277041</v>
      </c>
      <c r="F159" s="22">
        <v>257005</v>
      </c>
      <c r="G159" s="22">
        <v>9099</v>
      </c>
      <c r="H159" s="22">
        <v>28645</v>
      </c>
      <c r="I159" s="22">
        <v>0</v>
      </c>
      <c r="J159" s="22">
        <v>14729</v>
      </c>
      <c r="K159" s="22">
        <v>0</v>
      </c>
      <c r="L159" s="22">
        <v>1586519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</row>
    <row r="160" spans="1:19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3661500</v>
      </c>
      <c r="F160" s="22">
        <v>1466690</v>
      </c>
      <c r="G160" s="22">
        <v>2285</v>
      </c>
      <c r="H160" s="22">
        <v>94443</v>
      </c>
      <c r="I160" s="22">
        <v>0</v>
      </c>
      <c r="J160" s="22">
        <v>0</v>
      </c>
      <c r="K160" s="22">
        <v>0</v>
      </c>
      <c r="L160" s="22">
        <v>5224918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</row>
    <row r="161" spans="1:19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5917186</v>
      </c>
      <c r="F161" s="22">
        <v>1876829</v>
      </c>
      <c r="G161" s="22">
        <v>0</v>
      </c>
      <c r="H161" s="22">
        <v>87524</v>
      </c>
      <c r="I161" s="22">
        <v>3120</v>
      </c>
      <c r="J161" s="22">
        <v>2683</v>
      </c>
      <c r="K161" s="22">
        <v>0</v>
      </c>
      <c r="L161" s="22">
        <v>7887342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</row>
    <row r="162" spans="1:19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1701914</v>
      </c>
      <c r="F162" s="22">
        <v>1313570</v>
      </c>
      <c r="G162" s="22">
        <v>0</v>
      </c>
      <c r="H162" s="22">
        <v>72468</v>
      </c>
      <c r="I162" s="22">
        <v>1816</v>
      </c>
      <c r="J162" s="22">
        <v>608</v>
      </c>
      <c r="K162" s="22">
        <v>0</v>
      </c>
      <c r="L162" s="22">
        <v>3090376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</row>
    <row r="163" spans="1:19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980373</v>
      </c>
      <c r="F163" s="22">
        <v>622245</v>
      </c>
      <c r="G163" s="22">
        <v>0</v>
      </c>
      <c r="H163" s="22">
        <v>23449</v>
      </c>
      <c r="I163" s="22">
        <v>0</v>
      </c>
      <c r="J163" s="22">
        <v>0</v>
      </c>
      <c r="K163" s="22">
        <v>0</v>
      </c>
      <c r="L163" s="22">
        <v>1626067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</row>
    <row r="164" spans="1:19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3129196</v>
      </c>
      <c r="F164" s="22">
        <v>211924</v>
      </c>
      <c r="G164" s="22">
        <v>9675</v>
      </c>
      <c r="H164" s="22">
        <v>59385</v>
      </c>
      <c r="I164" s="22">
        <v>192</v>
      </c>
      <c r="J164" s="22">
        <v>797</v>
      </c>
      <c r="K164" s="22">
        <v>0</v>
      </c>
      <c r="L164" s="22">
        <v>3411169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</row>
    <row r="165" spans="1:19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3652530</v>
      </c>
      <c r="F165" s="22">
        <v>3026295</v>
      </c>
      <c r="G165" s="22">
        <v>100664</v>
      </c>
      <c r="H165" s="22">
        <v>165109</v>
      </c>
      <c r="I165" s="22">
        <v>9835</v>
      </c>
      <c r="J165" s="22">
        <v>67168</v>
      </c>
      <c r="K165" s="22">
        <v>0</v>
      </c>
      <c r="L165" s="22">
        <v>7021601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</row>
    <row r="166" spans="1:19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2299583</v>
      </c>
      <c r="F166" s="22">
        <v>1054888</v>
      </c>
      <c r="G166" s="22">
        <v>150643</v>
      </c>
      <c r="H166" s="22">
        <v>178841</v>
      </c>
      <c r="I166" s="22">
        <v>1206</v>
      </c>
      <c r="J166" s="22">
        <v>7063</v>
      </c>
      <c r="K166" s="22">
        <v>-72173</v>
      </c>
      <c r="L166" s="22">
        <v>3620051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</row>
    <row r="167" spans="1:19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3210765</v>
      </c>
      <c r="F167" s="22">
        <v>0</v>
      </c>
      <c r="G167" s="22">
        <v>0</v>
      </c>
      <c r="H167" s="22">
        <v>61759</v>
      </c>
      <c r="I167" s="22">
        <v>0</v>
      </c>
      <c r="J167" s="22">
        <v>0</v>
      </c>
      <c r="K167" s="22">
        <v>0</v>
      </c>
      <c r="L167" s="22">
        <v>3272524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</row>
    <row r="168" spans="1:19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7471280</v>
      </c>
      <c r="F168" s="22">
        <v>2487319</v>
      </c>
      <c r="G168" s="22">
        <v>2989</v>
      </c>
      <c r="H168" s="22">
        <v>121276</v>
      </c>
      <c r="I168" s="22">
        <v>5024</v>
      </c>
      <c r="J168" s="22">
        <v>841</v>
      </c>
      <c r="K168" s="22">
        <v>0</v>
      </c>
      <c r="L168" s="22">
        <v>10088729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</row>
    <row r="169" spans="1:19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782978</v>
      </c>
      <c r="F169" s="22">
        <v>200131</v>
      </c>
      <c r="G169" s="22">
        <v>0</v>
      </c>
      <c r="H169" s="22">
        <v>15841</v>
      </c>
      <c r="I169" s="22">
        <v>1148</v>
      </c>
      <c r="J169" s="22">
        <v>109</v>
      </c>
      <c r="K169" s="22">
        <v>0</v>
      </c>
      <c r="L169" s="22">
        <v>1000207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</row>
    <row r="170" spans="1:19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2340129</v>
      </c>
      <c r="F170" s="22">
        <v>957948</v>
      </c>
      <c r="G170" s="22">
        <v>89352</v>
      </c>
      <c r="H170" s="22">
        <v>152574</v>
      </c>
      <c r="I170" s="22">
        <v>1509</v>
      </c>
      <c r="J170" s="22">
        <v>4414</v>
      </c>
      <c r="K170" s="22">
        <v>-12949</v>
      </c>
      <c r="L170" s="22">
        <v>3532977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</row>
    <row r="171" spans="1:19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10367736</v>
      </c>
      <c r="F171" s="22">
        <v>-18022</v>
      </c>
      <c r="G171" s="22">
        <v>0</v>
      </c>
      <c r="H171" s="22">
        <v>125764</v>
      </c>
      <c r="I171" s="22">
        <v>0</v>
      </c>
      <c r="J171" s="22">
        <v>0</v>
      </c>
      <c r="K171" s="22">
        <v>0</v>
      </c>
      <c r="L171" s="22">
        <v>10475478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</row>
    <row r="172" spans="1:19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1243618</v>
      </c>
      <c r="F172" s="22">
        <v>6334</v>
      </c>
      <c r="G172" s="22">
        <v>0</v>
      </c>
      <c r="H172" s="22">
        <v>43317</v>
      </c>
      <c r="I172" s="22">
        <v>0</v>
      </c>
      <c r="J172" s="22">
        <v>2378</v>
      </c>
      <c r="K172" s="22">
        <v>0</v>
      </c>
      <c r="L172" s="22">
        <v>1295647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</row>
    <row r="173" spans="1:19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1069988</v>
      </c>
      <c r="F173" s="22">
        <v>337118</v>
      </c>
      <c r="G173" s="22">
        <v>2010</v>
      </c>
      <c r="H173" s="22">
        <v>78540</v>
      </c>
      <c r="I173" s="22">
        <v>0</v>
      </c>
      <c r="J173" s="22">
        <v>0</v>
      </c>
      <c r="K173" s="22">
        <v>0</v>
      </c>
      <c r="L173" s="22">
        <v>1487656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</row>
    <row r="174" spans="1:19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4886819</v>
      </c>
      <c r="F174" s="22">
        <v>2928199</v>
      </c>
      <c r="G174" s="22">
        <v>3747</v>
      </c>
      <c r="H174" s="22">
        <v>174751</v>
      </c>
      <c r="I174" s="22">
        <v>0</v>
      </c>
      <c r="J174" s="22">
        <v>1108</v>
      </c>
      <c r="K174" s="22">
        <v>0</v>
      </c>
      <c r="L174" s="22">
        <v>7994624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</row>
    <row r="175" spans="1:19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414499</v>
      </c>
      <c r="F175" s="22">
        <v>55842</v>
      </c>
      <c r="G175" s="22">
        <v>2743</v>
      </c>
      <c r="H175" s="22">
        <v>10405</v>
      </c>
      <c r="I175" s="22">
        <v>0</v>
      </c>
      <c r="J175" s="22">
        <v>293</v>
      </c>
      <c r="K175" s="22">
        <v>0</v>
      </c>
      <c r="L175" s="22">
        <v>483782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</row>
    <row r="176" spans="1:19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4817854</v>
      </c>
      <c r="F176" s="22">
        <v>2710124</v>
      </c>
      <c r="G176" s="22">
        <v>0</v>
      </c>
      <c r="H176" s="22">
        <v>149051</v>
      </c>
      <c r="I176" s="22">
        <v>1508</v>
      </c>
      <c r="J176" s="22">
        <v>2858</v>
      </c>
      <c r="K176" s="22">
        <v>0</v>
      </c>
      <c r="L176" s="22">
        <v>7681395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</row>
    <row r="177" spans="1:19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16754919</v>
      </c>
      <c r="F177" s="22">
        <v>3674453</v>
      </c>
      <c r="G177" s="22">
        <v>5983</v>
      </c>
      <c r="H177" s="22">
        <v>261759</v>
      </c>
      <c r="I177" s="22">
        <v>24129</v>
      </c>
      <c r="J177" s="22">
        <v>92662</v>
      </c>
      <c r="K177" s="22">
        <v>0</v>
      </c>
      <c r="L177" s="22">
        <v>20813905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</row>
    <row r="178" spans="1:19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11891280</v>
      </c>
      <c r="F178" s="22">
        <v>2929682</v>
      </c>
      <c r="G178" s="22">
        <v>3442</v>
      </c>
      <c r="H178" s="22">
        <v>209880</v>
      </c>
      <c r="I178" s="22">
        <v>0</v>
      </c>
      <c r="J178" s="22">
        <v>5435</v>
      </c>
      <c r="K178" s="22">
        <v>0</v>
      </c>
      <c r="L178" s="22">
        <v>15039719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</row>
    <row r="179" spans="1:19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2911585</v>
      </c>
      <c r="F179" s="22">
        <v>1033161</v>
      </c>
      <c r="G179" s="22">
        <v>1148</v>
      </c>
      <c r="H179" s="22">
        <v>169181</v>
      </c>
      <c r="I179" s="22">
        <v>0</v>
      </c>
      <c r="J179" s="22">
        <v>0</v>
      </c>
      <c r="K179" s="22">
        <v>0</v>
      </c>
      <c r="L179" s="22">
        <v>4115075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</row>
    <row r="180" spans="1:19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971796</v>
      </c>
      <c r="F180" s="22">
        <v>1170783</v>
      </c>
      <c r="G180" s="22">
        <v>52656</v>
      </c>
      <c r="H180" s="22">
        <v>247920</v>
      </c>
      <c r="I180" s="22">
        <v>0</v>
      </c>
      <c r="J180" s="22">
        <v>0</v>
      </c>
      <c r="K180" s="22">
        <v>0</v>
      </c>
      <c r="L180" s="22">
        <v>2443155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</row>
    <row r="181" spans="1:19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16459223</v>
      </c>
      <c r="F181" s="22">
        <v>3946933</v>
      </c>
      <c r="G181" s="22">
        <v>14032</v>
      </c>
      <c r="H181" s="22">
        <v>278201</v>
      </c>
      <c r="I181" s="22">
        <v>810</v>
      </c>
      <c r="J181" s="22">
        <v>13622</v>
      </c>
      <c r="K181" s="22">
        <v>0</v>
      </c>
      <c r="L181" s="22">
        <v>20712821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</row>
    <row r="182" spans="1:19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6575709</v>
      </c>
      <c r="F182" s="22">
        <v>3061414</v>
      </c>
      <c r="G182" s="22">
        <v>711209</v>
      </c>
      <c r="H182" s="22">
        <v>229028</v>
      </c>
      <c r="I182" s="22">
        <v>5902</v>
      </c>
      <c r="J182" s="22">
        <v>1936</v>
      </c>
      <c r="K182" s="22">
        <v>0</v>
      </c>
      <c r="L182" s="22">
        <v>10585198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</row>
    <row r="183" spans="1:19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3209247</v>
      </c>
      <c r="F183" s="22">
        <v>806915</v>
      </c>
      <c r="G183" s="22">
        <v>3592</v>
      </c>
      <c r="H183" s="22">
        <v>84816</v>
      </c>
      <c r="I183" s="22">
        <v>764</v>
      </c>
      <c r="J183" s="22">
        <v>3290</v>
      </c>
      <c r="K183" s="22">
        <v>0</v>
      </c>
      <c r="L183" s="22">
        <v>4108624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</row>
    <row r="184" spans="1:19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1974112</v>
      </c>
      <c r="F184" s="22">
        <v>786154</v>
      </c>
      <c r="G184" s="22">
        <v>51457</v>
      </c>
      <c r="H184" s="22">
        <v>85728</v>
      </c>
      <c r="I184" s="22">
        <v>15595</v>
      </c>
      <c r="J184" s="22">
        <v>4610</v>
      </c>
      <c r="K184" s="22">
        <v>0</v>
      </c>
      <c r="L184" s="22">
        <v>2917656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</row>
    <row r="185" spans="1:19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892519</v>
      </c>
      <c r="F185" s="22">
        <v>313952</v>
      </c>
      <c r="G185" s="22">
        <v>5971</v>
      </c>
      <c r="H185" s="22">
        <v>47434</v>
      </c>
      <c r="I185" s="22">
        <v>0</v>
      </c>
      <c r="J185" s="22">
        <v>414</v>
      </c>
      <c r="K185" s="22">
        <v>0</v>
      </c>
      <c r="L185" s="22">
        <v>1260290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</row>
    <row r="186" spans="1:19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921132</v>
      </c>
      <c r="F186" s="22">
        <v>301696</v>
      </c>
      <c r="G186" s="22">
        <v>814</v>
      </c>
      <c r="H186" s="22">
        <v>73248</v>
      </c>
      <c r="I186" s="22">
        <v>0</v>
      </c>
      <c r="J186" s="22">
        <v>93</v>
      </c>
      <c r="K186" s="22">
        <v>-2427</v>
      </c>
      <c r="L186" s="22">
        <v>1294556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</row>
    <row r="187" spans="1:19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3245764</v>
      </c>
      <c r="F187" s="22">
        <v>235956</v>
      </c>
      <c r="G187" s="22">
        <v>16462</v>
      </c>
      <c r="H187" s="22">
        <v>80028</v>
      </c>
      <c r="I187" s="22">
        <v>0</v>
      </c>
      <c r="J187" s="22">
        <v>728</v>
      </c>
      <c r="K187" s="22">
        <v>0</v>
      </c>
      <c r="L187" s="22">
        <v>3578938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</row>
    <row r="188" spans="1:19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1312447</v>
      </c>
      <c r="F188" s="22">
        <v>1352174</v>
      </c>
      <c r="G188" s="22">
        <v>1898</v>
      </c>
      <c r="H188" s="22">
        <v>70170</v>
      </c>
      <c r="I188" s="22">
        <v>0</v>
      </c>
      <c r="J188" s="22">
        <v>692</v>
      </c>
      <c r="K188" s="22">
        <v>0</v>
      </c>
      <c r="L188" s="22">
        <v>2737381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</row>
    <row r="189" spans="1:19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574811</v>
      </c>
      <c r="F189" s="22">
        <v>216380</v>
      </c>
      <c r="G189" s="22">
        <v>21707</v>
      </c>
      <c r="H189" s="22">
        <v>40594</v>
      </c>
      <c r="I189" s="22">
        <v>0</v>
      </c>
      <c r="J189" s="22">
        <v>972</v>
      </c>
      <c r="K189" s="22">
        <v>0</v>
      </c>
      <c r="L189" s="22">
        <v>854464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</row>
    <row r="190" spans="1:19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5475880</v>
      </c>
      <c r="F190" s="22">
        <v>3842047</v>
      </c>
      <c r="G190" s="22">
        <v>39755</v>
      </c>
      <c r="H190" s="22">
        <v>493583</v>
      </c>
      <c r="I190" s="22">
        <v>3084</v>
      </c>
      <c r="J190" s="22">
        <v>0</v>
      </c>
      <c r="K190" s="22">
        <v>0</v>
      </c>
      <c r="L190" s="22">
        <v>9854349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</row>
    <row r="191" spans="1:19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4080124</v>
      </c>
      <c r="F191" s="22">
        <v>1695049</v>
      </c>
      <c r="G191" s="22">
        <v>18444</v>
      </c>
      <c r="H191" s="22">
        <v>277704</v>
      </c>
      <c r="I191" s="22">
        <v>2374</v>
      </c>
      <c r="J191" s="22">
        <v>9237</v>
      </c>
      <c r="K191" s="22">
        <v>0</v>
      </c>
      <c r="L191" s="22">
        <v>6082932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</row>
    <row r="192" spans="1:19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991909</v>
      </c>
      <c r="F192" s="22">
        <v>484168</v>
      </c>
      <c r="G192" s="22">
        <v>16974</v>
      </c>
      <c r="H192" s="22">
        <v>47327</v>
      </c>
      <c r="I192" s="22">
        <v>806</v>
      </c>
      <c r="J192" s="22">
        <v>9</v>
      </c>
      <c r="K192" s="22">
        <v>0</v>
      </c>
      <c r="L192" s="22">
        <v>1541193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</row>
    <row r="193" spans="1:19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2152623</v>
      </c>
      <c r="F193" s="22">
        <v>513217</v>
      </c>
      <c r="G193" s="22">
        <v>9793</v>
      </c>
      <c r="H193" s="22">
        <v>48663</v>
      </c>
      <c r="I193" s="22">
        <v>1238</v>
      </c>
      <c r="J193" s="22">
        <v>1288</v>
      </c>
      <c r="K193" s="22">
        <v>0</v>
      </c>
      <c r="L193" s="22">
        <v>2726822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</row>
    <row r="194" spans="1:19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5218310</v>
      </c>
      <c r="F194" s="22">
        <v>2485893</v>
      </c>
      <c r="G194" s="22">
        <v>90768</v>
      </c>
      <c r="H194" s="22">
        <v>103433</v>
      </c>
      <c r="I194" s="22">
        <v>12798</v>
      </c>
      <c r="J194" s="22">
        <v>178</v>
      </c>
      <c r="K194" s="22">
        <v>0</v>
      </c>
      <c r="L194" s="22">
        <v>7911380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</row>
    <row r="195" spans="1:19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1179971</v>
      </c>
      <c r="F195" s="22">
        <v>258390</v>
      </c>
      <c r="G195" s="22">
        <v>6377</v>
      </c>
      <c r="H195" s="22">
        <v>22720</v>
      </c>
      <c r="I195" s="22">
        <v>2407</v>
      </c>
      <c r="J195" s="22">
        <v>981</v>
      </c>
      <c r="K195" s="22">
        <v>0</v>
      </c>
      <c r="L195" s="22">
        <v>1470846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</row>
    <row r="196" spans="1:19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4750846</v>
      </c>
      <c r="F196" s="22">
        <v>2935335</v>
      </c>
      <c r="G196" s="22">
        <v>120532</v>
      </c>
      <c r="H196" s="22">
        <v>181906</v>
      </c>
      <c r="I196" s="22">
        <v>0</v>
      </c>
      <c r="J196" s="22">
        <v>21279</v>
      </c>
      <c r="K196" s="22">
        <v>0</v>
      </c>
      <c r="L196" s="22">
        <v>8009898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</row>
    <row r="197" spans="1:19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8267883</v>
      </c>
      <c r="F197" s="22">
        <v>7549710</v>
      </c>
      <c r="G197" s="22">
        <v>1059596</v>
      </c>
      <c r="H197" s="22">
        <v>244990</v>
      </c>
      <c r="I197" s="22">
        <v>2032</v>
      </c>
      <c r="J197" s="22">
        <v>340</v>
      </c>
      <c r="K197" s="22">
        <v>0</v>
      </c>
      <c r="L197" s="22">
        <v>17124551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</row>
    <row r="198" spans="1:19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689854</v>
      </c>
      <c r="F198" s="22">
        <v>191292</v>
      </c>
      <c r="G198" s="22">
        <v>0</v>
      </c>
      <c r="H198" s="22">
        <v>28321</v>
      </c>
      <c r="I198" s="22">
        <v>0</v>
      </c>
      <c r="J198" s="22">
        <v>744</v>
      </c>
      <c r="K198" s="22">
        <v>0</v>
      </c>
      <c r="L198" s="22">
        <v>910211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</row>
    <row r="199" spans="1:19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1872412</v>
      </c>
      <c r="F199" s="22">
        <v>107051</v>
      </c>
      <c r="G199" s="22">
        <v>933</v>
      </c>
      <c r="H199" s="22">
        <v>24060</v>
      </c>
      <c r="I199" s="22">
        <v>0</v>
      </c>
      <c r="J199" s="22">
        <v>128</v>
      </c>
      <c r="K199" s="22">
        <v>0</v>
      </c>
      <c r="L199" s="22">
        <v>2004584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</row>
    <row r="200" spans="1:19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829600</v>
      </c>
      <c r="F200" s="22">
        <v>263662</v>
      </c>
      <c r="G200" s="22">
        <v>469208</v>
      </c>
      <c r="H200" s="22">
        <v>27591</v>
      </c>
      <c r="I200" s="22">
        <v>0</v>
      </c>
      <c r="J200" s="22">
        <v>0</v>
      </c>
      <c r="K200" s="22">
        <v>0</v>
      </c>
      <c r="L200" s="22">
        <v>1590061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</row>
    <row r="201" spans="1:19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115018</v>
      </c>
      <c r="F201" s="22">
        <v>47253</v>
      </c>
      <c r="G201" s="22">
        <v>2555</v>
      </c>
      <c r="H201" s="22">
        <v>5320</v>
      </c>
      <c r="I201" s="22">
        <v>617</v>
      </c>
      <c r="J201" s="22">
        <v>0</v>
      </c>
      <c r="K201" s="22">
        <v>0</v>
      </c>
      <c r="L201" s="22">
        <v>170763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</row>
    <row r="202" spans="1:19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163743</v>
      </c>
      <c r="F202" s="22">
        <v>8196</v>
      </c>
      <c r="G202" s="22">
        <v>0</v>
      </c>
      <c r="H202" s="22">
        <v>5409</v>
      </c>
      <c r="I202" s="22">
        <v>536</v>
      </c>
      <c r="J202" s="22">
        <v>0</v>
      </c>
      <c r="K202" s="22">
        <v>0</v>
      </c>
      <c r="L202" s="22">
        <v>177884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</row>
    <row r="203" spans="1:19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389393</v>
      </c>
      <c r="F203" s="22">
        <v>66216</v>
      </c>
      <c r="G203" s="22">
        <v>0</v>
      </c>
      <c r="H203" s="22">
        <v>16382</v>
      </c>
      <c r="I203" s="22">
        <v>0</v>
      </c>
      <c r="J203" s="22">
        <v>0</v>
      </c>
      <c r="K203" s="22">
        <v>0</v>
      </c>
      <c r="L203" s="22">
        <v>471991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</row>
    <row r="204" spans="1:19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160737</v>
      </c>
      <c r="F204" s="22">
        <v>40786</v>
      </c>
      <c r="G204" s="22">
        <v>619</v>
      </c>
      <c r="H204" s="22">
        <v>2156</v>
      </c>
      <c r="I204" s="22">
        <v>0</v>
      </c>
      <c r="J204" s="22">
        <v>0</v>
      </c>
      <c r="K204" s="22">
        <v>0</v>
      </c>
      <c r="L204" s="22">
        <v>204298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</row>
    <row r="205" spans="1:19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618855</v>
      </c>
      <c r="F205" s="22">
        <v>29186</v>
      </c>
      <c r="G205" s="22">
        <v>0</v>
      </c>
      <c r="H205" s="22">
        <v>4551</v>
      </c>
      <c r="I205" s="22">
        <v>0</v>
      </c>
      <c r="J205" s="22">
        <v>0</v>
      </c>
      <c r="K205" s="22">
        <v>0</v>
      </c>
      <c r="L205" s="22">
        <v>652592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</row>
    <row r="206" spans="1:19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218251</v>
      </c>
      <c r="F206" s="22">
        <v>30254</v>
      </c>
      <c r="G206" s="22">
        <v>3174</v>
      </c>
      <c r="H206" s="22">
        <v>5610</v>
      </c>
      <c r="I206" s="22">
        <v>2697</v>
      </c>
      <c r="J206" s="22">
        <v>0</v>
      </c>
      <c r="K206" s="22">
        <v>0</v>
      </c>
      <c r="L206" s="22">
        <v>259986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</row>
    <row r="207" spans="1:19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303904</v>
      </c>
      <c r="F207" s="22">
        <v>30093</v>
      </c>
      <c r="G207" s="22">
        <v>0</v>
      </c>
      <c r="H207" s="22">
        <v>3548</v>
      </c>
      <c r="I207" s="22">
        <v>160</v>
      </c>
      <c r="J207" s="22">
        <v>0</v>
      </c>
      <c r="K207" s="22">
        <v>0</v>
      </c>
      <c r="L207" s="22">
        <v>337705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</row>
    <row r="208" spans="1:19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799374</v>
      </c>
      <c r="F208" s="22">
        <v>290283</v>
      </c>
      <c r="G208" s="22">
        <v>0</v>
      </c>
      <c r="H208" s="22">
        <v>62349</v>
      </c>
      <c r="I208" s="22">
        <v>0</v>
      </c>
      <c r="J208" s="22">
        <v>0</v>
      </c>
      <c r="K208" s="22">
        <v>0</v>
      </c>
      <c r="L208" s="22">
        <v>1152006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</row>
    <row r="209" spans="1:19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433358</v>
      </c>
      <c r="F209" s="22">
        <v>87375</v>
      </c>
      <c r="G209" s="22">
        <v>0</v>
      </c>
      <c r="H209" s="22">
        <v>29562</v>
      </c>
      <c r="I209" s="22">
        <v>0</v>
      </c>
      <c r="J209" s="22">
        <v>0</v>
      </c>
      <c r="K209" s="22">
        <v>0</v>
      </c>
      <c r="L209" s="22">
        <v>550295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</row>
    <row r="210" spans="1:19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269728</v>
      </c>
      <c r="F210" s="22">
        <v>45886</v>
      </c>
      <c r="G210" s="22">
        <v>898</v>
      </c>
      <c r="H210" s="22">
        <v>25235</v>
      </c>
      <c r="I210" s="22">
        <v>0</v>
      </c>
      <c r="J210" s="22">
        <v>758</v>
      </c>
      <c r="K210" s="22">
        <v>0</v>
      </c>
      <c r="L210" s="22">
        <v>342505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</row>
    <row r="211" spans="1:19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180359</v>
      </c>
      <c r="F211" s="22">
        <v>10914</v>
      </c>
      <c r="G211" s="22">
        <v>1288</v>
      </c>
      <c r="H211" s="22">
        <v>10449</v>
      </c>
      <c r="I211" s="22">
        <v>1633</v>
      </c>
      <c r="J211" s="22">
        <v>1279</v>
      </c>
      <c r="K211" s="22">
        <v>0</v>
      </c>
      <c r="L211" s="22">
        <v>205922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</row>
    <row r="212" spans="1:19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750552</v>
      </c>
      <c r="F212" s="22">
        <v>359807</v>
      </c>
      <c r="G212" s="22">
        <v>224095</v>
      </c>
      <c r="H212" s="22">
        <v>79518</v>
      </c>
      <c r="I212" s="22">
        <v>1092</v>
      </c>
      <c r="J212" s="22">
        <v>759</v>
      </c>
      <c r="K212" s="22">
        <v>0</v>
      </c>
      <c r="L212" s="22">
        <v>1415823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</row>
    <row r="213" spans="1:19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448574</v>
      </c>
      <c r="F213" s="22">
        <v>150326</v>
      </c>
      <c r="G213" s="22">
        <v>1934</v>
      </c>
      <c r="H213" s="22">
        <v>18652</v>
      </c>
      <c r="I213" s="22">
        <v>0</v>
      </c>
      <c r="J213" s="22">
        <v>556</v>
      </c>
      <c r="K213" s="22">
        <v>0</v>
      </c>
      <c r="L213" s="22">
        <v>620042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</row>
    <row r="214" spans="1:19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144175</v>
      </c>
      <c r="F214" s="22">
        <v>3763</v>
      </c>
      <c r="G214" s="22">
        <v>0</v>
      </c>
      <c r="H214" s="22">
        <v>3195</v>
      </c>
      <c r="I214" s="22">
        <v>0</v>
      </c>
      <c r="J214" s="22">
        <v>360</v>
      </c>
      <c r="K214" s="22">
        <v>0</v>
      </c>
      <c r="L214" s="22">
        <v>151493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</row>
    <row r="215" spans="1:19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475530</v>
      </c>
      <c r="F215" s="22">
        <v>22972</v>
      </c>
      <c r="G215" s="22">
        <v>0</v>
      </c>
      <c r="H215" s="22">
        <v>9293</v>
      </c>
      <c r="I215" s="22">
        <v>0</v>
      </c>
      <c r="J215" s="22">
        <v>0</v>
      </c>
      <c r="K215" s="22">
        <v>0</v>
      </c>
      <c r="L215" s="22">
        <v>507795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</row>
    <row r="216" spans="1:19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255809</v>
      </c>
      <c r="F216" s="22">
        <v>19759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275568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</row>
    <row r="217" spans="1:19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422077</v>
      </c>
      <c r="F217" s="22">
        <v>88501</v>
      </c>
      <c r="G217" s="22">
        <v>500</v>
      </c>
      <c r="H217" s="22">
        <v>13350</v>
      </c>
      <c r="I217" s="22">
        <v>0</v>
      </c>
      <c r="J217" s="22">
        <v>0</v>
      </c>
      <c r="K217" s="22">
        <v>0</v>
      </c>
      <c r="L217" s="22">
        <v>524428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</row>
    <row r="218" spans="1:19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353518</v>
      </c>
      <c r="F218" s="22">
        <v>0</v>
      </c>
      <c r="G218" s="22">
        <v>21270</v>
      </c>
      <c r="H218" s="22">
        <v>8210</v>
      </c>
      <c r="I218" s="22">
        <v>0</v>
      </c>
      <c r="J218" s="22">
        <v>0</v>
      </c>
      <c r="K218" s="22">
        <v>0</v>
      </c>
      <c r="L218" s="22">
        <v>382998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</row>
    <row r="219" spans="1:19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272514</v>
      </c>
      <c r="F219" s="22">
        <v>64439</v>
      </c>
      <c r="G219" s="22">
        <v>5579</v>
      </c>
      <c r="H219" s="22">
        <v>102398</v>
      </c>
      <c r="I219" s="22">
        <v>9142</v>
      </c>
      <c r="J219" s="22">
        <v>271</v>
      </c>
      <c r="K219" s="22">
        <v>0</v>
      </c>
      <c r="L219" s="22">
        <v>454343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</row>
    <row r="220" spans="1:19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295230</v>
      </c>
      <c r="F220" s="22">
        <v>34951</v>
      </c>
      <c r="G220" s="22">
        <v>0</v>
      </c>
      <c r="H220" s="22">
        <v>68231</v>
      </c>
      <c r="I220" s="22">
        <v>1702</v>
      </c>
      <c r="J220" s="22">
        <v>0</v>
      </c>
      <c r="K220" s="22">
        <v>0</v>
      </c>
      <c r="L220" s="22">
        <v>400114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</row>
    <row r="221" spans="1:19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799046</v>
      </c>
      <c r="F221" s="22">
        <v>0</v>
      </c>
      <c r="G221" s="22">
        <v>207</v>
      </c>
      <c r="H221" s="22">
        <v>0</v>
      </c>
      <c r="I221" s="22">
        <v>0</v>
      </c>
      <c r="J221" s="22">
        <v>0</v>
      </c>
      <c r="K221" s="22">
        <v>0</v>
      </c>
      <c r="L221" s="22">
        <v>799253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</row>
    <row r="222" spans="1:19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374666</v>
      </c>
      <c r="F222" s="22">
        <v>18797</v>
      </c>
      <c r="G222" s="22">
        <v>0</v>
      </c>
      <c r="H222" s="22">
        <v>15020</v>
      </c>
      <c r="I222" s="22">
        <v>0</v>
      </c>
      <c r="J222" s="22">
        <v>700</v>
      </c>
      <c r="K222" s="22">
        <v>0</v>
      </c>
      <c r="L222" s="22">
        <v>409183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</row>
    <row r="223" spans="1:19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678750</v>
      </c>
      <c r="F223" s="22">
        <v>363348</v>
      </c>
      <c r="G223" s="22">
        <v>2825</v>
      </c>
      <c r="H223" s="22">
        <v>51446</v>
      </c>
      <c r="I223" s="22">
        <v>0</v>
      </c>
      <c r="J223" s="22">
        <v>2076</v>
      </c>
      <c r="K223" s="22">
        <v>0</v>
      </c>
      <c r="L223" s="22">
        <v>1098445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</row>
    <row r="224" spans="1:19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129778</v>
      </c>
      <c r="F224" s="22">
        <v>166828</v>
      </c>
      <c r="G224" s="22">
        <v>0</v>
      </c>
      <c r="H224" s="22">
        <v>115025</v>
      </c>
      <c r="I224" s="22">
        <v>607</v>
      </c>
      <c r="J224" s="22">
        <v>223</v>
      </c>
      <c r="K224" s="22">
        <v>0</v>
      </c>
      <c r="L224" s="22">
        <v>412461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</row>
    <row r="225" spans="1:19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153840</v>
      </c>
      <c r="F225" s="22">
        <v>29172</v>
      </c>
      <c r="G225" s="22">
        <v>0</v>
      </c>
      <c r="H225" s="22">
        <v>3959</v>
      </c>
      <c r="I225" s="22">
        <v>2675</v>
      </c>
      <c r="J225" s="22">
        <v>0</v>
      </c>
      <c r="K225" s="22">
        <v>0</v>
      </c>
      <c r="L225" s="22">
        <v>189646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</row>
    <row r="226" spans="1:19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387406</v>
      </c>
      <c r="F226" s="22">
        <v>90998</v>
      </c>
      <c r="G226" s="22">
        <v>0</v>
      </c>
      <c r="H226" s="22">
        <v>16906</v>
      </c>
      <c r="I226" s="22">
        <v>0</v>
      </c>
      <c r="J226" s="22">
        <v>423</v>
      </c>
      <c r="K226" s="22">
        <v>0</v>
      </c>
      <c r="L226" s="22">
        <v>495733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</row>
    <row r="227" spans="1:19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120760</v>
      </c>
      <c r="F227" s="22">
        <v>24559</v>
      </c>
      <c r="G227" s="22">
        <v>0</v>
      </c>
      <c r="H227" s="22">
        <v>3083</v>
      </c>
      <c r="I227" s="22">
        <v>395</v>
      </c>
      <c r="J227" s="22">
        <v>0</v>
      </c>
      <c r="K227" s="22">
        <v>0</v>
      </c>
      <c r="L227" s="22">
        <v>148797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</row>
    <row r="228" spans="1:19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108649</v>
      </c>
      <c r="F228" s="22">
        <v>21192</v>
      </c>
      <c r="G228" s="22">
        <v>0</v>
      </c>
      <c r="H228" s="22">
        <v>5697</v>
      </c>
      <c r="I228" s="22">
        <v>458</v>
      </c>
      <c r="J228" s="22">
        <v>0</v>
      </c>
      <c r="K228" s="22">
        <v>0</v>
      </c>
      <c r="L228" s="22">
        <v>135996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</row>
    <row r="229" spans="1:19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657752</v>
      </c>
      <c r="F229" s="22">
        <v>188788</v>
      </c>
      <c r="G229" s="22">
        <v>0</v>
      </c>
      <c r="H229" s="22">
        <v>28137</v>
      </c>
      <c r="I229" s="22">
        <v>2376</v>
      </c>
      <c r="J229" s="22">
        <v>526</v>
      </c>
      <c r="K229" s="22">
        <v>0</v>
      </c>
      <c r="L229" s="22">
        <v>877579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</row>
    <row r="230" spans="1:19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184291</v>
      </c>
      <c r="F230" s="22">
        <v>75738</v>
      </c>
      <c r="G230" s="22">
        <v>0</v>
      </c>
      <c r="H230" s="22">
        <v>13262</v>
      </c>
      <c r="I230" s="22">
        <v>0</v>
      </c>
      <c r="J230" s="22">
        <v>0</v>
      </c>
      <c r="K230" s="22">
        <v>0</v>
      </c>
      <c r="L230" s="22">
        <v>273291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</row>
    <row r="231" spans="1:19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159161</v>
      </c>
      <c r="F231" s="22">
        <v>22916</v>
      </c>
      <c r="G231" s="22">
        <v>0</v>
      </c>
      <c r="H231" s="22">
        <v>10784</v>
      </c>
      <c r="I231" s="22">
        <v>0</v>
      </c>
      <c r="J231" s="22">
        <v>386</v>
      </c>
      <c r="K231" s="22">
        <v>0</v>
      </c>
      <c r="L231" s="22">
        <v>193247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</row>
    <row r="232" spans="1:19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323107</v>
      </c>
      <c r="F232" s="22">
        <v>34676</v>
      </c>
      <c r="G232" s="22">
        <v>346</v>
      </c>
      <c r="H232" s="22">
        <v>11693</v>
      </c>
      <c r="I232" s="22">
        <v>400</v>
      </c>
      <c r="J232" s="22">
        <v>204</v>
      </c>
      <c r="K232" s="22">
        <v>0</v>
      </c>
      <c r="L232" s="22">
        <v>370426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</row>
    <row r="233" spans="1:19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943554</v>
      </c>
      <c r="F233" s="22">
        <v>118399</v>
      </c>
      <c r="G233" s="22">
        <v>0</v>
      </c>
      <c r="H233" s="22">
        <v>20976</v>
      </c>
      <c r="I233" s="22">
        <v>0</v>
      </c>
      <c r="J233" s="22">
        <v>1147</v>
      </c>
      <c r="K233" s="22">
        <v>0</v>
      </c>
      <c r="L233" s="22">
        <v>1084076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</row>
    <row r="234" spans="1:19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138301</v>
      </c>
      <c r="F234" s="22">
        <v>46860</v>
      </c>
      <c r="G234" s="22">
        <v>0</v>
      </c>
      <c r="H234" s="22">
        <v>3858</v>
      </c>
      <c r="I234" s="22">
        <v>0</v>
      </c>
      <c r="J234" s="22">
        <v>0</v>
      </c>
      <c r="K234" s="22">
        <v>0</v>
      </c>
      <c r="L234" s="22">
        <v>189019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</row>
    <row r="235" spans="1:19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91978</v>
      </c>
      <c r="F235" s="22">
        <v>7228</v>
      </c>
      <c r="G235" s="22">
        <v>0</v>
      </c>
      <c r="H235" s="22">
        <v>3454</v>
      </c>
      <c r="I235" s="22">
        <v>0</v>
      </c>
      <c r="J235" s="22">
        <v>15</v>
      </c>
      <c r="K235" s="22">
        <v>0</v>
      </c>
      <c r="L235" s="22">
        <v>102675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</row>
    <row r="236" spans="1:19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363588</v>
      </c>
      <c r="F236" s="22">
        <v>43767</v>
      </c>
      <c r="G236" s="22">
        <v>2276</v>
      </c>
      <c r="H236" s="22">
        <v>11861</v>
      </c>
      <c r="I236" s="22">
        <v>3478</v>
      </c>
      <c r="J236" s="22">
        <v>0</v>
      </c>
      <c r="K236" s="22">
        <v>0</v>
      </c>
      <c r="L236" s="22">
        <v>424970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</row>
    <row r="237" spans="1:19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233533</v>
      </c>
      <c r="F237" s="22">
        <v>28326</v>
      </c>
      <c r="G237" s="22">
        <v>609</v>
      </c>
      <c r="H237" s="22">
        <v>7123</v>
      </c>
      <c r="I237" s="22">
        <v>242</v>
      </c>
      <c r="J237" s="22">
        <v>200</v>
      </c>
      <c r="K237" s="22">
        <v>-1852</v>
      </c>
      <c r="L237" s="22">
        <v>268181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</row>
    <row r="238" spans="1:19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159431</v>
      </c>
      <c r="F238" s="22">
        <v>7360</v>
      </c>
      <c r="G238" s="22">
        <v>0</v>
      </c>
      <c r="H238" s="22">
        <v>6298</v>
      </c>
      <c r="I238" s="22">
        <v>0</v>
      </c>
      <c r="J238" s="22">
        <v>274</v>
      </c>
      <c r="K238" s="22">
        <v>3447</v>
      </c>
      <c r="L238" s="22">
        <v>176810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</row>
    <row r="239" spans="1:19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456855</v>
      </c>
      <c r="F239" s="22">
        <v>104400</v>
      </c>
      <c r="G239" s="22">
        <v>1251</v>
      </c>
      <c r="H239" s="22">
        <v>13808</v>
      </c>
      <c r="I239" s="22">
        <v>855</v>
      </c>
      <c r="J239" s="22">
        <v>0</v>
      </c>
      <c r="K239" s="22">
        <v>0</v>
      </c>
      <c r="L239" s="22">
        <v>577169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</row>
    <row r="240" spans="1:19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761662</v>
      </c>
      <c r="F240" s="22">
        <v>213850</v>
      </c>
      <c r="G240" s="22">
        <v>887</v>
      </c>
      <c r="H240" s="22">
        <v>38755</v>
      </c>
      <c r="I240" s="22">
        <v>316</v>
      </c>
      <c r="J240" s="22">
        <v>371</v>
      </c>
      <c r="K240" s="22">
        <v>0</v>
      </c>
      <c r="L240" s="22">
        <v>1015841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</row>
    <row r="241" spans="1:19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149833</v>
      </c>
      <c r="F241" s="22">
        <v>7679</v>
      </c>
      <c r="G241" s="22">
        <v>0</v>
      </c>
      <c r="H241" s="22">
        <v>3008</v>
      </c>
      <c r="I241" s="22">
        <v>672</v>
      </c>
      <c r="J241" s="22">
        <v>0</v>
      </c>
      <c r="K241" s="22">
        <v>0</v>
      </c>
      <c r="L241" s="22">
        <v>161192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</row>
    <row r="242" spans="1:19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235054</v>
      </c>
      <c r="F242" s="22">
        <v>42415</v>
      </c>
      <c r="G242" s="22">
        <v>320</v>
      </c>
      <c r="H242" s="22">
        <v>11545</v>
      </c>
      <c r="I242" s="22">
        <v>168</v>
      </c>
      <c r="J242" s="22">
        <v>670</v>
      </c>
      <c r="K242" s="22">
        <v>0</v>
      </c>
      <c r="L242" s="22">
        <v>290172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</row>
    <row r="243" spans="1:19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406755</v>
      </c>
      <c r="F243" s="22">
        <v>93509</v>
      </c>
      <c r="G243" s="22">
        <v>574</v>
      </c>
      <c r="H243" s="22">
        <v>36221</v>
      </c>
      <c r="I243" s="22">
        <v>0</v>
      </c>
      <c r="J243" s="22">
        <v>245</v>
      </c>
      <c r="K243" s="22">
        <v>0</v>
      </c>
      <c r="L243" s="22">
        <v>537304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</row>
    <row r="244" spans="1:19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199632</v>
      </c>
      <c r="F244" s="22">
        <v>48921</v>
      </c>
      <c r="G244" s="22">
        <v>21659</v>
      </c>
      <c r="H244" s="22">
        <v>11528</v>
      </c>
      <c r="I244" s="22">
        <v>0</v>
      </c>
      <c r="J244" s="22">
        <v>0</v>
      </c>
      <c r="K244" s="22">
        <v>0</v>
      </c>
      <c r="L244" s="22">
        <v>281740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</row>
    <row r="245" spans="1:19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31125</v>
      </c>
      <c r="F245" s="22">
        <v>1781</v>
      </c>
      <c r="G245" s="22">
        <v>0</v>
      </c>
      <c r="H245" s="22">
        <v>3385</v>
      </c>
      <c r="I245" s="22">
        <v>0</v>
      </c>
      <c r="J245" s="22">
        <v>0</v>
      </c>
      <c r="K245" s="22">
        <v>0</v>
      </c>
      <c r="L245" s="22">
        <v>36291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</row>
    <row r="246" spans="1:19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92836</v>
      </c>
      <c r="F246" s="22">
        <v>21750</v>
      </c>
      <c r="G246" s="22">
        <v>0</v>
      </c>
      <c r="H246" s="22">
        <v>9767</v>
      </c>
      <c r="I246" s="22">
        <v>0</v>
      </c>
      <c r="J246" s="22">
        <v>0</v>
      </c>
      <c r="K246" s="22">
        <v>0</v>
      </c>
      <c r="L246" s="22">
        <v>124353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</row>
    <row r="247" spans="1:19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78858</v>
      </c>
      <c r="F247" s="22">
        <v>26861</v>
      </c>
      <c r="G247" s="22">
        <v>727</v>
      </c>
      <c r="H247" s="22">
        <v>2430</v>
      </c>
      <c r="I247" s="22">
        <v>0</v>
      </c>
      <c r="J247" s="22">
        <v>57</v>
      </c>
      <c r="K247" s="22">
        <v>0</v>
      </c>
      <c r="L247" s="22">
        <v>108933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</row>
    <row r="248" spans="1:19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424548</v>
      </c>
      <c r="F248" s="22">
        <v>21398</v>
      </c>
      <c r="G248" s="22">
        <v>0</v>
      </c>
      <c r="H248" s="22">
        <v>6336</v>
      </c>
      <c r="I248" s="22">
        <v>827</v>
      </c>
      <c r="J248" s="22">
        <v>0</v>
      </c>
      <c r="K248" s="22">
        <v>0</v>
      </c>
      <c r="L248" s="22">
        <v>453109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</row>
    <row r="249" spans="1:19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135855</v>
      </c>
      <c r="F249" s="22">
        <v>48192</v>
      </c>
      <c r="G249" s="22">
        <v>0</v>
      </c>
      <c r="H249" s="22">
        <v>10666</v>
      </c>
      <c r="I249" s="22">
        <v>846</v>
      </c>
      <c r="J249" s="22">
        <v>0</v>
      </c>
      <c r="K249" s="22">
        <v>0</v>
      </c>
      <c r="L249" s="22">
        <v>195559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</row>
    <row r="250" spans="1:19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165670</v>
      </c>
      <c r="F250" s="22">
        <v>5669</v>
      </c>
      <c r="G250" s="22">
        <v>0</v>
      </c>
      <c r="H250" s="22">
        <v>7446</v>
      </c>
      <c r="I250" s="22">
        <v>0</v>
      </c>
      <c r="J250" s="22">
        <v>0</v>
      </c>
      <c r="K250" s="22">
        <v>0</v>
      </c>
      <c r="L250" s="22">
        <v>178785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</row>
    <row r="251" spans="1:19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422295</v>
      </c>
      <c r="F251" s="22">
        <v>0</v>
      </c>
      <c r="G251" s="22">
        <v>12855</v>
      </c>
      <c r="H251" s="22">
        <v>16170</v>
      </c>
      <c r="I251" s="22">
        <v>0</v>
      </c>
      <c r="J251" s="22">
        <v>596</v>
      </c>
      <c r="K251" s="22">
        <v>0</v>
      </c>
      <c r="L251" s="22">
        <v>451916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</row>
    <row r="252" spans="1:19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286784</v>
      </c>
      <c r="F252" s="22">
        <v>48969</v>
      </c>
      <c r="G252" s="22">
        <v>1690</v>
      </c>
      <c r="H252" s="22">
        <v>44689</v>
      </c>
      <c r="I252" s="22">
        <v>9183</v>
      </c>
      <c r="J252" s="22">
        <v>279</v>
      </c>
      <c r="K252" s="22">
        <v>0</v>
      </c>
      <c r="L252" s="22">
        <v>391594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</row>
    <row r="253" spans="1:19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145324</v>
      </c>
      <c r="F253" s="22">
        <v>22415</v>
      </c>
      <c r="G253" s="22">
        <v>0</v>
      </c>
      <c r="H253" s="22">
        <v>6174</v>
      </c>
      <c r="I253" s="22">
        <v>749</v>
      </c>
      <c r="J253" s="22">
        <v>25</v>
      </c>
      <c r="K253" s="22">
        <v>0</v>
      </c>
      <c r="L253" s="22">
        <v>174687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</row>
    <row r="254" spans="1:19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131082</v>
      </c>
      <c r="F254" s="22">
        <v>35600</v>
      </c>
      <c r="G254" s="22">
        <v>0</v>
      </c>
      <c r="H254" s="22">
        <v>7010</v>
      </c>
      <c r="I254" s="22">
        <v>0</v>
      </c>
      <c r="J254" s="22">
        <v>0</v>
      </c>
      <c r="K254" s="22">
        <v>0</v>
      </c>
      <c r="L254" s="22">
        <v>173692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</row>
    <row r="255" spans="1:19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798509</v>
      </c>
      <c r="F255" s="22">
        <v>0</v>
      </c>
      <c r="G255" s="22">
        <v>0</v>
      </c>
      <c r="H255" s="22">
        <v>27297</v>
      </c>
      <c r="I255" s="22">
        <v>0</v>
      </c>
      <c r="J255" s="22">
        <v>0</v>
      </c>
      <c r="K255" s="22">
        <v>0</v>
      </c>
      <c r="L255" s="22">
        <v>825806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</row>
    <row r="256" spans="1:19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218268</v>
      </c>
      <c r="F256" s="22">
        <v>49766</v>
      </c>
      <c r="G256" s="22">
        <v>1032</v>
      </c>
      <c r="H256" s="22">
        <v>25930</v>
      </c>
      <c r="I256" s="22">
        <v>906</v>
      </c>
      <c r="J256" s="22">
        <v>768</v>
      </c>
      <c r="K256" s="22">
        <v>0</v>
      </c>
      <c r="L256" s="22">
        <v>296670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</row>
    <row r="257" spans="1:19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393411</v>
      </c>
      <c r="F257" s="22">
        <v>129392</v>
      </c>
      <c r="G257" s="22">
        <v>7405</v>
      </c>
      <c r="H257" s="22">
        <v>13689</v>
      </c>
      <c r="I257" s="22">
        <v>3427</v>
      </c>
      <c r="J257" s="22">
        <v>0</v>
      </c>
      <c r="K257" s="22">
        <v>0</v>
      </c>
      <c r="L257" s="22">
        <v>547324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</row>
    <row r="258" spans="1:19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927161</v>
      </c>
      <c r="F258" s="22">
        <v>138541</v>
      </c>
      <c r="G258" s="22">
        <v>0</v>
      </c>
      <c r="H258" s="22">
        <v>25358</v>
      </c>
      <c r="I258" s="22">
        <v>0</v>
      </c>
      <c r="J258" s="22">
        <v>0</v>
      </c>
      <c r="K258" s="22">
        <v>0</v>
      </c>
      <c r="L258" s="22">
        <v>1091060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</row>
    <row r="259" spans="1:19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711147</v>
      </c>
      <c r="F259" s="22">
        <v>426594</v>
      </c>
      <c r="G259" s="22">
        <v>66602</v>
      </c>
      <c r="H259" s="22">
        <v>31461</v>
      </c>
      <c r="I259" s="22">
        <v>0</v>
      </c>
      <c r="J259" s="22">
        <v>937</v>
      </c>
      <c r="K259" s="22">
        <v>0</v>
      </c>
      <c r="L259" s="22">
        <v>1236741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</row>
    <row r="260" spans="1:19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127474</v>
      </c>
      <c r="F260" s="22">
        <v>44813</v>
      </c>
      <c r="G260" s="22">
        <v>0</v>
      </c>
      <c r="H260" s="22">
        <v>5718</v>
      </c>
      <c r="I260" s="22">
        <v>0</v>
      </c>
      <c r="J260" s="22">
        <v>0</v>
      </c>
      <c r="K260" s="22">
        <v>0</v>
      </c>
      <c r="L260" s="22">
        <v>178005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</row>
    <row r="261" spans="1:19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346459</v>
      </c>
      <c r="F261" s="22">
        <v>75410</v>
      </c>
      <c r="G261" s="22">
        <v>8730</v>
      </c>
      <c r="H261" s="22">
        <v>23159</v>
      </c>
      <c r="I261" s="22">
        <v>0</v>
      </c>
      <c r="J261" s="22">
        <v>0</v>
      </c>
      <c r="K261" s="22">
        <v>0</v>
      </c>
      <c r="L261" s="22">
        <v>453758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</row>
    <row r="262" spans="1:19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225741</v>
      </c>
      <c r="F262" s="22">
        <v>123334</v>
      </c>
      <c r="G262" s="22">
        <v>1819</v>
      </c>
      <c r="H262" s="22">
        <v>17592</v>
      </c>
      <c r="I262" s="22">
        <v>1223</v>
      </c>
      <c r="J262" s="22">
        <v>952</v>
      </c>
      <c r="K262" s="22">
        <v>0</v>
      </c>
      <c r="L262" s="22">
        <v>370661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</row>
    <row r="263" spans="1:19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680169</v>
      </c>
      <c r="F263" s="22">
        <v>165574</v>
      </c>
      <c r="G263" s="22">
        <v>920</v>
      </c>
      <c r="H263" s="22">
        <v>39727</v>
      </c>
      <c r="I263" s="22">
        <v>0</v>
      </c>
      <c r="J263" s="22">
        <v>0</v>
      </c>
      <c r="K263" s="22">
        <v>0</v>
      </c>
      <c r="L263" s="22">
        <v>886390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</row>
    <row r="264" spans="1:19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391878</v>
      </c>
      <c r="F264" s="22">
        <v>103550</v>
      </c>
      <c r="G264" s="22">
        <v>1772</v>
      </c>
      <c r="H264" s="22">
        <v>11866</v>
      </c>
      <c r="I264" s="22">
        <v>0</v>
      </c>
      <c r="J264" s="22">
        <v>0</v>
      </c>
      <c r="K264" s="22">
        <v>749</v>
      </c>
      <c r="L264" s="22">
        <v>509815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</row>
    <row r="265" spans="1:19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135391</v>
      </c>
      <c r="F265" s="22">
        <v>53266</v>
      </c>
      <c r="G265" s="22">
        <v>0</v>
      </c>
      <c r="H265" s="22">
        <v>3642</v>
      </c>
      <c r="I265" s="22">
        <v>0</v>
      </c>
      <c r="J265" s="22">
        <v>963</v>
      </c>
      <c r="K265" s="22">
        <v>0</v>
      </c>
      <c r="L265" s="22">
        <v>193262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</row>
    <row r="266" spans="1:19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216715</v>
      </c>
      <c r="F266" s="22">
        <v>11591</v>
      </c>
      <c r="G266" s="22">
        <v>0</v>
      </c>
      <c r="H266" s="22">
        <v>4501</v>
      </c>
      <c r="I266" s="22">
        <v>0</v>
      </c>
      <c r="J266" s="22">
        <v>0</v>
      </c>
      <c r="K266" s="22">
        <v>0</v>
      </c>
      <c r="L266" s="22">
        <v>232807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</row>
    <row r="267" spans="1:19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168599</v>
      </c>
      <c r="F267" s="22">
        <v>31721</v>
      </c>
      <c r="G267" s="22">
        <v>0</v>
      </c>
      <c r="H267" s="22">
        <v>12624</v>
      </c>
      <c r="I267" s="22">
        <v>0</v>
      </c>
      <c r="J267" s="22">
        <v>3175</v>
      </c>
      <c r="K267" s="22">
        <v>0</v>
      </c>
      <c r="L267" s="22">
        <v>216119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</row>
    <row r="268" spans="1:19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252861</v>
      </c>
      <c r="F268" s="22">
        <v>18139</v>
      </c>
      <c r="G268" s="22">
        <v>602</v>
      </c>
      <c r="H268" s="22">
        <v>9873</v>
      </c>
      <c r="I268" s="22">
        <v>0</v>
      </c>
      <c r="J268" s="22">
        <v>697</v>
      </c>
      <c r="K268" s="22">
        <v>0</v>
      </c>
      <c r="L268" s="22">
        <v>282172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</row>
    <row r="269" spans="1:19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207680</v>
      </c>
      <c r="F269" s="22">
        <v>299057</v>
      </c>
      <c r="G269" s="22">
        <v>37865</v>
      </c>
      <c r="H269" s="22">
        <v>32935</v>
      </c>
      <c r="I269" s="22">
        <v>0</v>
      </c>
      <c r="J269" s="22">
        <v>0</v>
      </c>
      <c r="K269" s="22">
        <v>-25924</v>
      </c>
      <c r="L269" s="22">
        <v>551613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</row>
    <row r="270" spans="1:19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294496</v>
      </c>
      <c r="F270" s="22">
        <v>104358</v>
      </c>
      <c r="G270" s="22">
        <v>13926</v>
      </c>
      <c r="H270" s="22">
        <v>7023</v>
      </c>
      <c r="I270" s="22">
        <v>2001</v>
      </c>
      <c r="J270" s="22">
        <v>108</v>
      </c>
      <c r="K270" s="22">
        <v>0</v>
      </c>
      <c r="L270" s="22">
        <v>421912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</row>
    <row r="271" spans="1:19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137784</v>
      </c>
      <c r="F271" s="22">
        <v>19530</v>
      </c>
      <c r="G271" s="22">
        <v>471</v>
      </c>
      <c r="H271" s="22">
        <v>4769</v>
      </c>
      <c r="I271" s="22">
        <v>0</v>
      </c>
      <c r="J271" s="22">
        <v>15</v>
      </c>
      <c r="K271" s="22">
        <v>0</v>
      </c>
      <c r="L271" s="22">
        <v>162569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</row>
    <row r="272" spans="1:19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349926</v>
      </c>
      <c r="F272" s="22">
        <v>80736</v>
      </c>
      <c r="G272" s="22">
        <v>0</v>
      </c>
      <c r="H272" s="22">
        <v>1326</v>
      </c>
      <c r="I272" s="22">
        <v>8040</v>
      </c>
      <c r="J272" s="22">
        <v>288</v>
      </c>
      <c r="K272" s="22">
        <v>0</v>
      </c>
      <c r="L272" s="22">
        <v>440316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</row>
    <row r="273" spans="1:19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120592</v>
      </c>
      <c r="F273" s="22">
        <v>48310</v>
      </c>
      <c r="G273" s="22">
        <v>5964</v>
      </c>
      <c r="H273" s="22">
        <v>5344</v>
      </c>
      <c r="I273" s="22">
        <v>577</v>
      </c>
      <c r="J273" s="22">
        <v>0</v>
      </c>
      <c r="K273" s="22">
        <v>0</v>
      </c>
      <c r="L273" s="22">
        <v>180787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</row>
    <row r="274" spans="1:19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303199</v>
      </c>
      <c r="F274" s="22">
        <v>21944</v>
      </c>
      <c r="G274" s="22">
        <v>111</v>
      </c>
      <c r="H274" s="22">
        <v>7228</v>
      </c>
      <c r="I274" s="22">
        <v>0</v>
      </c>
      <c r="J274" s="22">
        <v>0</v>
      </c>
      <c r="K274" s="22">
        <v>0</v>
      </c>
      <c r="L274" s="22">
        <v>332482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</row>
    <row r="275" spans="1:19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638863</v>
      </c>
      <c r="F275" s="22">
        <v>448272</v>
      </c>
      <c r="G275" s="22">
        <v>332</v>
      </c>
      <c r="H275" s="22">
        <v>4136</v>
      </c>
      <c r="I275" s="22">
        <v>0</v>
      </c>
      <c r="J275" s="22">
        <v>0</v>
      </c>
      <c r="K275" s="22">
        <v>0</v>
      </c>
      <c r="L275" s="22">
        <v>1091603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</row>
    <row r="276" spans="1:19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343252</v>
      </c>
      <c r="F276" s="22">
        <v>196270</v>
      </c>
      <c r="G276" s="22">
        <v>0</v>
      </c>
      <c r="H276" s="22">
        <v>40999</v>
      </c>
      <c r="I276" s="22">
        <v>7104</v>
      </c>
      <c r="J276" s="22">
        <v>0</v>
      </c>
      <c r="K276" s="22">
        <v>0</v>
      </c>
      <c r="L276" s="22">
        <v>587625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</row>
    <row r="277" spans="1:19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777707</v>
      </c>
      <c r="F277" s="22">
        <v>0</v>
      </c>
      <c r="G277" s="22">
        <v>0</v>
      </c>
      <c r="H277" s="22">
        <v>2140</v>
      </c>
      <c r="I277" s="22">
        <v>0</v>
      </c>
      <c r="J277" s="22">
        <v>0</v>
      </c>
      <c r="K277" s="22">
        <v>0</v>
      </c>
      <c r="L277" s="22">
        <v>779847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</row>
    <row r="278" spans="1:19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351719</v>
      </c>
      <c r="F278" s="22">
        <v>196393</v>
      </c>
      <c r="G278" s="22">
        <v>6494</v>
      </c>
      <c r="H278" s="22">
        <v>10672</v>
      </c>
      <c r="I278" s="22">
        <v>0</v>
      </c>
      <c r="J278" s="22">
        <v>4654</v>
      </c>
      <c r="K278" s="22">
        <v>0</v>
      </c>
      <c r="L278" s="22">
        <v>569932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</row>
    <row r="279" spans="1:19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871450</v>
      </c>
      <c r="F279" s="22">
        <v>11999</v>
      </c>
      <c r="G279" s="22">
        <v>0</v>
      </c>
      <c r="H279" s="22">
        <v>11767</v>
      </c>
      <c r="I279" s="22">
        <v>0</v>
      </c>
      <c r="J279" s="22">
        <v>118</v>
      </c>
      <c r="K279" s="22">
        <v>0</v>
      </c>
      <c r="L279" s="22">
        <v>895334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</row>
    <row r="280" spans="1:19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244522</v>
      </c>
      <c r="F280" s="22">
        <v>30355</v>
      </c>
      <c r="G280" s="22">
        <v>1224</v>
      </c>
      <c r="H280" s="22">
        <v>5677</v>
      </c>
      <c r="I280" s="22">
        <v>0</v>
      </c>
      <c r="J280" s="22">
        <v>0</v>
      </c>
      <c r="K280" s="22">
        <v>0</v>
      </c>
      <c r="L280" s="22">
        <v>281778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</row>
    <row r="281" spans="1:19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1056242</v>
      </c>
      <c r="F281" s="22">
        <v>448606</v>
      </c>
      <c r="G281" s="22">
        <v>0</v>
      </c>
      <c r="H281" s="22">
        <v>61530</v>
      </c>
      <c r="I281" s="22">
        <v>0</v>
      </c>
      <c r="J281" s="22">
        <v>415</v>
      </c>
      <c r="K281" s="22">
        <v>-15056</v>
      </c>
      <c r="L281" s="22">
        <v>1551737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</row>
    <row r="282" spans="1:19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137672</v>
      </c>
      <c r="F282" s="22">
        <v>45794</v>
      </c>
      <c r="G282" s="22">
        <v>979</v>
      </c>
      <c r="H282" s="22">
        <v>14998</v>
      </c>
      <c r="I282" s="22">
        <v>0</v>
      </c>
      <c r="J282" s="22">
        <v>38</v>
      </c>
      <c r="K282" s="22">
        <v>0</v>
      </c>
      <c r="L282" s="22">
        <v>199481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</row>
    <row r="283" spans="1:19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237118</v>
      </c>
      <c r="F283" s="22">
        <v>48794</v>
      </c>
      <c r="G283" s="22">
        <v>0</v>
      </c>
      <c r="H283" s="22">
        <v>24664</v>
      </c>
      <c r="I283" s="22">
        <v>0</v>
      </c>
      <c r="J283" s="22">
        <v>112</v>
      </c>
      <c r="K283" s="22">
        <v>0</v>
      </c>
      <c r="L283" s="22">
        <v>310688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</row>
    <row r="284" spans="1:19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553066</v>
      </c>
      <c r="F284" s="22">
        <v>144608</v>
      </c>
      <c r="G284" s="22">
        <v>1867</v>
      </c>
      <c r="H284" s="22">
        <v>25014</v>
      </c>
      <c r="I284" s="22">
        <v>0</v>
      </c>
      <c r="J284" s="22">
        <v>495</v>
      </c>
      <c r="K284" s="22">
        <v>0</v>
      </c>
      <c r="L284" s="22">
        <v>725050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</row>
    <row r="285" spans="1:19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286880</v>
      </c>
      <c r="F285" s="22">
        <v>84779</v>
      </c>
      <c r="G285" s="22">
        <v>15746</v>
      </c>
      <c r="H285" s="22">
        <v>8235</v>
      </c>
      <c r="I285" s="22">
        <v>352</v>
      </c>
      <c r="J285" s="22">
        <v>0</v>
      </c>
      <c r="K285" s="22">
        <v>0</v>
      </c>
      <c r="L285" s="22">
        <v>395992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</row>
    <row r="286" spans="1:19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177551</v>
      </c>
      <c r="F286" s="22">
        <v>0</v>
      </c>
      <c r="G286" s="22">
        <v>40036</v>
      </c>
      <c r="H286" s="22">
        <v>9798</v>
      </c>
      <c r="I286" s="22">
        <v>321</v>
      </c>
      <c r="J286" s="22">
        <v>0</v>
      </c>
      <c r="K286" s="22">
        <v>0</v>
      </c>
      <c r="L286" s="22">
        <v>227706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</row>
    <row r="287" spans="1:19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473436</v>
      </c>
      <c r="F287" s="22">
        <v>189601</v>
      </c>
      <c r="G287" s="22">
        <v>1385</v>
      </c>
      <c r="H287" s="22">
        <v>182490</v>
      </c>
      <c r="I287" s="22">
        <v>0</v>
      </c>
      <c r="J287" s="22">
        <v>0</v>
      </c>
      <c r="K287" s="22">
        <v>0</v>
      </c>
      <c r="L287" s="22">
        <v>846912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</row>
    <row r="288" spans="1:19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282912</v>
      </c>
      <c r="F288" s="22">
        <v>49426</v>
      </c>
      <c r="G288" s="22">
        <v>0</v>
      </c>
      <c r="H288" s="22">
        <v>16354</v>
      </c>
      <c r="I288" s="22">
        <v>0</v>
      </c>
      <c r="J288" s="22">
        <v>0</v>
      </c>
      <c r="K288" s="22">
        <v>0</v>
      </c>
      <c r="L288" s="22">
        <v>348692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</row>
    <row r="289" spans="1:19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114690</v>
      </c>
      <c r="F289" s="22">
        <v>17660</v>
      </c>
      <c r="G289" s="22">
        <v>0</v>
      </c>
      <c r="H289" s="22">
        <v>6088</v>
      </c>
      <c r="I289" s="22">
        <v>0</v>
      </c>
      <c r="J289" s="22">
        <v>0</v>
      </c>
      <c r="K289" s="22">
        <v>0</v>
      </c>
      <c r="L289" s="22">
        <v>138438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</row>
    <row r="290" spans="1:19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471216</v>
      </c>
      <c r="F290" s="22">
        <v>0</v>
      </c>
      <c r="G290" s="22">
        <v>0</v>
      </c>
      <c r="H290" s="22">
        <v>1805</v>
      </c>
      <c r="I290" s="22">
        <v>0</v>
      </c>
      <c r="J290" s="22">
        <v>0</v>
      </c>
      <c r="K290" s="22">
        <v>0</v>
      </c>
      <c r="L290" s="22">
        <v>473021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</row>
    <row r="291" spans="1:19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91116</v>
      </c>
      <c r="F291" s="22">
        <v>0</v>
      </c>
      <c r="G291" s="22">
        <v>0</v>
      </c>
      <c r="H291" s="22">
        <v>281</v>
      </c>
      <c r="I291" s="22">
        <v>0</v>
      </c>
      <c r="J291" s="22">
        <v>0</v>
      </c>
      <c r="K291" s="22">
        <v>0</v>
      </c>
      <c r="L291" s="22">
        <v>91397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</row>
    <row r="292" spans="1:19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122280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122280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</row>
    <row r="293" spans="1:19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674743</v>
      </c>
      <c r="F293" s="22">
        <v>0</v>
      </c>
      <c r="G293" s="22">
        <v>30</v>
      </c>
      <c r="H293" s="22">
        <v>9550</v>
      </c>
      <c r="I293" s="22">
        <v>0</v>
      </c>
      <c r="J293" s="22">
        <v>0</v>
      </c>
      <c r="K293" s="22">
        <v>0</v>
      </c>
      <c r="L293" s="22">
        <v>684323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</row>
    <row r="294" spans="1:19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299888</v>
      </c>
      <c r="F294" s="22">
        <v>0</v>
      </c>
      <c r="G294" s="22">
        <v>0</v>
      </c>
      <c r="H294" s="22">
        <v>2711</v>
      </c>
      <c r="I294" s="22">
        <v>0</v>
      </c>
      <c r="J294" s="22">
        <v>0</v>
      </c>
      <c r="K294" s="22">
        <v>0</v>
      </c>
      <c r="L294" s="22">
        <v>302599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</row>
    <row r="295" spans="1:19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136793</v>
      </c>
      <c r="F295" s="22">
        <v>0</v>
      </c>
      <c r="G295" s="22">
        <v>0</v>
      </c>
      <c r="H295" s="22">
        <v>974</v>
      </c>
      <c r="I295" s="22">
        <v>0</v>
      </c>
      <c r="J295" s="22">
        <v>0</v>
      </c>
      <c r="K295" s="22">
        <v>0</v>
      </c>
      <c r="L295" s="22">
        <v>137767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</row>
    <row r="296" spans="1:19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118587</v>
      </c>
      <c r="F296" s="22">
        <v>0</v>
      </c>
      <c r="G296" s="22">
        <v>0</v>
      </c>
      <c r="H296" s="22">
        <v>178</v>
      </c>
      <c r="I296" s="22">
        <v>0</v>
      </c>
      <c r="J296" s="22">
        <v>0</v>
      </c>
      <c r="K296" s="22">
        <v>0</v>
      </c>
      <c r="L296" s="22">
        <v>118765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</row>
    <row r="297" spans="1:19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87325</v>
      </c>
      <c r="F297" s="22">
        <v>0</v>
      </c>
      <c r="G297" s="22">
        <v>0</v>
      </c>
      <c r="H297" s="22">
        <v>101</v>
      </c>
      <c r="I297" s="22">
        <v>0</v>
      </c>
      <c r="J297" s="22">
        <v>0</v>
      </c>
      <c r="K297" s="22">
        <v>0</v>
      </c>
      <c r="L297" s="22">
        <v>87426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</row>
    <row r="298" spans="1:19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470531</v>
      </c>
      <c r="F298" s="22">
        <v>0</v>
      </c>
      <c r="G298" s="22">
        <v>0</v>
      </c>
      <c r="H298" s="22">
        <v>1918</v>
      </c>
      <c r="I298" s="22">
        <v>0</v>
      </c>
      <c r="J298" s="22">
        <v>0</v>
      </c>
      <c r="K298" s="22">
        <v>0</v>
      </c>
      <c r="L298" s="22">
        <v>472449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</row>
    <row r="299" spans="1:19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197768</v>
      </c>
      <c r="F299" s="22">
        <v>0</v>
      </c>
      <c r="G299" s="22">
        <v>0</v>
      </c>
      <c r="H299" s="22">
        <v>322</v>
      </c>
      <c r="I299" s="22">
        <v>0</v>
      </c>
      <c r="J299" s="22">
        <v>0</v>
      </c>
      <c r="K299" s="22">
        <v>0</v>
      </c>
      <c r="L299" s="22">
        <v>198090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</row>
    <row r="300" spans="1:19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741994</v>
      </c>
      <c r="F300" s="22">
        <v>0</v>
      </c>
      <c r="G300" s="22">
        <v>0</v>
      </c>
      <c r="H300" s="22">
        <v>3598</v>
      </c>
      <c r="I300" s="22">
        <v>0</v>
      </c>
      <c r="J300" s="22">
        <v>0</v>
      </c>
      <c r="K300" s="22">
        <v>0</v>
      </c>
      <c r="L300" s="22">
        <v>745592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</row>
    <row r="301" spans="1:19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526404</v>
      </c>
      <c r="F301" s="22">
        <v>0</v>
      </c>
      <c r="G301" s="22">
        <v>0</v>
      </c>
      <c r="H301" s="22">
        <v>2427</v>
      </c>
      <c r="I301" s="22">
        <v>0</v>
      </c>
      <c r="J301" s="22">
        <v>0</v>
      </c>
      <c r="K301" s="22">
        <v>0</v>
      </c>
      <c r="L301" s="22">
        <v>528831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</row>
    <row r="302" spans="1:19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635838</v>
      </c>
      <c r="F302" s="22">
        <v>0</v>
      </c>
      <c r="G302" s="22">
        <v>0</v>
      </c>
      <c r="H302" s="22">
        <v>2195</v>
      </c>
      <c r="I302" s="22">
        <v>0</v>
      </c>
      <c r="J302" s="22">
        <v>0</v>
      </c>
      <c r="K302" s="22">
        <v>0</v>
      </c>
      <c r="L302" s="22">
        <v>638033</v>
      </c>
      <c r="M302" s="22"/>
      <c r="N302" s="22"/>
      <c r="O302" s="22"/>
      <c r="P302" s="22"/>
      <c r="Q302" s="22"/>
      <c r="R302" s="22"/>
      <c r="S302" s="22"/>
    </row>
    <row r="303" spans="1:19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238182</v>
      </c>
      <c r="F303" s="22">
        <v>0</v>
      </c>
      <c r="G303" s="22">
        <v>0</v>
      </c>
      <c r="H303" s="22">
        <v>264</v>
      </c>
      <c r="I303" s="22">
        <v>0</v>
      </c>
      <c r="J303" s="22">
        <v>0</v>
      </c>
      <c r="K303" s="22">
        <v>0</v>
      </c>
      <c r="L303" s="22">
        <v>238446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</row>
    <row r="304" spans="1:19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97280</v>
      </c>
      <c r="F304" s="22">
        <v>0</v>
      </c>
      <c r="G304" s="22">
        <v>0</v>
      </c>
      <c r="H304" s="22">
        <v>1202</v>
      </c>
      <c r="I304" s="22">
        <v>0</v>
      </c>
      <c r="J304" s="22">
        <v>0</v>
      </c>
      <c r="K304" s="22">
        <v>0</v>
      </c>
      <c r="L304" s="22">
        <v>98482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</row>
    <row r="305" spans="1:19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436067</v>
      </c>
      <c r="F305" s="22">
        <v>0</v>
      </c>
      <c r="G305" s="22">
        <v>0</v>
      </c>
      <c r="H305" s="22">
        <v>2636</v>
      </c>
      <c r="I305" s="22">
        <v>0</v>
      </c>
      <c r="J305" s="22">
        <v>0</v>
      </c>
      <c r="K305" s="22">
        <v>0</v>
      </c>
      <c r="L305" s="22">
        <v>438703</v>
      </c>
      <c r="M305" s="22"/>
      <c r="N305" s="22"/>
      <c r="O305" s="22"/>
      <c r="P305" s="22"/>
      <c r="Q305" s="22"/>
      <c r="R305" s="22"/>
      <c r="S305" s="22"/>
    </row>
    <row r="306" spans="1:19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130480</v>
      </c>
      <c r="F306" s="22">
        <v>0</v>
      </c>
      <c r="G306" s="22">
        <v>0</v>
      </c>
      <c r="H306" s="22">
        <v>681</v>
      </c>
      <c r="I306" s="22">
        <v>0</v>
      </c>
      <c r="J306" s="22">
        <v>0</v>
      </c>
      <c r="K306" s="22">
        <v>0</v>
      </c>
      <c r="L306" s="22">
        <v>131161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</row>
    <row r="307" spans="1:19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285153</v>
      </c>
      <c r="F307" s="22">
        <v>0</v>
      </c>
      <c r="G307" s="22">
        <v>0</v>
      </c>
      <c r="H307" s="22">
        <v>1045</v>
      </c>
      <c r="I307" s="22">
        <v>0</v>
      </c>
      <c r="J307" s="22">
        <v>0</v>
      </c>
      <c r="K307" s="22">
        <v>0</v>
      </c>
      <c r="L307" s="22">
        <v>286198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</row>
    <row r="308" spans="1:19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724857</v>
      </c>
      <c r="F308" s="22">
        <v>0</v>
      </c>
      <c r="G308" s="22">
        <v>0</v>
      </c>
      <c r="H308" s="22">
        <v>2455</v>
      </c>
      <c r="I308" s="22">
        <v>0</v>
      </c>
      <c r="J308" s="22">
        <v>0</v>
      </c>
      <c r="K308" s="22">
        <v>0</v>
      </c>
      <c r="L308" s="22">
        <v>727312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</row>
    <row r="309" spans="1:19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111765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111765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</row>
    <row r="310" spans="1:19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80534</v>
      </c>
      <c r="F310" s="22">
        <v>840</v>
      </c>
      <c r="G310" s="22">
        <v>0</v>
      </c>
      <c r="H310" s="22">
        <v>675</v>
      </c>
      <c r="I310" s="22">
        <v>0</v>
      </c>
      <c r="J310" s="22">
        <v>0</v>
      </c>
      <c r="K310" s="22">
        <v>0</v>
      </c>
      <c r="L310" s="22">
        <v>82049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</row>
    <row r="311" spans="1:19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108291</v>
      </c>
      <c r="F311" s="22">
        <v>0</v>
      </c>
      <c r="G311" s="22">
        <v>0</v>
      </c>
      <c r="H311" s="22">
        <v>244</v>
      </c>
      <c r="I311" s="22">
        <v>0</v>
      </c>
      <c r="J311" s="22">
        <v>0</v>
      </c>
      <c r="K311" s="22">
        <v>0</v>
      </c>
      <c r="L311" s="22">
        <v>108535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</row>
    <row r="312" spans="1:19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670558</v>
      </c>
      <c r="F312" s="22">
        <v>0</v>
      </c>
      <c r="G312" s="22">
        <v>0</v>
      </c>
      <c r="H312" s="22">
        <v>4082</v>
      </c>
      <c r="I312" s="22">
        <v>0</v>
      </c>
      <c r="J312" s="22">
        <v>0</v>
      </c>
      <c r="K312" s="22">
        <v>0</v>
      </c>
      <c r="L312" s="22">
        <v>674640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</row>
    <row r="313" spans="1:19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238416</v>
      </c>
      <c r="F313" s="22">
        <v>0</v>
      </c>
      <c r="G313" s="22">
        <v>0</v>
      </c>
      <c r="H313" s="22">
        <v>1385</v>
      </c>
      <c r="I313" s="22">
        <v>0</v>
      </c>
      <c r="J313" s="22">
        <v>0</v>
      </c>
      <c r="K313" s="22">
        <v>0</v>
      </c>
      <c r="L313" s="22">
        <v>239801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</row>
    <row r="314" spans="1:19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254862</v>
      </c>
      <c r="F314" s="22">
        <v>0</v>
      </c>
      <c r="G314" s="22">
        <v>0</v>
      </c>
      <c r="H314" s="22">
        <v>610</v>
      </c>
      <c r="I314" s="22">
        <v>0</v>
      </c>
      <c r="J314" s="22">
        <v>0</v>
      </c>
      <c r="K314" s="22">
        <v>0</v>
      </c>
      <c r="L314" s="22">
        <v>255472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</row>
    <row r="315" spans="1:19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914108</v>
      </c>
      <c r="F315" s="22">
        <v>0</v>
      </c>
      <c r="G315" s="22">
        <v>0</v>
      </c>
      <c r="H315" s="22">
        <v>2993</v>
      </c>
      <c r="I315" s="22">
        <v>0</v>
      </c>
      <c r="J315" s="22">
        <v>0</v>
      </c>
      <c r="K315" s="22">
        <v>0</v>
      </c>
      <c r="L315" s="22">
        <v>917101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</row>
    <row r="316" spans="1:19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258282</v>
      </c>
      <c r="F316" s="22">
        <v>0</v>
      </c>
      <c r="G316" s="22">
        <v>0</v>
      </c>
      <c r="H316" s="22">
        <v>535</v>
      </c>
      <c r="I316" s="22">
        <v>0</v>
      </c>
      <c r="J316" s="22">
        <v>0</v>
      </c>
      <c r="K316" s="22">
        <v>0</v>
      </c>
      <c r="L316" s="22">
        <v>258817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</row>
    <row r="317" spans="1:19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482236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482236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</row>
    <row r="318" spans="1:19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305978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305978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</row>
    <row r="319" spans="1:19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69961</v>
      </c>
      <c r="F319" s="22">
        <v>0</v>
      </c>
      <c r="G319" s="22">
        <v>0</v>
      </c>
      <c r="H319" s="22">
        <v>290</v>
      </c>
      <c r="I319" s="22">
        <v>0</v>
      </c>
      <c r="J319" s="22">
        <v>0</v>
      </c>
      <c r="K319" s="22">
        <v>0</v>
      </c>
      <c r="L319" s="22">
        <v>70251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</row>
    <row r="320" spans="1:19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510335</v>
      </c>
      <c r="F320" s="22">
        <v>0</v>
      </c>
      <c r="G320" s="22">
        <v>0</v>
      </c>
      <c r="H320" s="22">
        <v>1973</v>
      </c>
      <c r="I320" s="22">
        <v>0</v>
      </c>
      <c r="J320" s="22">
        <v>0</v>
      </c>
      <c r="K320" s="22">
        <v>0</v>
      </c>
      <c r="L320" s="22">
        <v>512308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</row>
    <row r="321" spans="1:19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346328</v>
      </c>
      <c r="F321" s="22">
        <v>416</v>
      </c>
      <c r="G321" s="22">
        <v>0</v>
      </c>
      <c r="H321" s="22">
        <v>2299</v>
      </c>
      <c r="I321" s="22">
        <v>0</v>
      </c>
      <c r="J321" s="22">
        <v>18</v>
      </c>
      <c r="K321" s="22">
        <v>0</v>
      </c>
      <c r="L321" s="22">
        <v>349061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</row>
    <row r="322" spans="1:19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435678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435678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</row>
    <row r="323" spans="1:19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453124</v>
      </c>
      <c r="F323" s="22">
        <v>6469</v>
      </c>
      <c r="G323" s="22">
        <v>3253</v>
      </c>
      <c r="H323" s="22">
        <v>0</v>
      </c>
      <c r="I323" s="22">
        <v>0</v>
      </c>
      <c r="J323" s="22">
        <v>0</v>
      </c>
      <c r="K323" s="22">
        <v>0</v>
      </c>
      <c r="L323" s="22">
        <v>462846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</row>
    <row r="324" spans="1:19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804211</v>
      </c>
      <c r="F324" s="22">
        <v>0</v>
      </c>
      <c r="G324" s="22">
        <v>0</v>
      </c>
      <c r="H324" s="22">
        <v>5332</v>
      </c>
      <c r="I324" s="22">
        <v>0</v>
      </c>
      <c r="J324" s="22">
        <v>0</v>
      </c>
      <c r="K324" s="22">
        <v>0</v>
      </c>
      <c r="L324" s="22">
        <v>809543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</row>
    <row r="325" spans="1:19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397025</v>
      </c>
      <c r="F325" s="22">
        <v>0</v>
      </c>
      <c r="G325" s="22">
        <v>0</v>
      </c>
      <c r="H325" s="22">
        <v>786</v>
      </c>
      <c r="I325" s="22">
        <v>0</v>
      </c>
      <c r="J325" s="22">
        <v>0</v>
      </c>
      <c r="K325" s="22">
        <v>0</v>
      </c>
      <c r="L325" s="22">
        <v>397811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</row>
    <row r="326" spans="1:19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488993</v>
      </c>
      <c r="F326" s="22">
        <v>0</v>
      </c>
      <c r="G326" s="22">
        <v>0</v>
      </c>
      <c r="H326" s="22">
        <v>4184</v>
      </c>
      <c r="I326" s="22">
        <v>0</v>
      </c>
      <c r="J326" s="22">
        <v>0</v>
      </c>
      <c r="K326" s="22">
        <v>0</v>
      </c>
      <c r="L326" s="22">
        <v>493177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</row>
    <row r="327" spans="1:19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117438</v>
      </c>
      <c r="F327" s="22">
        <v>0</v>
      </c>
      <c r="G327" s="22">
        <v>0</v>
      </c>
      <c r="H327" s="22">
        <v>2479</v>
      </c>
      <c r="I327" s="22">
        <v>0</v>
      </c>
      <c r="J327" s="22">
        <v>0</v>
      </c>
      <c r="K327" s="22">
        <v>0</v>
      </c>
      <c r="L327" s="22">
        <v>119917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</row>
    <row r="328" spans="1:19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206734</v>
      </c>
      <c r="F328" s="22">
        <v>0</v>
      </c>
      <c r="G328" s="22">
        <v>0</v>
      </c>
      <c r="H328" s="22">
        <v>2223</v>
      </c>
      <c r="I328" s="22">
        <v>0</v>
      </c>
      <c r="J328" s="22">
        <v>0</v>
      </c>
      <c r="K328" s="22">
        <v>0</v>
      </c>
      <c r="L328" s="22">
        <v>208957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</row>
    <row r="329" spans="1:19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591700</v>
      </c>
      <c r="F329" s="22">
        <v>0</v>
      </c>
      <c r="G329" s="22">
        <v>0</v>
      </c>
      <c r="H329" s="22">
        <v>808</v>
      </c>
      <c r="I329" s="22">
        <v>0</v>
      </c>
      <c r="J329" s="22">
        <v>0</v>
      </c>
      <c r="K329" s="22">
        <v>0</v>
      </c>
      <c r="L329" s="22">
        <v>592508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</row>
    <row r="330" spans="1:19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331015</v>
      </c>
      <c r="F330" s="22">
        <v>0</v>
      </c>
      <c r="G330" s="22">
        <v>0</v>
      </c>
      <c r="H330" s="22">
        <v>288</v>
      </c>
      <c r="I330" s="22">
        <v>0</v>
      </c>
      <c r="J330" s="22">
        <v>0</v>
      </c>
      <c r="K330" s="22">
        <v>0</v>
      </c>
      <c r="L330" s="22">
        <v>331303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</row>
    <row r="331" spans="1:19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277202</v>
      </c>
      <c r="F331" s="22">
        <v>0</v>
      </c>
      <c r="G331" s="22">
        <v>0</v>
      </c>
      <c r="H331" s="22">
        <v>3119</v>
      </c>
      <c r="I331" s="22">
        <v>0</v>
      </c>
      <c r="J331" s="22">
        <v>264</v>
      </c>
      <c r="K331" s="22">
        <v>0</v>
      </c>
      <c r="L331" s="22">
        <v>280585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</row>
    <row r="332" spans="1:19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129189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129189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</row>
    <row r="333" spans="1:19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482454</v>
      </c>
      <c r="F333" s="22">
        <v>0</v>
      </c>
      <c r="G333" s="22">
        <v>0</v>
      </c>
      <c r="H333" s="22">
        <v>3985</v>
      </c>
      <c r="I333" s="22">
        <v>0</v>
      </c>
      <c r="J333" s="22">
        <v>0</v>
      </c>
      <c r="K333" s="22">
        <v>0</v>
      </c>
      <c r="L333" s="22">
        <v>486439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</row>
    <row r="334" spans="1:19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415992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415992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</row>
    <row r="335" spans="1:19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137579</v>
      </c>
      <c r="F335" s="22">
        <v>0</v>
      </c>
      <c r="G335" s="22">
        <v>0</v>
      </c>
      <c r="H335" s="22">
        <v>247</v>
      </c>
      <c r="I335" s="22">
        <v>0</v>
      </c>
      <c r="J335" s="22">
        <v>0</v>
      </c>
      <c r="K335" s="22">
        <v>0</v>
      </c>
      <c r="L335" s="22">
        <v>137826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</row>
    <row r="336" spans="1:19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142320</v>
      </c>
      <c r="F336" s="22">
        <v>796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143116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</row>
    <row r="337" spans="1:19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396523</v>
      </c>
      <c r="F337" s="22">
        <v>0</v>
      </c>
      <c r="G337" s="22">
        <v>0</v>
      </c>
      <c r="H337" s="22">
        <v>705</v>
      </c>
      <c r="I337" s="22">
        <v>0</v>
      </c>
      <c r="J337" s="22">
        <v>0</v>
      </c>
      <c r="K337" s="22">
        <v>0</v>
      </c>
      <c r="L337" s="22">
        <v>397228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</row>
    <row r="338" spans="1:19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249882</v>
      </c>
      <c r="F338" s="22">
        <v>0</v>
      </c>
      <c r="G338" s="22">
        <v>0</v>
      </c>
      <c r="H338" s="22">
        <v>1915</v>
      </c>
      <c r="I338" s="22">
        <v>0</v>
      </c>
      <c r="J338" s="22">
        <v>0</v>
      </c>
      <c r="K338" s="22">
        <v>0</v>
      </c>
      <c r="L338" s="22">
        <v>251797</v>
      </c>
      <c r="M338" s="22"/>
      <c r="N338" s="22"/>
      <c r="O338" s="22"/>
      <c r="P338" s="22"/>
      <c r="Q338" s="22"/>
      <c r="R338" s="22"/>
      <c r="S338" s="22"/>
    </row>
    <row r="339" spans="1:19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538528</v>
      </c>
      <c r="F339" s="22">
        <v>0</v>
      </c>
      <c r="G339" s="22">
        <v>0</v>
      </c>
      <c r="H339" s="22">
        <v>3833</v>
      </c>
      <c r="I339" s="22">
        <v>0</v>
      </c>
      <c r="J339" s="22">
        <v>3</v>
      </c>
      <c r="K339" s="22">
        <v>0</v>
      </c>
      <c r="L339" s="22">
        <v>542364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</row>
    <row r="340" spans="1:19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312941</v>
      </c>
      <c r="F340" s="22">
        <v>0</v>
      </c>
      <c r="G340" s="22">
        <v>0</v>
      </c>
      <c r="H340" s="22">
        <v>3113</v>
      </c>
      <c r="I340" s="22">
        <v>0</v>
      </c>
      <c r="J340" s="22">
        <v>0</v>
      </c>
      <c r="K340" s="22">
        <v>0</v>
      </c>
      <c r="L340" s="22">
        <v>316054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</row>
    <row r="341" spans="1:19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296162</v>
      </c>
      <c r="F341" s="22">
        <v>354900</v>
      </c>
      <c r="G341" s="22">
        <v>0</v>
      </c>
      <c r="H341" s="22">
        <v>7124</v>
      </c>
      <c r="I341" s="22">
        <v>0</v>
      </c>
      <c r="J341" s="22">
        <v>0</v>
      </c>
      <c r="K341" s="22">
        <v>0</v>
      </c>
      <c r="L341" s="22">
        <v>658186</v>
      </c>
      <c r="M341" s="22"/>
      <c r="N341" s="22"/>
      <c r="O341" s="22"/>
      <c r="P341" s="22"/>
      <c r="Q341" s="22"/>
      <c r="R341" s="22"/>
      <c r="S341" s="22"/>
    </row>
    <row r="342" spans="1:19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210013</v>
      </c>
      <c r="F342" s="22">
        <v>2275762</v>
      </c>
      <c r="G342" s="22">
        <v>0</v>
      </c>
      <c r="H342" s="22">
        <v>94202</v>
      </c>
      <c r="I342" s="22">
        <v>0</v>
      </c>
      <c r="J342" s="22">
        <v>0</v>
      </c>
      <c r="K342" s="22">
        <v>0</v>
      </c>
      <c r="L342" s="22">
        <v>2579977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</row>
    <row r="343" spans="1:19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9250</v>
      </c>
      <c r="F343" s="22">
        <v>40723</v>
      </c>
      <c r="G343" s="22">
        <v>0</v>
      </c>
      <c r="H343" s="22">
        <v>111579</v>
      </c>
      <c r="I343" s="22">
        <v>30978</v>
      </c>
      <c r="J343" s="22">
        <v>0</v>
      </c>
      <c r="K343" s="22">
        <v>0</v>
      </c>
      <c r="L343" s="22">
        <v>192530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</row>
    <row r="344" spans="1:19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0</v>
      </c>
      <c r="F344" s="22">
        <v>4407</v>
      </c>
      <c r="G344" s="22">
        <v>0</v>
      </c>
      <c r="H344" s="22">
        <v>6085</v>
      </c>
      <c r="I344" s="22">
        <v>0</v>
      </c>
      <c r="J344" s="22">
        <v>0</v>
      </c>
      <c r="K344" s="22">
        <v>0</v>
      </c>
      <c r="L344" s="22">
        <v>10492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</row>
    <row r="345" spans="1:19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5825</v>
      </c>
      <c r="F345" s="22">
        <v>1278</v>
      </c>
      <c r="G345" s="22">
        <v>0</v>
      </c>
      <c r="H345" s="22">
        <v>4210</v>
      </c>
      <c r="I345" s="22">
        <v>0</v>
      </c>
      <c r="J345" s="22">
        <v>0</v>
      </c>
      <c r="K345" s="22">
        <v>0</v>
      </c>
      <c r="L345" s="22">
        <v>11313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</row>
    <row r="346" spans="1:19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</row>
    <row r="347" spans="1:19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5239164</v>
      </c>
      <c r="F347" s="22">
        <v>14275735</v>
      </c>
      <c r="G347" s="22">
        <v>14755722</v>
      </c>
      <c r="H347" s="22">
        <v>0</v>
      </c>
      <c r="I347" s="22">
        <v>0</v>
      </c>
      <c r="J347" s="22">
        <v>0</v>
      </c>
      <c r="K347" s="22">
        <v>0</v>
      </c>
      <c r="L347" s="22">
        <v>34270621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</row>
    <row r="348" spans="1:19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506114</v>
      </c>
      <c r="F348" s="22">
        <v>599837</v>
      </c>
      <c r="G348" s="22">
        <v>129697</v>
      </c>
      <c r="H348" s="22">
        <v>385042</v>
      </c>
      <c r="I348" s="22">
        <v>0</v>
      </c>
      <c r="J348" s="22">
        <v>0</v>
      </c>
      <c r="K348" s="22">
        <v>0</v>
      </c>
      <c r="L348" s="22">
        <v>1620690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</row>
    <row r="349" spans="1:19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1328849</v>
      </c>
      <c r="F349" s="22">
        <v>3791876</v>
      </c>
      <c r="G349" s="22">
        <v>5281115</v>
      </c>
      <c r="H349" s="22">
        <v>38049886</v>
      </c>
      <c r="I349" s="22">
        <v>7033</v>
      </c>
      <c r="J349" s="22">
        <v>2935317</v>
      </c>
      <c r="K349" s="22">
        <v>0</v>
      </c>
      <c r="L349" s="22">
        <v>51394076</v>
      </c>
      <c r="M349" s="22">
        <v>0</v>
      </c>
      <c r="N349" s="22">
        <v>0</v>
      </c>
      <c r="O349" s="22">
        <v>0</v>
      </c>
      <c r="P349" s="22">
        <v>0</v>
      </c>
      <c r="Q349" s="22">
        <v>0</v>
      </c>
      <c r="R349" s="22">
        <v>0</v>
      </c>
      <c r="S349" s="22">
        <v>0</v>
      </c>
    </row>
    <row r="350" spans="1:19" x14ac:dyDescent="0.25">
      <c r="A350" s="22" t="s">
        <v>122</v>
      </c>
      <c r="B350" s="22" t="s">
        <v>823</v>
      </c>
      <c r="C350" s="22" t="s">
        <v>824</v>
      </c>
      <c r="D350" s="22" t="s">
        <v>825</v>
      </c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</row>
    <row r="351" spans="1:19" x14ac:dyDescent="0.25">
      <c r="A351" s="22"/>
      <c r="B351" s="22"/>
      <c r="C351" s="22"/>
      <c r="D351" s="22" t="s">
        <v>826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FA76D-BE19-488B-A1D1-8CDFD87F1EE1}">
  <dimension ref="A1:S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9" width="15.7109375" customWidth="1"/>
  </cols>
  <sheetData>
    <row r="1" spans="1:19" ht="24" customHeight="1" x14ac:dyDescent="0.3">
      <c r="A1" s="4" t="str">
        <f>HYPERLINK("#'Index'!A1", "&lt;&lt; Index")</f>
        <v>&lt;&lt; Index</v>
      </c>
      <c r="B1" s="20" t="s">
        <v>1293</v>
      </c>
      <c r="D1" s="20" t="s">
        <v>1323</v>
      </c>
    </row>
    <row r="2" spans="1:1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1295</v>
      </c>
      <c r="F2" s="21" t="s">
        <v>1296</v>
      </c>
      <c r="G2" s="21" t="s">
        <v>1196</v>
      </c>
      <c r="H2" s="21" t="s">
        <v>1297</v>
      </c>
      <c r="I2" s="21" t="s">
        <v>1298</v>
      </c>
      <c r="J2" s="21" t="s">
        <v>1299</v>
      </c>
      <c r="K2" s="21" t="s">
        <v>1300</v>
      </c>
      <c r="L2" s="21" t="s">
        <v>1301</v>
      </c>
      <c r="M2" s="21" t="s">
        <v>1302</v>
      </c>
      <c r="N2" s="21" t="s">
        <v>1303</v>
      </c>
      <c r="O2" s="21" t="s">
        <v>1304</v>
      </c>
      <c r="P2" s="21" t="s">
        <v>65</v>
      </c>
      <c r="Q2" s="21" t="s">
        <v>1305</v>
      </c>
      <c r="R2" s="21" t="s">
        <v>1306</v>
      </c>
      <c r="S2" s="21" t="s">
        <v>1307</v>
      </c>
    </row>
    <row r="3" spans="1:19" x14ac:dyDescent="0.25">
      <c r="A3" s="21"/>
      <c r="B3" s="21"/>
      <c r="C3" s="21"/>
      <c r="D3" s="21" t="s">
        <v>88</v>
      </c>
      <c r="E3" s="21" t="s">
        <v>1308</v>
      </c>
      <c r="F3" s="21" t="s">
        <v>1309</v>
      </c>
      <c r="G3" s="21" t="s">
        <v>1310</v>
      </c>
      <c r="H3" s="21" t="s">
        <v>1311</v>
      </c>
      <c r="I3" s="21" t="s">
        <v>1312</v>
      </c>
      <c r="J3" s="21" t="s">
        <v>1313</v>
      </c>
      <c r="K3" s="21" t="s">
        <v>1314</v>
      </c>
      <c r="L3" s="21" t="s">
        <v>1315</v>
      </c>
      <c r="M3" s="21" t="s">
        <v>1316</v>
      </c>
      <c r="N3" s="21" t="s">
        <v>1317</v>
      </c>
      <c r="O3" s="21" t="s">
        <v>1318</v>
      </c>
      <c r="P3" s="21" t="s">
        <v>1319</v>
      </c>
      <c r="Q3" s="21" t="s">
        <v>1320</v>
      </c>
      <c r="R3" s="21" t="s">
        <v>1321</v>
      </c>
      <c r="S3" s="21" t="s">
        <v>1322</v>
      </c>
    </row>
    <row r="4" spans="1:1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22433</v>
      </c>
      <c r="F4" s="22">
        <v>111858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134291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</row>
    <row r="5" spans="1:1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62397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62397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</row>
    <row r="6" spans="1:1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343000</v>
      </c>
      <c r="F6" s="22">
        <v>15701000</v>
      </c>
      <c r="G6" s="22">
        <v>0</v>
      </c>
      <c r="H6" s="22">
        <v>0</v>
      </c>
      <c r="I6" s="22">
        <v>15000</v>
      </c>
      <c r="J6" s="22">
        <v>2000</v>
      </c>
      <c r="K6" s="22">
        <v>0</v>
      </c>
      <c r="L6" s="22">
        <v>16061000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</row>
    <row r="7" spans="1:1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10840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10840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</row>
    <row r="8" spans="1:1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</row>
    <row r="9" spans="1:1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1400480</v>
      </c>
      <c r="F9" s="22">
        <v>4459932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5860412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</row>
    <row r="10" spans="1:1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3876000</v>
      </c>
      <c r="F10" s="22">
        <v>41900000</v>
      </c>
      <c r="G10" s="22">
        <v>0</v>
      </c>
      <c r="H10" s="22">
        <v>0</v>
      </c>
      <c r="I10" s="22">
        <v>0</v>
      </c>
      <c r="J10" s="22">
        <v>4000</v>
      </c>
      <c r="K10" s="22">
        <v>0</v>
      </c>
      <c r="L10" s="22">
        <v>45780000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</row>
    <row r="11" spans="1:1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849724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849724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</row>
    <row r="12" spans="1:1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846191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846191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</row>
    <row r="13" spans="1:1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</row>
    <row r="14" spans="1:1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356909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356909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</row>
    <row r="15" spans="1:1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98000</v>
      </c>
      <c r="F15" s="22">
        <v>1285000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1383000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</row>
    <row r="16" spans="1:1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287606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287606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</row>
    <row r="17" spans="1:1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808000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808000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</row>
    <row r="18" spans="1:1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172142</v>
      </c>
      <c r="F18" s="22">
        <v>1573940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1746082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</row>
    <row r="19" spans="1:1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36170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36170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</row>
    <row r="20" spans="1:1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1287899</v>
      </c>
      <c r="G20" s="22">
        <v>0</v>
      </c>
      <c r="H20" s="22">
        <v>0</v>
      </c>
      <c r="I20" s="22">
        <v>0</v>
      </c>
      <c r="J20" s="22">
        <v>169</v>
      </c>
      <c r="K20" s="22">
        <v>0</v>
      </c>
      <c r="L20" s="22">
        <v>1288068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</row>
    <row r="21" spans="1:1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10840</v>
      </c>
      <c r="F21" s="22">
        <v>125132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135972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</row>
    <row r="22" spans="1:19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151221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151221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</row>
    <row r="23" spans="1:19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136269</v>
      </c>
      <c r="F23" s="22">
        <v>485713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621982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</row>
    <row r="24" spans="1:19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22326</v>
      </c>
      <c r="F24" s="22">
        <v>81966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104292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</row>
    <row r="25" spans="1:19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61459</v>
      </c>
      <c r="F25" s="22">
        <v>165931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227390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</row>
    <row r="26" spans="1:19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330460</v>
      </c>
      <c r="F26" s="22">
        <v>856541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1187001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</row>
    <row r="27" spans="1:19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0</v>
      </c>
      <c r="F27" s="22">
        <v>515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515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</row>
    <row r="28" spans="1:19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3056</v>
      </c>
      <c r="F28" s="22">
        <v>5952</v>
      </c>
      <c r="G28" s="22">
        <v>0</v>
      </c>
      <c r="H28" s="22">
        <v>0</v>
      </c>
      <c r="I28" s="22">
        <v>0</v>
      </c>
      <c r="J28" s="22">
        <v>126</v>
      </c>
      <c r="K28" s="22">
        <v>0</v>
      </c>
      <c r="L28" s="22">
        <v>9134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</row>
    <row r="29" spans="1:19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3411</v>
      </c>
      <c r="F29" s="22">
        <v>3147</v>
      </c>
      <c r="G29" s="22">
        <v>0</v>
      </c>
      <c r="H29" s="22">
        <v>0</v>
      </c>
      <c r="I29" s="22">
        <v>0</v>
      </c>
      <c r="J29" s="22">
        <v>24914</v>
      </c>
      <c r="K29" s="22">
        <v>0</v>
      </c>
      <c r="L29" s="22">
        <v>31472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</row>
    <row r="30" spans="1:19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3358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3358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</row>
    <row r="31" spans="1:19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10200</v>
      </c>
      <c r="F31" s="22">
        <v>37135</v>
      </c>
      <c r="G31" s="22">
        <v>600430</v>
      </c>
      <c r="H31" s="22">
        <v>0</v>
      </c>
      <c r="I31" s="22">
        <v>0</v>
      </c>
      <c r="J31" s="22">
        <v>1736</v>
      </c>
      <c r="K31" s="22">
        <v>0</v>
      </c>
      <c r="L31" s="22">
        <v>649501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</row>
    <row r="32" spans="1:19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44908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44908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</row>
    <row r="33" spans="1:19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1522</v>
      </c>
      <c r="G33" s="22">
        <v>0</v>
      </c>
      <c r="H33" s="22">
        <v>0</v>
      </c>
      <c r="I33" s="22">
        <v>0</v>
      </c>
      <c r="J33" s="22">
        <v>19779</v>
      </c>
      <c r="K33" s="22">
        <v>0</v>
      </c>
      <c r="L33" s="22">
        <v>21301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</row>
    <row r="34" spans="1:19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4919</v>
      </c>
      <c r="F34" s="22">
        <v>54938</v>
      </c>
      <c r="G34" s="22">
        <v>0</v>
      </c>
      <c r="H34" s="22">
        <v>0</v>
      </c>
      <c r="I34" s="22">
        <v>0</v>
      </c>
      <c r="J34" s="22">
        <v>11106</v>
      </c>
      <c r="K34" s="22">
        <v>0</v>
      </c>
      <c r="L34" s="22">
        <v>70963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</row>
    <row r="35" spans="1:19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5222</v>
      </c>
      <c r="F35" s="22">
        <v>7360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12582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</row>
    <row r="36" spans="1:19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11405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11405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</row>
    <row r="37" spans="1:19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15159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15159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</row>
    <row r="38" spans="1:19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7305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7305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</row>
    <row r="39" spans="1:19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6589</v>
      </c>
      <c r="F39" s="22">
        <v>48416</v>
      </c>
      <c r="G39" s="22">
        <v>0</v>
      </c>
      <c r="H39" s="22">
        <v>0</v>
      </c>
      <c r="I39" s="22">
        <v>0</v>
      </c>
      <c r="J39" s="22">
        <v>21996</v>
      </c>
      <c r="K39" s="22">
        <v>0</v>
      </c>
      <c r="L39" s="22">
        <v>77001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</row>
    <row r="40" spans="1:19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417816</v>
      </c>
      <c r="F40" s="22">
        <v>2107615</v>
      </c>
      <c r="G40" s="22">
        <v>0</v>
      </c>
      <c r="H40" s="22">
        <v>0</v>
      </c>
      <c r="I40" s="22">
        <v>215900</v>
      </c>
      <c r="J40" s="22">
        <v>29523</v>
      </c>
      <c r="K40" s="22">
        <v>0</v>
      </c>
      <c r="L40" s="22">
        <v>2770854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</row>
    <row r="41" spans="1:19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303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303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</row>
    <row r="42" spans="1:19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0</v>
      </c>
      <c r="F42" s="22">
        <v>203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203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</row>
    <row r="43" spans="1:19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88256</v>
      </c>
      <c r="F43" s="22">
        <v>30333</v>
      </c>
      <c r="G43" s="22">
        <v>0</v>
      </c>
      <c r="H43" s="22">
        <v>0</v>
      </c>
      <c r="I43" s="22">
        <v>0</v>
      </c>
      <c r="J43" s="22">
        <v>696</v>
      </c>
      <c r="K43" s="22">
        <v>0</v>
      </c>
      <c r="L43" s="22">
        <v>119285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</row>
    <row r="44" spans="1:19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3212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3212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</row>
    <row r="45" spans="1:19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17872</v>
      </c>
      <c r="F45" s="22">
        <v>50671</v>
      </c>
      <c r="G45" s="22">
        <v>0</v>
      </c>
      <c r="H45" s="22">
        <v>0</v>
      </c>
      <c r="I45" s="22">
        <v>0</v>
      </c>
      <c r="J45" s="22">
        <v>14195</v>
      </c>
      <c r="K45" s="22">
        <v>0</v>
      </c>
      <c r="L45" s="22">
        <v>82738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</row>
    <row r="46" spans="1:19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0</v>
      </c>
      <c r="F46" s="22">
        <v>40265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40265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</row>
    <row r="47" spans="1:19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2177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2177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</row>
    <row r="48" spans="1:19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9836</v>
      </c>
      <c r="F48" s="22">
        <v>194643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204479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</row>
    <row r="49" spans="1:19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8316</v>
      </c>
      <c r="F49" s="22">
        <v>1864</v>
      </c>
      <c r="G49" s="22">
        <v>0</v>
      </c>
      <c r="H49" s="22">
        <v>0</v>
      </c>
      <c r="I49" s="22">
        <v>0</v>
      </c>
      <c r="J49" s="22">
        <v>15096</v>
      </c>
      <c r="K49" s="22">
        <v>0</v>
      </c>
      <c r="L49" s="22">
        <v>25276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</row>
    <row r="50" spans="1:19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126130</v>
      </c>
      <c r="F50" s="22">
        <v>0</v>
      </c>
      <c r="G50" s="22">
        <v>0</v>
      </c>
      <c r="H50" s="22">
        <v>0</v>
      </c>
      <c r="I50" s="22">
        <v>0</v>
      </c>
      <c r="J50" s="22">
        <v>1071</v>
      </c>
      <c r="K50" s="22">
        <v>0</v>
      </c>
      <c r="L50" s="22">
        <v>127201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</row>
    <row r="51" spans="1:19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1352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1352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</row>
    <row r="52" spans="1:19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2663</v>
      </c>
      <c r="F52" s="22">
        <v>110042</v>
      </c>
      <c r="G52" s="22">
        <v>0</v>
      </c>
      <c r="H52" s="22">
        <v>0</v>
      </c>
      <c r="I52" s="22">
        <v>0</v>
      </c>
      <c r="J52" s="22">
        <v>1209</v>
      </c>
      <c r="K52" s="22">
        <v>0</v>
      </c>
      <c r="L52" s="22">
        <v>113914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</row>
    <row r="53" spans="1:19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7722</v>
      </c>
      <c r="F53" s="22">
        <v>19172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26894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</row>
    <row r="54" spans="1:19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23640</v>
      </c>
      <c r="F54" s="22">
        <v>1379488</v>
      </c>
      <c r="G54" s="22">
        <v>0</v>
      </c>
      <c r="H54" s="22">
        <v>0</v>
      </c>
      <c r="I54" s="22">
        <v>0</v>
      </c>
      <c r="J54" s="22">
        <v>31775</v>
      </c>
      <c r="K54" s="22">
        <v>0</v>
      </c>
      <c r="L54" s="22">
        <v>1434903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</row>
    <row r="55" spans="1:19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1881</v>
      </c>
      <c r="G55" s="22">
        <v>0</v>
      </c>
      <c r="H55" s="22">
        <v>0</v>
      </c>
      <c r="I55" s="22">
        <v>0</v>
      </c>
      <c r="J55" s="22">
        <v>18601</v>
      </c>
      <c r="K55" s="22">
        <v>0</v>
      </c>
      <c r="L55" s="22">
        <v>20482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</row>
    <row r="56" spans="1:19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0</v>
      </c>
      <c r="F56" s="22">
        <v>7708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7708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</row>
    <row r="57" spans="1:19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54056</v>
      </c>
      <c r="F57" s="22">
        <v>0</v>
      </c>
      <c r="G57" s="22">
        <v>0</v>
      </c>
      <c r="H57" s="22">
        <v>0</v>
      </c>
      <c r="I57" s="22">
        <v>274724</v>
      </c>
      <c r="J57" s="22">
        <v>0</v>
      </c>
      <c r="K57" s="22">
        <v>0</v>
      </c>
      <c r="L57" s="22">
        <v>328780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</row>
    <row r="58" spans="1:19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21688</v>
      </c>
      <c r="F58" s="22">
        <v>3111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24799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</row>
    <row r="59" spans="1:19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55375</v>
      </c>
      <c r="F59" s="22">
        <v>6675</v>
      </c>
      <c r="G59" s="22">
        <v>0</v>
      </c>
      <c r="H59" s="22">
        <v>0</v>
      </c>
      <c r="I59" s="22">
        <v>0</v>
      </c>
      <c r="J59" s="22">
        <v>6078</v>
      </c>
      <c r="K59" s="22">
        <v>0</v>
      </c>
      <c r="L59" s="22">
        <v>68128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</row>
    <row r="60" spans="1:19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</row>
    <row r="61" spans="1:19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587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587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</row>
    <row r="62" spans="1:19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5450</v>
      </c>
      <c r="F62" s="22">
        <v>9808</v>
      </c>
      <c r="G62" s="22">
        <v>0</v>
      </c>
      <c r="H62" s="22">
        <v>0</v>
      </c>
      <c r="I62" s="22">
        <v>0</v>
      </c>
      <c r="J62" s="22">
        <v>2762</v>
      </c>
      <c r="K62" s="22">
        <v>0</v>
      </c>
      <c r="L62" s="22">
        <v>18020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</row>
    <row r="63" spans="1:19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7366</v>
      </c>
      <c r="F63" s="22">
        <v>537586</v>
      </c>
      <c r="G63" s="22">
        <v>0</v>
      </c>
      <c r="H63" s="22">
        <v>0</v>
      </c>
      <c r="I63" s="22">
        <v>0</v>
      </c>
      <c r="J63" s="22">
        <v>436</v>
      </c>
      <c r="K63" s="22">
        <v>0</v>
      </c>
      <c r="L63" s="22">
        <v>545388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</row>
    <row r="64" spans="1:19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</row>
    <row r="65" spans="1:19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1099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1099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</row>
    <row r="66" spans="1:19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836</v>
      </c>
      <c r="H66" s="22">
        <v>0</v>
      </c>
      <c r="I66" s="22">
        <v>0</v>
      </c>
      <c r="J66" s="22">
        <v>0</v>
      </c>
      <c r="K66" s="22">
        <v>0</v>
      </c>
      <c r="L66" s="22">
        <v>836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</row>
    <row r="67" spans="1:19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10482</v>
      </c>
      <c r="F67" s="22">
        <v>1760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12242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</row>
    <row r="68" spans="1:19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0</v>
      </c>
      <c r="F68" s="22">
        <v>501398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501398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</row>
    <row r="69" spans="1:19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14005</v>
      </c>
      <c r="F69" s="22">
        <v>4594</v>
      </c>
      <c r="G69" s="22">
        <v>0</v>
      </c>
      <c r="H69" s="22">
        <v>0</v>
      </c>
      <c r="I69" s="22">
        <v>142520</v>
      </c>
      <c r="J69" s="22">
        <v>349</v>
      </c>
      <c r="K69" s="22">
        <v>0</v>
      </c>
      <c r="L69" s="22">
        <v>161468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</row>
    <row r="70" spans="1:19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6377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6377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</row>
    <row r="71" spans="1:19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60296</v>
      </c>
      <c r="G71" s="22">
        <v>0</v>
      </c>
      <c r="H71" s="22">
        <v>0</v>
      </c>
      <c r="I71" s="22">
        <v>0</v>
      </c>
      <c r="J71" s="22">
        <v>9771</v>
      </c>
      <c r="K71" s="22">
        <v>0</v>
      </c>
      <c r="L71" s="22">
        <v>70067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</row>
    <row r="72" spans="1:19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0</v>
      </c>
      <c r="F72" s="22">
        <v>2583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2583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</row>
    <row r="73" spans="1:19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</row>
    <row r="74" spans="1:19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3348</v>
      </c>
      <c r="F74" s="22">
        <v>0</v>
      </c>
      <c r="G74" s="22">
        <v>0</v>
      </c>
      <c r="H74" s="22">
        <v>0</v>
      </c>
      <c r="I74" s="22">
        <v>0</v>
      </c>
      <c r="J74" s="22">
        <v>30780</v>
      </c>
      <c r="K74" s="22">
        <v>0</v>
      </c>
      <c r="L74" s="22">
        <v>34128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</row>
    <row r="75" spans="1:19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</row>
    <row r="76" spans="1:19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</row>
    <row r="77" spans="1:19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558289</v>
      </c>
      <c r="F77" s="22">
        <v>4218684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4776973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</row>
    <row r="78" spans="1:19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2058</v>
      </c>
      <c r="F78" s="22">
        <v>905</v>
      </c>
      <c r="G78" s="22">
        <v>0</v>
      </c>
      <c r="H78" s="22">
        <v>0</v>
      </c>
      <c r="I78" s="22">
        <v>0</v>
      </c>
      <c r="J78" s="22">
        <v>15219</v>
      </c>
      <c r="K78" s="22">
        <v>0</v>
      </c>
      <c r="L78" s="22">
        <v>18182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</row>
    <row r="79" spans="1:19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</row>
    <row r="80" spans="1:19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1120</v>
      </c>
      <c r="F80" s="22">
        <v>465</v>
      </c>
      <c r="G80" s="22">
        <v>0</v>
      </c>
      <c r="H80" s="22">
        <v>0</v>
      </c>
      <c r="I80" s="22">
        <v>0</v>
      </c>
      <c r="J80" s="22">
        <v>35241</v>
      </c>
      <c r="K80" s="22">
        <v>0</v>
      </c>
      <c r="L80" s="22">
        <v>36826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</row>
    <row r="81" spans="1:19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</row>
    <row r="82" spans="1:19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645</v>
      </c>
      <c r="F82" s="22">
        <v>11347</v>
      </c>
      <c r="G82" s="22">
        <v>0</v>
      </c>
      <c r="H82" s="22">
        <v>0</v>
      </c>
      <c r="I82" s="22">
        <v>0</v>
      </c>
      <c r="J82" s="22">
        <v>5070</v>
      </c>
      <c r="K82" s="22">
        <v>0</v>
      </c>
      <c r="L82" s="22">
        <v>17062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</row>
    <row r="83" spans="1:19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454666</v>
      </c>
      <c r="F83" s="22">
        <v>1831724</v>
      </c>
      <c r="G83" s="22">
        <v>0</v>
      </c>
      <c r="H83" s="22">
        <v>0</v>
      </c>
      <c r="I83" s="22">
        <v>0</v>
      </c>
      <c r="J83" s="22">
        <v>7234</v>
      </c>
      <c r="K83" s="22">
        <v>0</v>
      </c>
      <c r="L83" s="22">
        <v>2293624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</row>
    <row r="84" spans="1:19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8773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8773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</row>
    <row r="85" spans="1:19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22779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22779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</row>
    <row r="86" spans="1:19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65593</v>
      </c>
      <c r="K86" s="22">
        <v>0</v>
      </c>
      <c r="L86" s="22">
        <v>65593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</row>
    <row r="87" spans="1:19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69777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69777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</row>
    <row r="88" spans="1:19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1824</v>
      </c>
      <c r="F88" s="22">
        <v>6982</v>
      </c>
      <c r="G88" s="22">
        <v>0</v>
      </c>
      <c r="H88" s="22">
        <v>0</v>
      </c>
      <c r="I88" s="22">
        <v>0</v>
      </c>
      <c r="J88" s="22">
        <v>2008</v>
      </c>
      <c r="K88" s="22">
        <v>0</v>
      </c>
      <c r="L88" s="22">
        <v>10814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</row>
    <row r="89" spans="1:19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1532</v>
      </c>
      <c r="F89" s="22">
        <v>13301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14833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</row>
    <row r="90" spans="1:19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21659</v>
      </c>
      <c r="F90" s="22">
        <v>19955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41614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</row>
    <row r="91" spans="1:19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42221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42221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</row>
    <row r="92" spans="1:19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165498</v>
      </c>
      <c r="F92" s="22">
        <v>716115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881613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</row>
    <row r="93" spans="1:19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2882</v>
      </c>
      <c r="F93" s="22">
        <v>99013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101895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</row>
    <row r="94" spans="1:19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12387</v>
      </c>
      <c r="F94" s="22">
        <v>25281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37668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</row>
    <row r="95" spans="1:19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12539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12539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</row>
    <row r="96" spans="1:19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</row>
    <row r="97" spans="1:19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15956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15956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</row>
    <row r="98" spans="1:19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9126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9126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</row>
    <row r="99" spans="1:19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</row>
    <row r="100" spans="1:19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</row>
    <row r="101" spans="1:19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47634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47634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</row>
    <row r="102" spans="1:19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1967</v>
      </c>
      <c r="F102" s="22">
        <v>22168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24135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</row>
    <row r="103" spans="1:19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</row>
    <row r="104" spans="1:19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</row>
    <row r="105" spans="1:19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8511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8511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</row>
    <row r="106" spans="1:19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</row>
    <row r="107" spans="1:19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3100</v>
      </c>
      <c r="F107" s="22">
        <v>118393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121493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</row>
    <row r="108" spans="1:19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0</v>
      </c>
      <c r="F108" s="22">
        <v>53511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53511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</row>
    <row r="109" spans="1:19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0</v>
      </c>
      <c r="F109" s="22">
        <v>12742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12742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</row>
    <row r="110" spans="1:19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8989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8989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</row>
    <row r="111" spans="1:19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0</v>
      </c>
      <c r="F111" s="22">
        <v>48113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48113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</row>
    <row r="112" spans="1:19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12675</v>
      </c>
      <c r="F112" s="22">
        <v>12091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24766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</row>
    <row r="113" spans="1:19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</row>
    <row r="114" spans="1:19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114546</v>
      </c>
      <c r="F114" s="22">
        <v>0</v>
      </c>
      <c r="G114" s="22">
        <v>0</v>
      </c>
      <c r="H114" s="22">
        <v>0</v>
      </c>
      <c r="I114" s="22">
        <v>20633</v>
      </c>
      <c r="J114" s="22">
        <v>0</v>
      </c>
      <c r="K114" s="22">
        <v>0</v>
      </c>
      <c r="L114" s="22">
        <v>135179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</row>
    <row r="115" spans="1:19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6872</v>
      </c>
      <c r="F115" s="22">
        <v>29022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35894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</row>
    <row r="116" spans="1:19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0</v>
      </c>
      <c r="F116" s="22">
        <v>5450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5450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</row>
    <row r="117" spans="1:19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2021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2021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</row>
    <row r="118" spans="1:19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277166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277166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</row>
    <row r="119" spans="1:19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19063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19063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</row>
    <row r="120" spans="1:19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58282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58282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</row>
    <row r="121" spans="1:19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61514</v>
      </c>
      <c r="F121" s="22">
        <v>355971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417485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</row>
    <row r="122" spans="1:19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0</v>
      </c>
      <c r="F122" s="22">
        <v>2015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2015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</row>
    <row r="123" spans="1:19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0</v>
      </c>
      <c r="F123" s="22">
        <v>210714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210714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</row>
    <row r="124" spans="1:19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1437</v>
      </c>
      <c r="F124" s="22">
        <v>8303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9740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</row>
    <row r="125" spans="1:19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0</v>
      </c>
      <c r="F125" s="22">
        <v>82028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82028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</row>
    <row r="126" spans="1:19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17912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17912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</row>
    <row r="127" spans="1:19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0</v>
      </c>
      <c r="F127" s="22">
        <v>54823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54823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</row>
    <row r="128" spans="1:19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14593</v>
      </c>
      <c r="F128" s="22">
        <v>33308</v>
      </c>
      <c r="G128" s="22">
        <v>0</v>
      </c>
      <c r="H128" s="22">
        <v>4223</v>
      </c>
      <c r="I128" s="22">
        <v>0</v>
      </c>
      <c r="J128" s="22">
        <v>0</v>
      </c>
      <c r="K128" s="22">
        <v>0</v>
      </c>
      <c r="L128" s="22">
        <v>52124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</row>
    <row r="129" spans="1:19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3640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3640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</row>
    <row r="130" spans="1:19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59948</v>
      </c>
      <c r="F130" s="22">
        <v>4152</v>
      </c>
      <c r="G130" s="22">
        <v>10611</v>
      </c>
      <c r="H130" s="22">
        <v>0</v>
      </c>
      <c r="I130" s="22">
        <v>0</v>
      </c>
      <c r="J130" s="22">
        <v>0</v>
      </c>
      <c r="K130" s="22">
        <v>0</v>
      </c>
      <c r="L130" s="22">
        <v>74711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</row>
    <row r="131" spans="1:19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1463</v>
      </c>
      <c r="F131" s="22">
        <v>1154738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1156201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</row>
    <row r="132" spans="1:19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3288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3288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</row>
    <row r="133" spans="1:19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85826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85826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</row>
    <row r="134" spans="1:19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</row>
    <row r="135" spans="1:19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82450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82450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</row>
    <row r="136" spans="1:19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</row>
    <row r="137" spans="1:19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0</v>
      </c>
      <c r="F137" s="22">
        <v>15199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15199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</row>
    <row r="138" spans="1:19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89819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89819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</row>
    <row r="139" spans="1:19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30715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30715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</row>
    <row r="140" spans="1:19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/>
      <c r="N140" s="22"/>
      <c r="O140" s="22"/>
      <c r="P140" s="22"/>
      <c r="Q140" s="22"/>
      <c r="R140" s="22"/>
      <c r="S140" s="22"/>
    </row>
    <row r="141" spans="1:19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28912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28912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</row>
    <row r="142" spans="1:19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4287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4287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</row>
    <row r="143" spans="1:19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</row>
    <row r="144" spans="1:19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2174</v>
      </c>
      <c r="F144" s="22">
        <v>13627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15801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</row>
    <row r="145" spans="1:19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48137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48137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</row>
    <row r="146" spans="1:19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23690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23690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</row>
    <row r="147" spans="1:19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15146</v>
      </c>
      <c r="F147" s="22">
        <v>14125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29271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</row>
    <row r="148" spans="1:19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20795</v>
      </c>
      <c r="F148" s="22">
        <v>32214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53009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</row>
    <row r="149" spans="1:19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2916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2916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</row>
    <row r="150" spans="1:19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55682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55682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</row>
    <row r="151" spans="1:19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</row>
    <row r="152" spans="1:19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18825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18825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</row>
    <row r="153" spans="1:19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70247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70247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</row>
    <row r="154" spans="1:19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0</v>
      </c>
      <c r="F154" s="22">
        <v>41207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41207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</row>
    <row r="155" spans="1:19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</row>
    <row r="156" spans="1:19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7943</v>
      </c>
      <c r="F156" s="22">
        <v>31269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39212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</row>
    <row r="157" spans="1:19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0</v>
      </c>
      <c r="F157" s="22">
        <v>276431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276431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</row>
    <row r="158" spans="1:19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</row>
    <row r="159" spans="1:19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1807</v>
      </c>
      <c r="F159" s="22">
        <v>6704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8511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</row>
    <row r="160" spans="1:19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91722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91722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</row>
    <row r="161" spans="1:19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37855</v>
      </c>
      <c r="I161" s="22">
        <v>0</v>
      </c>
      <c r="J161" s="22">
        <v>0</v>
      </c>
      <c r="K161" s="22">
        <v>0</v>
      </c>
      <c r="L161" s="22">
        <v>37855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</row>
    <row r="162" spans="1:19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21709</v>
      </c>
      <c r="F162" s="22">
        <v>51266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72975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</row>
    <row r="163" spans="1:19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11740</v>
      </c>
      <c r="F163" s="22">
        <v>10868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22608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</row>
    <row r="164" spans="1:19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2616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2616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</row>
    <row r="165" spans="1:19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</row>
    <row r="166" spans="1:19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12286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12286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</row>
    <row r="167" spans="1:19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49612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49612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</row>
    <row r="168" spans="1:19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0</v>
      </c>
      <c r="F168" s="22">
        <v>144009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144009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</row>
    <row r="169" spans="1:19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1368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1368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</row>
    <row r="170" spans="1:19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17855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17855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</row>
    <row r="171" spans="1:19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336101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336101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</row>
    <row r="172" spans="1:19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3416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3416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</row>
    <row r="173" spans="1:19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0</v>
      </c>
      <c r="F173" s="22">
        <v>30910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30910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</row>
    <row r="174" spans="1:19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1966</v>
      </c>
      <c r="F174" s="22">
        <v>270316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272282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</row>
    <row r="175" spans="1:19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</row>
    <row r="176" spans="1:19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0</v>
      </c>
      <c r="F176" s="22">
        <v>47980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47980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</row>
    <row r="177" spans="1:19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77116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77116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</row>
    <row r="178" spans="1:19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0</v>
      </c>
      <c r="F178" s="22">
        <v>23437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23437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</row>
    <row r="179" spans="1:19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</row>
    <row r="180" spans="1:19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19603</v>
      </c>
      <c r="F180" s="22">
        <v>10096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29699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</row>
    <row r="181" spans="1:19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0</v>
      </c>
      <c r="F181" s="22">
        <v>3579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3579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</row>
    <row r="182" spans="1:19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0</v>
      </c>
      <c r="F182" s="22">
        <v>45684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45684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</row>
    <row r="183" spans="1:19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0</v>
      </c>
      <c r="F183" s="22">
        <v>19528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19528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</row>
    <row r="184" spans="1:19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0</v>
      </c>
      <c r="F184" s="22">
        <v>14196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14196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</row>
    <row r="185" spans="1:19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0</v>
      </c>
      <c r="F185" s="22">
        <v>9861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9861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</row>
    <row r="186" spans="1:19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7510</v>
      </c>
      <c r="F186" s="22">
        <v>10931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18441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</row>
    <row r="187" spans="1:19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0</v>
      </c>
      <c r="F187" s="22">
        <v>23729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23729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</row>
    <row r="188" spans="1:19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3529</v>
      </c>
      <c r="F188" s="22">
        <v>54508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58037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</row>
    <row r="189" spans="1:19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5237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5237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</row>
    <row r="190" spans="1:19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1159200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1159200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</row>
    <row r="191" spans="1:19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0</v>
      </c>
      <c r="F191" s="22">
        <v>75153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75153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</row>
    <row r="192" spans="1:19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3492</v>
      </c>
      <c r="F192" s="22">
        <v>12717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16209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</row>
    <row r="193" spans="1:19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40500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40500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</row>
    <row r="194" spans="1:19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58227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58227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</row>
    <row r="195" spans="1:19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</row>
    <row r="196" spans="1:19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128905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128905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</row>
    <row r="197" spans="1:19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2817</v>
      </c>
      <c r="F197" s="22">
        <v>124125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126942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</row>
    <row r="198" spans="1:19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7174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7174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</row>
    <row r="199" spans="1:19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</row>
    <row r="200" spans="1:19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6469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6469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</row>
    <row r="201" spans="1:19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</row>
    <row r="202" spans="1:19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</row>
    <row r="203" spans="1:19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4731</v>
      </c>
      <c r="F203" s="22">
        <v>3692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8423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</row>
    <row r="204" spans="1:19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</row>
    <row r="205" spans="1:19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</row>
    <row r="206" spans="1:19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1261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1261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</row>
    <row r="207" spans="1:19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</row>
    <row r="208" spans="1:19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8475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8475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</row>
    <row r="209" spans="1:19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</row>
    <row r="210" spans="1:19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587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587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</row>
    <row r="211" spans="1:19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</row>
    <row r="212" spans="1:19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23395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23395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</row>
    <row r="213" spans="1:19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19353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19353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</row>
    <row r="214" spans="1:19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</row>
    <row r="215" spans="1:19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</row>
    <row r="216" spans="1:19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</row>
    <row r="217" spans="1:19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2047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2047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</row>
    <row r="218" spans="1:19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</row>
    <row r="219" spans="1:19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</row>
    <row r="220" spans="1:19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2076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2076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</row>
    <row r="221" spans="1:19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</row>
    <row r="222" spans="1:19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1507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1507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</row>
    <row r="223" spans="1:19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5231</v>
      </c>
      <c r="F223" s="22">
        <v>28213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33444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</row>
    <row r="224" spans="1:19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364</v>
      </c>
      <c r="I224" s="22">
        <v>0</v>
      </c>
      <c r="J224" s="22">
        <v>0</v>
      </c>
      <c r="K224" s="22">
        <v>0</v>
      </c>
      <c r="L224" s="22">
        <v>364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</row>
    <row r="225" spans="1:19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</row>
    <row r="226" spans="1:19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</row>
    <row r="227" spans="1:19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</row>
    <row r="228" spans="1:19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189</v>
      </c>
      <c r="F228" s="22">
        <v>1285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1474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</row>
    <row r="229" spans="1:19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1757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1757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</row>
    <row r="230" spans="1:19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1685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1685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</row>
    <row r="231" spans="1:19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1103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1103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</row>
    <row r="232" spans="1:19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</row>
    <row r="233" spans="1:19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</row>
    <row r="234" spans="1:19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</row>
    <row r="235" spans="1:19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</row>
    <row r="236" spans="1:19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699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699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</row>
    <row r="237" spans="1:19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1215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1215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</row>
    <row r="238" spans="1:19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1199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1199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</row>
    <row r="239" spans="1:19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1309</v>
      </c>
      <c r="F239" s="22">
        <v>2949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4258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</row>
    <row r="240" spans="1:19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</row>
    <row r="241" spans="1:19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</row>
    <row r="242" spans="1:19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1615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1615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</row>
    <row r="243" spans="1:19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</row>
    <row r="244" spans="1:19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</row>
    <row r="245" spans="1:19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</row>
    <row r="246" spans="1:19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</row>
    <row r="247" spans="1:19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</row>
    <row r="248" spans="1:19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</row>
    <row r="249" spans="1:19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</row>
    <row r="250" spans="1:19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</row>
    <row r="251" spans="1:19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34532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34532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</row>
    <row r="252" spans="1:19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2642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2642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</row>
    <row r="253" spans="1:19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</row>
    <row r="254" spans="1:19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</row>
    <row r="255" spans="1:19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7949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7949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</row>
    <row r="256" spans="1:19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788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788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</row>
    <row r="257" spans="1:19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1024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1024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</row>
    <row r="258" spans="1:19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4276</v>
      </c>
      <c r="F258" s="22">
        <v>639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4915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</row>
    <row r="259" spans="1:19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10916</v>
      </c>
      <c r="F259" s="22">
        <v>14665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25581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</row>
    <row r="260" spans="1:19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1189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1189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</row>
    <row r="261" spans="1:19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</row>
    <row r="262" spans="1:19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</row>
    <row r="263" spans="1:19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715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715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</row>
    <row r="264" spans="1:19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1147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1147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</row>
    <row r="265" spans="1:19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</row>
    <row r="266" spans="1:19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</row>
    <row r="267" spans="1:19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</row>
    <row r="268" spans="1:19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267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267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</row>
    <row r="269" spans="1:19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5500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5500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</row>
    <row r="270" spans="1:19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</row>
    <row r="271" spans="1:19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</row>
    <row r="272" spans="1:19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3439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3439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</row>
    <row r="273" spans="1:19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</row>
    <row r="274" spans="1:19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</row>
    <row r="275" spans="1:19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</row>
    <row r="276" spans="1:19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9555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9555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</row>
    <row r="277" spans="1:19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</row>
    <row r="278" spans="1:19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1379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1379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</row>
    <row r="279" spans="1:19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697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697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</row>
    <row r="280" spans="1:19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</row>
    <row r="281" spans="1:19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0</v>
      </c>
      <c r="F281" s="22">
        <v>20094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20094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</row>
    <row r="282" spans="1:19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2046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2046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</row>
    <row r="283" spans="1:19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</row>
    <row r="284" spans="1:19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2909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2909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</row>
    <row r="285" spans="1:19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</row>
    <row r="286" spans="1:19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</row>
    <row r="287" spans="1:19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2603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2603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</row>
    <row r="288" spans="1:19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0</v>
      </c>
      <c r="F288" s="22">
        <v>3606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3606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</row>
    <row r="289" spans="1:19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0</v>
      </c>
      <c r="F289" s="22">
        <v>514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514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</row>
    <row r="290" spans="1:19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</row>
    <row r="291" spans="1:19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</row>
    <row r="292" spans="1:19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</row>
    <row r="293" spans="1:19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</row>
    <row r="294" spans="1:19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</row>
    <row r="295" spans="1:19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</row>
    <row r="296" spans="1:19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</row>
    <row r="297" spans="1:19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</row>
    <row r="298" spans="1:19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</row>
    <row r="299" spans="1:19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</row>
    <row r="300" spans="1:19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</row>
    <row r="301" spans="1:19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14764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14764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</row>
    <row r="302" spans="1:19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/>
      <c r="N302" s="22"/>
      <c r="O302" s="22"/>
      <c r="P302" s="22"/>
      <c r="Q302" s="22"/>
      <c r="R302" s="22"/>
      <c r="S302" s="22"/>
    </row>
    <row r="303" spans="1:19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</row>
    <row r="304" spans="1:19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</row>
    <row r="305" spans="1:19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/>
      <c r="N305" s="22"/>
      <c r="O305" s="22"/>
      <c r="P305" s="22"/>
      <c r="Q305" s="22"/>
      <c r="R305" s="22"/>
      <c r="S305" s="22"/>
    </row>
    <row r="306" spans="1:19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</row>
    <row r="307" spans="1:19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</row>
    <row r="308" spans="1:19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</row>
    <row r="309" spans="1:19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</row>
    <row r="310" spans="1:19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</row>
    <row r="311" spans="1:19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</row>
    <row r="312" spans="1:19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</row>
    <row r="313" spans="1:19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</row>
    <row r="314" spans="1:19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</row>
    <row r="315" spans="1:19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</row>
    <row r="316" spans="1:19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</row>
    <row r="317" spans="1:19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</row>
    <row r="318" spans="1:19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</row>
    <row r="319" spans="1:19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</row>
    <row r="320" spans="1:19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</row>
    <row r="321" spans="1:19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</row>
    <row r="322" spans="1:19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</row>
    <row r="323" spans="1:19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</row>
    <row r="324" spans="1:19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</row>
    <row r="325" spans="1:19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</row>
    <row r="326" spans="1:19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</row>
    <row r="327" spans="1:19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</row>
    <row r="328" spans="1:19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</row>
    <row r="329" spans="1:19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</row>
    <row r="330" spans="1:19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</row>
    <row r="331" spans="1:19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</row>
    <row r="332" spans="1:19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</row>
    <row r="333" spans="1:19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</row>
    <row r="334" spans="1:19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</row>
    <row r="335" spans="1:19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</row>
    <row r="336" spans="1:19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</row>
    <row r="337" spans="1:19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</row>
    <row r="338" spans="1:19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/>
      <c r="N338" s="22"/>
      <c r="O338" s="22"/>
      <c r="P338" s="22"/>
      <c r="Q338" s="22"/>
      <c r="R338" s="22"/>
      <c r="S338" s="22"/>
    </row>
    <row r="339" spans="1:19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</row>
    <row r="340" spans="1:19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</row>
    <row r="341" spans="1:19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72608</v>
      </c>
      <c r="F341" s="22">
        <v>94793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167401</v>
      </c>
      <c r="M341" s="22"/>
      <c r="N341" s="22"/>
      <c r="O341" s="22"/>
      <c r="P341" s="22"/>
      <c r="Q341" s="22"/>
      <c r="R341" s="22"/>
      <c r="S341" s="22"/>
    </row>
    <row r="342" spans="1:19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54020</v>
      </c>
      <c r="F342" s="22">
        <v>836669</v>
      </c>
      <c r="G342" s="22">
        <v>0</v>
      </c>
      <c r="H342" s="22">
        <v>326</v>
      </c>
      <c r="I342" s="22">
        <v>111415</v>
      </c>
      <c r="J342" s="22">
        <v>0</v>
      </c>
      <c r="K342" s="22">
        <v>0</v>
      </c>
      <c r="L342" s="22">
        <v>1002430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</row>
    <row r="343" spans="1:19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8278</v>
      </c>
      <c r="F343" s="22">
        <v>32299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40577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</row>
    <row r="344" spans="1:19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6150</v>
      </c>
      <c r="F344" s="22">
        <v>24291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30441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</row>
    <row r="345" spans="1:19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12160</v>
      </c>
      <c r="F345" s="22">
        <v>4317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16477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</row>
    <row r="346" spans="1:19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</row>
    <row r="347" spans="1:19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61152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61152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</row>
    <row r="348" spans="1:19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83847</v>
      </c>
      <c r="F348" s="22">
        <v>47605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131452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</row>
    <row r="349" spans="1:19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2</v>
      </c>
      <c r="F349" s="22">
        <v>2461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2463</v>
      </c>
      <c r="M349" s="22">
        <v>0</v>
      </c>
      <c r="N349" s="22">
        <v>0</v>
      </c>
      <c r="O349" s="22">
        <v>0</v>
      </c>
      <c r="P349" s="22">
        <v>0</v>
      </c>
      <c r="Q349" s="22">
        <v>0</v>
      </c>
      <c r="R349" s="22">
        <v>0</v>
      </c>
      <c r="S349" s="22">
        <v>0</v>
      </c>
    </row>
    <row r="350" spans="1:19" x14ac:dyDescent="0.25">
      <c r="A350" s="22" t="s">
        <v>122</v>
      </c>
      <c r="B350" s="22" t="s">
        <v>823</v>
      </c>
      <c r="C350" s="22" t="s">
        <v>824</v>
      </c>
      <c r="D350" s="22" t="s">
        <v>825</v>
      </c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</row>
    <row r="351" spans="1:19" x14ac:dyDescent="0.25">
      <c r="A351" s="22"/>
      <c r="B351" s="22"/>
      <c r="C351" s="22"/>
      <c r="D351" s="22" t="s">
        <v>826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E4A43-BEE2-4B46-9F31-693DCE077119}">
  <dimension ref="A1:S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9" width="15.7109375" customWidth="1"/>
  </cols>
  <sheetData>
    <row r="1" spans="1:19" ht="24" customHeight="1" x14ac:dyDescent="0.3">
      <c r="A1" s="4" t="str">
        <f>HYPERLINK("#'Index'!A1", "&lt;&lt; Index")</f>
        <v>&lt;&lt; Index</v>
      </c>
      <c r="B1" s="20" t="s">
        <v>1293</v>
      </c>
      <c r="D1" s="20" t="s">
        <v>1324</v>
      </c>
    </row>
    <row r="2" spans="1:1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1295</v>
      </c>
      <c r="F2" s="21" t="s">
        <v>1296</v>
      </c>
      <c r="G2" s="21" t="s">
        <v>1196</v>
      </c>
      <c r="H2" s="21" t="s">
        <v>1297</v>
      </c>
      <c r="I2" s="21" t="s">
        <v>1298</v>
      </c>
      <c r="J2" s="21" t="s">
        <v>1299</v>
      </c>
      <c r="K2" s="21" t="s">
        <v>1300</v>
      </c>
      <c r="L2" s="21" t="s">
        <v>1301</v>
      </c>
      <c r="M2" s="21" t="s">
        <v>1302</v>
      </c>
      <c r="N2" s="21" t="s">
        <v>1303</v>
      </c>
      <c r="O2" s="21" t="s">
        <v>1304</v>
      </c>
      <c r="P2" s="21" t="s">
        <v>65</v>
      </c>
      <c r="Q2" s="21" t="s">
        <v>1305</v>
      </c>
      <c r="R2" s="21" t="s">
        <v>1306</v>
      </c>
      <c r="S2" s="21" t="s">
        <v>1307</v>
      </c>
    </row>
    <row r="3" spans="1:19" x14ac:dyDescent="0.25">
      <c r="A3" s="21"/>
      <c r="B3" s="21"/>
      <c r="C3" s="21"/>
      <c r="D3" s="21" t="s">
        <v>88</v>
      </c>
      <c r="E3" s="21" t="s">
        <v>1308</v>
      </c>
      <c r="F3" s="21" t="s">
        <v>1309</v>
      </c>
      <c r="G3" s="21" t="s">
        <v>1310</v>
      </c>
      <c r="H3" s="21" t="s">
        <v>1311</v>
      </c>
      <c r="I3" s="21" t="s">
        <v>1312</v>
      </c>
      <c r="J3" s="21" t="s">
        <v>1313</v>
      </c>
      <c r="K3" s="21" t="s">
        <v>1314</v>
      </c>
      <c r="L3" s="21" t="s">
        <v>1315</v>
      </c>
      <c r="M3" s="21" t="s">
        <v>1316</v>
      </c>
      <c r="N3" s="21" t="s">
        <v>1317</v>
      </c>
      <c r="O3" s="21" t="s">
        <v>1318</v>
      </c>
      <c r="P3" s="21" t="s">
        <v>1319</v>
      </c>
      <c r="Q3" s="21" t="s">
        <v>1320</v>
      </c>
      <c r="R3" s="21" t="s">
        <v>1321</v>
      </c>
      <c r="S3" s="21" t="s">
        <v>1322</v>
      </c>
    </row>
    <row r="4" spans="1:1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49963904</v>
      </c>
      <c r="F4" s="22">
        <v>15581054</v>
      </c>
      <c r="G4" s="22">
        <v>6855</v>
      </c>
      <c r="H4" s="22">
        <v>709755</v>
      </c>
      <c r="I4" s="22">
        <v>17844</v>
      </c>
      <c r="J4" s="22">
        <v>221353</v>
      </c>
      <c r="K4" s="22">
        <v>-26563</v>
      </c>
      <c r="L4" s="22">
        <v>66474202</v>
      </c>
      <c r="M4" s="22">
        <v>19273871</v>
      </c>
      <c r="N4" s="22">
        <v>2598053</v>
      </c>
      <c r="O4" s="22">
        <v>346899</v>
      </c>
      <c r="P4" s="22">
        <v>0</v>
      </c>
      <c r="Q4" s="22">
        <v>0</v>
      </c>
      <c r="R4" s="22">
        <v>22218823</v>
      </c>
      <c r="S4" s="22">
        <v>44255379</v>
      </c>
    </row>
    <row r="5" spans="1:1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10822275</v>
      </c>
      <c r="F5" s="22">
        <v>5235711</v>
      </c>
      <c r="G5" s="22">
        <v>0</v>
      </c>
      <c r="H5" s="22">
        <v>414909</v>
      </c>
      <c r="I5" s="22">
        <v>0</v>
      </c>
      <c r="J5" s="22">
        <v>4497</v>
      </c>
      <c r="K5" s="22">
        <v>0</v>
      </c>
      <c r="L5" s="22">
        <v>16477392</v>
      </c>
      <c r="M5" s="22">
        <v>2607944</v>
      </c>
      <c r="N5" s="22">
        <v>1273269</v>
      </c>
      <c r="O5" s="22">
        <v>287053</v>
      </c>
      <c r="P5" s="22">
        <v>0</v>
      </c>
      <c r="Q5" s="22">
        <v>0</v>
      </c>
      <c r="R5" s="22">
        <v>4168266</v>
      </c>
      <c r="S5" s="22">
        <v>12309126</v>
      </c>
    </row>
    <row r="6" spans="1:1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1212344000</v>
      </c>
      <c r="F6" s="22">
        <v>1006865000</v>
      </c>
      <c r="G6" s="22">
        <v>0</v>
      </c>
      <c r="H6" s="22">
        <v>15826000</v>
      </c>
      <c r="I6" s="22">
        <v>159000</v>
      </c>
      <c r="J6" s="22">
        <v>165000</v>
      </c>
      <c r="K6" s="22">
        <v>0</v>
      </c>
      <c r="L6" s="22">
        <v>2235359000</v>
      </c>
      <c r="M6" s="22">
        <v>463969000</v>
      </c>
      <c r="N6" s="22">
        <v>251194000</v>
      </c>
      <c r="O6" s="22">
        <v>0</v>
      </c>
      <c r="P6" s="22">
        <v>-34129000</v>
      </c>
      <c r="Q6" s="22">
        <v>0</v>
      </c>
      <c r="R6" s="22">
        <v>681034000</v>
      </c>
      <c r="S6" s="22">
        <v>1554325000</v>
      </c>
    </row>
    <row r="7" spans="1:1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20552184</v>
      </c>
      <c r="F7" s="22">
        <v>9040314</v>
      </c>
      <c r="G7" s="22">
        <v>0</v>
      </c>
      <c r="H7" s="22">
        <v>410629</v>
      </c>
      <c r="I7" s="22">
        <v>0</v>
      </c>
      <c r="J7" s="22">
        <v>9958</v>
      </c>
      <c r="K7" s="22">
        <v>0</v>
      </c>
      <c r="L7" s="22">
        <v>30013085</v>
      </c>
      <c r="M7" s="22">
        <v>4775743</v>
      </c>
      <c r="N7" s="22">
        <v>2154192</v>
      </c>
      <c r="O7" s="22">
        <v>0</v>
      </c>
      <c r="P7" s="22">
        <v>0</v>
      </c>
      <c r="Q7" s="22">
        <v>0</v>
      </c>
      <c r="R7" s="22">
        <v>6929935</v>
      </c>
      <c r="S7" s="22">
        <v>23083150</v>
      </c>
    </row>
    <row r="8" spans="1:1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24565478</v>
      </c>
      <c r="F8" s="22">
        <v>1380361</v>
      </c>
      <c r="G8" s="22">
        <v>0</v>
      </c>
      <c r="H8" s="22">
        <v>205118</v>
      </c>
      <c r="I8" s="22">
        <v>0</v>
      </c>
      <c r="J8" s="22">
        <v>5968</v>
      </c>
      <c r="K8" s="22">
        <v>0</v>
      </c>
      <c r="L8" s="22">
        <v>26156925</v>
      </c>
      <c r="M8" s="22">
        <v>7214807</v>
      </c>
      <c r="N8" s="22">
        <v>468154</v>
      </c>
      <c r="O8" s="22">
        <v>0</v>
      </c>
      <c r="P8" s="22">
        <v>0</v>
      </c>
      <c r="Q8" s="22">
        <v>0</v>
      </c>
      <c r="R8" s="22">
        <v>7682961</v>
      </c>
      <c r="S8" s="22">
        <v>18473964</v>
      </c>
    </row>
    <row r="9" spans="1:1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17026953</v>
      </c>
      <c r="F9" s="22">
        <v>8518576</v>
      </c>
      <c r="G9" s="22">
        <v>9740</v>
      </c>
      <c r="H9" s="22">
        <v>345401</v>
      </c>
      <c r="I9" s="22">
        <v>0</v>
      </c>
      <c r="J9" s="22">
        <v>1274</v>
      </c>
      <c r="K9" s="22">
        <v>0</v>
      </c>
      <c r="L9" s="22">
        <v>25901944</v>
      </c>
      <c r="M9" s="22">
        <v>4790072</v>
      </c>
      <c r="N9" s="22">
        <v>2078122</v>
      </c>
      <c r="O9" s="22">
        <v>138740</v>
      </c>
      <c r="P9" s="22">
        <v>-297038</v>
      </c>
      <c r="Q9" s="22">
        <v>0</v>
      </c>
      <c r="R9" s="22">
        <v>6709896</v>
      </c>
      <c r="S9" s="22">
        <v>19192048</v>
      </c>
    </row>
    <row r="10" spans="1:1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951504000</v>
      </c>
      <c r="F10" s="22">
        <v>787994000</v>
      </c>
      <c r="G10" s="22">
        <v>0</v>
      </c>
      <c r="H10" s="22">
        <v>34251000</v>
      </c>
      <c r="I10" s="22">
        <v>228000</v>
      </c>
      <c r="J10" s="22">
        <v>357000</v>
      </c>
      <c r="K10" s="22">
        <v>0</v>
      </c>
      <c r="L10" s="22">
        <v>1774334000</v>
      </c>
      <c r="M10" s="22">
        <v>276737000</v>
      </c>
      <c r="N10" s="22">
        <v>150282000</v>
      </c>
      <c r="O10" s="22">
        <v>0</v>
      </c>
      <c r="P10" s="22">
        <v>0</v>
      </c>
      <c r="Q10" s="22">
        <v>-2535000</v>
      </c>
      <c r="R10" s="22">
        <v>424484000</v>
      </c>
      <c r="S10" s="22">
        <v>1349850000</v>
      </c>
    </row>
    <row r="11" spans="1:1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24622438</v>
      </c>
      <c r="F11" s="22">
        <v>13682460</v>
      </c>
      <c r="G11" s="22">
        <v>11999117</v>
      </c>
      <c r="H11" s="22">
        <v>932373</v>
      </c>
      <c r="I11" s="22">
        <v>2254</v>
      </c>
      <c r="J11" s="22">
        <v>7506</v>
      </c>
      <c r="K11" s="22">
        <v>0</v>
      </c>
      <c r="L11" s="22">
        <v>51246148</v>
      </c>
      <c r="M11" s="22">
        <v>7211775</v>
      </c>
      <c r="N11" s="22">
        <v>4259350</v>
      </c>
      <c r="O11" s="22">
        <v>280269</v>
      </c>
      <c r="P11" s="22">
        <v>0</v>
      </c>
      <c r="Q11" s="22">
        <v>0</v>
      </c>
      <c r="R11" s="22">
        <v>11751394</v>
      </c>
      <c r="S11" s="22">
        <v>39494754</v>
      </c>
    </row>
    <row r="12" spans="1:1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75482914</v>
      </c>
      <c r="F12" s="22">
        <v>49515467</v>
      </c>
      <c r="G12" s="22">
        <v>791963</v>
      </c>
      <c r="H12" s="22">
        <v>2302684</v>
      </c>
      <c r="I12" s="22">
        <v>6816</v>
      </c>
      <c r="J12" s="22">
        <v>165669</v>
      </c>
      <c r="K12" s="22">
        <v>47783</v>
      </c>
      <c r="L12" s="22">
        <v>128313296</v>
      </c>
      <c r="M12" s="22">
        <v>14919905</v>
      </c>
      <c r="N12" s="22">
        <v>9637480</v>
      </c>
      <c r="O12" s="22">
        <v>358549</v>
      </c>
      <c r="P12" s="22">
        <v>359057</v>
      </c>
      <c r="Q12" s="22">
        <v>0</v>
      </c>
      <c r="R12" s="22">
        <v>25274991</v>
      </c>
      <c r="S12" s="22">
        <v>103038305</v>
      </c>
    </row>
    <row r="13" spans="1:1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13696379</v>
      </c>
      <c r="F13" s="22">
        <v>2795835</v>
      </c>
      <c r="G13" s="22">
        <v>20890</v>
      </c>
      <c r="H13" s="22">
        <v>140451</v>
      </c>
      <c r="I13" s="22">
        <v>3442</v>
      </c>
      <c r="J13" s="22">
        <v>848</v>
      </c>
      <c r="K13" s="22">
        <v>0</v>
      </c>
      <c r="L13" s="22">
        <v>16657845</v>
      </c>
      <c r="M13" s="22">
        <v>3250202</v>
      </c>
      <c r="N13" s="22">
        <v>906355</v>
      </c>
      <c r="O13" s="22">
        <v>105058</v>
      </c>
      <c r="P13" s="22">
        <v>0</v>
      </c>
      <c r="Q13" s="22">
        <v>0</v>
      </c>
      <c r="R13" s="22">
        <v>4261615</v>
      </c>
      <c r="S13" s="22">
        <v>12396230</v>
      </c>
    </row>
    <row r="14" spans="1:1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32130481</v>
      </c>
      <c r="F14" s="22">
        <v>19078327</v>
      </c>
      <c r="G14" s="22">
        <v>57</v>
      </c>
      <c r="H14" s="22">
        <v>566054</v>
      </c>
      <c r="I14" s="22">
        <v>11988</v>
      </c>
      <c r="J14" s="22">
        <v>43314</v>
      </c>
      <c r="K14" s="22">
        <v>0</v>
      </c>
      <c r="L14" s="22">
        <v>51830221</v>
      </c>
      <c r="M14" s="22">
        <v>7866248</v>
      </c>
      <c r="N14" s="22">
        <v>5150378</v>
      </c>
      <c r="O14" s="22">
        <v>97496</v>
      </c>
      <c r="P14" s="22">
        <v>0</v>
      </c>
      <c r="Q14" s="22">
        <v>-3175</v>
      </c>
      <c r="R14" s="22">
        <v>13110947</v>
      </c>
      <c r="S14" s="22">
        <v>38719274</v>
      </c>
    </row>
    <row r="15" spans="1:1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97878000</v>
      </c>
      <c r="F15" s="22">
        <v>49482000</v>
      </c>
      <c r="G15" s="22">
        <v>0</v>
      </c>
      <c r="H15" s="22">
        <v>4615000</v>
      </c>
      <c r="I15" s="22">
        <v>24000</v>
      </c>
      <c r="J15" s="22">
        <v>214000</v>
      </c>
      <c r="K15" s="22">
        <v>0</v>
      </c>
      <c r="L15" s="22">
        <v>152213000</v>
      </c>
      <c r="M15" s="22">
        <v>22824000</v>
      </c>
      <c r="N15" s="22">
        <v>8528000</v>
      </c>
      <c r="O15" s="22">
        <v>1507000</v>
      </c>
      <c r="P15" s="22">
        <v>198000</v>
      </c>
      <c r="Q15" s="22">
        <v>-103000</v>
      </c>
      <c r="R15" s="22">
        <v>32954000</v>
      </c>
      <c r="S15" s="22">
        <v>119259000</v>
      </c>
    </row>
    <row r="16" spans="1:1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30271646</v>
      </c>
      <c r="F16" s="22">
        <v>9394480</v>
      </c>
      <c r="G16" s="22">
        <v>969950</v>
      </c>
      <c r="H16" s="22">
        <v>484306</v>
      </c>
      <c r="I16" s="22">
        <v>2372</v>
      </c>
      <c r="J16" s="22">
        <v>15620</v>
      </c>
      <c r="K16" s="22">
        <v>0</v>
      </c>
      <c r="L16" s="22">
        <v>41138374</v>
      </c>
      <c r="M16" s="22">
        <v>10554080</v>
      </c>
      <c r="N16" s="22">
        <v>3711847</v>
      </c>
      <c r="O16" s="22">
        <v>0</v>
      </c>
      <c r="P16" s="22">
        <v>0</v>
      </c>
      <c r="Q16" s="22">
        <v>0</v>
      </c>
      <c r="R16" s="22">
        <v>14265927</v>
      </c>
      <c r="S16" s="22">
        <v>26872447</v>
      </c>
    </row>
    <row r="17" spans="1:1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55654000</v>
      </c>
      <c r="F17" s="22">
        <v>24319000</v>
      </c>
      <c r="G17" s="22">
        <v>0</v>
      </c>
      <c r="H17" s="22">
        <v>1067000</v>
      </c>
      <c r="I17" s="22">
        <v>49000</v>
      </c>
      <c r="J17" s="22">
        <v>201000</v>
      </c>
      <c r="K17" s="22">
        <v>-39000</v>
      </c>
      <c r="L17" s="22">
        <v>81251000</v>
      </c>
      <c r="M17" s="22">
        <v>17853000</v>
      </c>
      <c r="N17" s="22">
        <v>3361000</v>
      </c>
      <c r="O17" s="22">
        <v>797000</v>
      </c>
      <c r="P17" s="22">
        <v>0</v>
      </c>
      <c r="Q17" s="22">
        <v>-39000</v>
      </c>
      <c r="R17" s="22">
        <v>21972000</v>
      </c>
      <c r="S17" s="22">
        <v>59279000</v>
      </c>
    </row>
    <row r="18" spans="1:1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94026202</v>
      </c>
      <c r="F18" s="22">
        <v>65577610</v>
      </c>
      <c r="G18" s="22">
        <v>0</v>
      </c>
      <c r="H18" s="22">
        <v>988556</v>
      </c>
      <c r="I18" s="22">
        <v>101076</v>
      </c>
      <c r="J18" s="22">
        <v>21055</v>
      </c>
      <c r="K18" s="22">
        <v>0</v>
      </c>
      <c r="L18" s="22">
        <v>160714499</v>
      </c>
      <c r="M18" s="22">
        <v>28149584</v>
      </c>
      <c r="N18" s="22">
        <v>13896035</v>
      </c>
      <c r="O18" s="22">
        <v>167300</v>
      </c>
      <c r="P18" s="22">
        <v>0</v>
      </c>
      <c r="Q18" s="22">
        <v>0</v>
      </c>
      <c r="R18" s="22">
        <v>42212919</v>
      </c>
      <c r="S18" s="22">
        <v>118501580</v>
      </c>
    </row>
    <row r="19" spans="1:1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33907680</v>
      </c>
      <c r="F19" s="22">
        <v>9787910</v>
      </c>
      <c r="G19" s="22">
        <v>0</v>
      </c>
      <c r="H19" s="22">
        <v>285900</v>
      </c>
      <c r="I19" s="22">
        <v>0</v>
      </c>
      <c r="J19" s="22">
        <v>2050</v>
      </c>
      <c r="K19" s="22">
        <v>0</v>
      </c>
      <c r="L19" s="22">
        <v>43983540</v>
      </c>
      <c r="M19" s="22">
        <v>9851555</v>
      </c>
      <c r="N19" s="22">
        <v>2683765</v>
      </c>
      <c r="O19" s="22">
        <v>199800</v>
      </c>
      <c r="P19" s="22">
        <v>0</v>
      </c>
      <c r="Q19" s="22">
        <v>0</v>
      </c>
      <c r="R19" s="22">
        <v>12735120</v>
      </c>
      <c r="S19" s="22">
        <v>31248420</v>
      </c>
    </row>
    <row r="20" spans="1:1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98186819</v>
      </c>
      <c r="F20" s="22">
        <v>20607943</v>
      </c>
      <c r="G20" s="22">
        <v>3490</v>
      </c>
      <c r="H20" s="22">
        <v>1089551</v>
      </c>
      <c r="I20" s="22">
        <v>2377</v>
      </c>
      <c r="J20" s="22">
        <v>83789</v>
      </c>
      <c r="K20" s="22">
        <v>0</v>
      </c>
      <c r="L20" s="22">
        <v>119973969</v>
      </c>
      <c r="M20" s="22">
        <v>23124991</v>
      </c>
      <c r="N20" s="22">
        <v>5026340</v>
      </c>
      <c r="O20" s="22">
        <v>1051496</v>
      </c>
      <c r="P20" s="22">
        <v>80000</v>
      </c>
      <c r="Q20" s="22">
        <v>0</v>
      </c>
      <c r="R20" s="22">
        <v>29282827</v>
      </c>
      <c r="S20" s="22">
        <v>90691142</v>
      </c>
    </row>
    <row r="21" spans="1:1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11721128</v>
      </c>
      <c r="F21" s="22">
        <v>5869396</v>
      </c>
      <c r="G21" s="22">
        <v>0</v>
      </c>
      <c r="H21" s="22">
        <v>349153</v>
      </c>
      <c r="I21" s="22">
        <v>0</v>
      </c>
      <c r="J21" s="22">
        <v>42701</v>
      </c>
      <c r="K21" s="22">
        <v>0</v>
      </c>
      <c r="L21" s="22">
        <v>17982378</v>
      </c>
      <c r="M21" s="22">
        <v>3147003</v>
      </c>
      <c r="N21" s="22">
        <v>240328</v>
      </c>
      <c r="O21" s="22">
        <v>260750</v>
      </c>
      <c r="P21" s="22">
        <v>0</v>
      </c>
      <c r="Q21" s="22">
        <v>0</v>
      </c>
      <c r="R21" s="22">
        <v>3648081</v>
      </c>
      <c r="S21" s="22">
        <v>14334297</v>
      </c>
    </row>
    <row r="22" spans="1:19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7504283</v>
      </c>
      <c r="F22" s="22">
        <v>1214306</v>
      </c>
      <c r="G22" s="22">
        <v>65720</v>
      </c>
      <c r="H22" s="22">
        <v>901470</v>
      </c>
      <c r="I22" s="22">
        <v>0</v>
      </c>
      <c r="J22" s="22">
        <v>0</v>
      </c>
      <c r="K22" s="22">
        <v>0</v>
      </c>
      <c r="L22" s="22">
        <v>9685779</v>
      </c>
      <c r="M22" s="22">
        <v>1832035</v>
      </c>
      <c r="N22" s="22">
        <v>529717</v>
      </c>
      <c r="O22" s="22">
        <v>296234</v>
      </c>
      <c r="P22" s="22">
        <v>0</v>
      </c>
      <c r="Q22" s="22">
        <v>0</v>
      </c>
      <c r="R22" s="22">
        <v>2657986</v>
      </c>
      <c r="S22" s="22">
        <v>7027793</v>
      </c>
    </row>
    <row r="23" spans="1:19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3794666</v>
      </c>
      <c r="F23" s="22">
        <v>6309713</v>
      </c>
      <c r="G23" s="22">
        <v>13730</v>
      </c>
      <c r="H23" s="22">
        <v>476152</v>
      </c>
      <c r="I23" s="22">
        <v>173333</v>
      </c>
      <c r="J23" s="22">
        <v>0</v>
      </c>
      <c r="K23" s="22">
        <v>-114709</v>
      </c>
      <c r="L23" s="22">
        <v>10652885</v>
      </c>
      <c r="M23" s="22">
        <v>1854936</v>
      </c>
      <c r="N23" s="22">
        <v>1786354</v>
      </c>
      <c r="O23" s="22">
        <v>156808</v>
      </c>
      <c r="P23" s="22">
        <v>613368</v>
      </c>
      <c r="Q23" s="22">
        <v>0</v>
      </c>
      <c r="R23" s="22">
        <v>4411466</v>
      </c>
      <c r="S23" s="22">
        <v>6241419</v>
      </c>
    </row>
    <row r="24" spans="1:19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6674765</v>
      </c>
      <c r="F24" s="22">
        <v>4482353</v>
      </c>
      <c r="G24" s="22">
        <v>5074057</v>
      </c>
      <c r="H24" s="22">
        <v>18301926</v>
      </c>
      <c r="I24" s="22">
        <v>54130</v>
      </c>
      <c r="J24" s="22">
        <v>524616</v>
      </c>
      <c r="K24" s="22">
        <v>0</v>
      </c>
      <c r="L24" s="22">
        <v>35111847</v>
      </c>
      <c r="M24" s="22">
        <v>1585700</v>
      </c>
      <c r="N24" s="22">
        <v>5050081</v>
      </c>
      <c r="O24" s="22">
        <v>788108</v>
      </c>
      <c r="P24" s="22">
        <v>0</v>
      </c>
      <c r="Q24" s="22">
        <v>0</v>
      </c>
      <c r="R24" s="22">
        <v>7423889</v>
      </c>
      <c r="S24" s="22">
        <v>27687958</v>
      </c>
    </row>
    <row r="25" spans="1:19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115106981</v>
      </c>
      <c r="F25" s="22">
        <v>61235050</v>
      </c>
      <c r="G25" s="22">
        <v>85692345</v>
      </c>
      <c r="H25" s="22">
        <v>9264521</v>
      </c>
      <c r="I25" s="22">
        <v>126348</v>
      </c>
      <c r="J25" s="22">
        <v>229161</v>
      </c>
      <c r="K25" s="22">
        <v>0</v>
      </c>
      <c r="L25" s="22">
        <v>271654406</v>
      </c>
      <c r="M25" s="22">
        <v>39571362</v>
      </c>
      <c r="N25" s="22">
        <v>17604555</v>
      </c>
      <c r="O25" s="22">
        <v>2699263</v>
      </c>
      <c r="P25" s="22">
        <v>415278</v>
      </c>
      <c r="Q25" s="22">
        <v>0</v>
      </c>
      <c r="R25" s="22">
        <v>60290458</v>
      </c>
      <c r="S25" s="22">
        <v>211363948</v>
      </c>
    </row>
    <row r="26" spans="1:19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68431699</v>
      </c>
      <c r="F26" s="22">
        <v>136526451</v>
      </c>
      <c r="G26" s="22">
        <v>488070688</v>
      </c>
      <c r="H26" s="22">
        <v>61056029</v>
      </c>
      <c r="I26" s="22">
        <v>0</v>
      </c>
      <c r="J26" s="22">
        <v>0</v>
      </c>
      <c r="K26" s="22">
        <v>0</v>
      </c>
      <c r="L26" s="22">
        <v>754084867</v>
      </c>
      <c r="M26" s="22">
        <v>39771738</v>
      </c>
      <c r="N26" s="22">
        <v>37149560</v>
      </c>
      <c r="O26" s="22">
        <v>0</v>
      </c>
      <c r="P26" s="22">
        <v>0</v>
      </c>
      <c r="Q26" s="22">
        <v>0</v>
      </c>
      <c r="R26" s="22">
        <v>76921298</v>
      </c>
      <c r="S26" s="22">
        <v>677163569</v>
      </c>
    </row>
    <row r="27" spans="1:19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161458</v>
      </c>
      <c r="F27" s="22">
        <v>141726</v>
      </c>
      <c r="G27" s="22">
        <v>119126</v>
      </c>
      <c r="H27" s="22">
        <v>481059</v>
      </c>
      <c r="I27" s="22">
        <v>0</v>
      </c>
      <c r="J27" s="22">
        <v>583533</v>
      </c>
      <c r="K27" s="22">
        <v>0</v>
      </c>
      <c r="L27" s="22">
        <v>1486902</v>
      </c>
      <c r="M27" s="22">
        <v>144040</v>
      </c>
      <c r="N27" s="22">
        <v>108211</v>
      </c>
      <c r="O27" s="22">
        <v>31449</v>
      </c>
      <c r="P27" s="22">
        <v>0</v>
      </c>
      <c r="Q27" s="22">
        <v>0</v>
      </c>
      <c r="R27" s="22">
        <v>283700</v>
      </c>
      <c r="S27" s="22">
        <v>1203202</v>
      </c>
    </row>
    <row r="28" spans="1:19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5760055</v>
      </c>
      <c r="F28" s="22">
        <v>2810409</v>
      </c>
      <c r="G28" s="22">
        <v>4824673</v>
      </c>
      <c r="H28" s="22">
        <v>10709604</v>
      </c>
      <c r="I28" s="22">
        <v>19678</v>
      </c>
      <c r="J28" s="22">
        <v>945851</v>
      </c>
      <c r="K28" s="22">
        <v>0</v>
      </c>
      <c r="L28" s="22">
        <v>25070270</v>
      </c>
      <c r="M28" s="22">
        <v>2301656</v>
      </c>
      <c r="N28" s="22">
        <v>2686340</v>
      </c>
      <c r="O28" s="22">
        <v>509531</v>
      </c>
      <c r="P28" s="22">
        <v>0</v>
      </c>
      <c r="Q28" s="22">
        <v>135</v>
      </c>
      <c r="R28" s="22">
        <v>5497662</v>
      </c>
      <c r="S28" s="22">
        <v>19572608</v>
      </c>
    </row>
    <row r="29" spans="1:19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5049500</v>
      </c>
      <c r="F29" s="22">
        <v>762246</v>
      </c>
      <c r="G29" s="22">
        <v>777791</v>
      </c>
      <c r="H29" s="22">
        <v>3394685</v>
      </c>
      <c r="I29" s="22">
        <v>0</v>
      </c>
      <c r="J29" s="22">
        <v>1140024</v>
      </c>
      <c r="K29" s="22">
        <v>0</v>
      </c>
      <c r="L29" s="22">
        <v>11124246</v>
      </c>
      <c r="M29" s="22">
        <v>1683466</v>
      </c>
      <c r="N29" s="22">
        <v>737952</v>
      </c>
      <c r="O29" s="22">
        <v>95815</v>
      </c>
      <c r="P29" s="22">
        <v>0</v>
      </c>
      <c r="Q29" s="22">
        <v>0</v>
      </c>
      <c r="R29" s="22">
        <v>2517233</v>
      </c>
      <c r="S29" s="22">
        <v>8607013</v>
      </c>
    </row>
    <row r="30" spans="1:19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3822290</v>
      </c>
      <c r="F30" s="22">
        <v>243191</v>
      </c>
      <c r="G30" s="22">
        <v>2999675</v>
      </c>
      <c r="H30" s="22">
        <v>6763470</v>
      </c>
      <c r="I30" s="22">
        <v>485394</v>
      </c>
      <c r="J30" s="22">
        <v>2094376</v>
      </c>
      <c r="K30" s="22">
        <v>0</v>
      </c>
      <c r="L30" s="22">
        <v>16408396</v>
      </c>
      <c r="M30" s="22">
        <v>1650155</v>
      </c>
      <c r="N30" s="22">
        <v>1539884</v>
      </c>
      <c r="O30" s="22">
        <v>172007</v>
      </c>
      <c r="P30" s="22">
        <v>0</v>
      </c>
      <c r="Q30" s="22">
        <v>0</v>
      </c>
      <c r="R30" s="22">
        <v>3362046</v>
      </c>
      <c r="S30" s="22">
        <v>13046350</v>
      </c>
    </row>
    <row r="31" spans="1:19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2808373</v>
      </c>
      <c r="F31" s="22">
        <v>3350362</v>
      </c>
      <c r="G31" s="22">
        <v>5569803</v>
      </c>
      <c r="H31" s="22">
        <v>19641293</v>
      </c>
      <c r="I31" s="22">
        <v>268</v>
      </c>
      <c r="J31" s="22">
        <v>241321</v>
      </c>
      <c r="K31" s="22">
        <v>0</v>
      </c>
      <c r="L31" s="22">
        <v>31611420</v>
      </c>
      <c r="M31" s="22">
        <v>1088274</v>
      </c>
      <c r="N31" s="22">
        <v>4447087</v>
      </c>
      <c r="O31" s="22">
        <v>287408</v>
      </c>
      <c r="P31" s="22">
        <v>0</v>
      </c>
      <c r="Q31" s="22">
        <v>0</v>
      </c>
      <c r="R31" s="22">
        <v>5822769</v>
      </c>
      <c r="S31" s="22">
        <v>25788651</v>
      </c>
    </row>
    <row r="32" spans="1:19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1854588</v>
      </c>
      <c r="F32" s="22">
        <v>2068380</v>
      </c>
      <c r="G32" s="22">
        <v>1442627</v>
      </c>
      <c r="H32" s="22">
        <v>934193</v>
      </c>
      <c r="I32" s="22">
        <v>0</v>
      </c>
      <c r="J32" s="22">
        <v>11168</v>
      </c>
      <c r="K32" s="22">
        <v>0</v>
      </c>
      <c r="L32" s="22">
        <v>6310956</v>
      </c>
      <c r="M32" s="22">
        <v>924199</v>
      </c>
      <c r="N32" s="22">
        <v>1028714</v>
      </c>
      <c r="O32" s="22">
        <v>151138</v>
      </c>
      <c r="P32" s="22">
        <v>0</v>
      </c>
      <c r="Q32" s="22">
        <v>0</v>
      </c>
      <c r="R32" s="22">
        <v>2104051</v>
      </c>
      <c r="S32" s="22">
        <v>4206905</v>
      </c>
    </row>
    <row r="33" spans="1:19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652738</v>
      </c>
      <c r="F33" s="22">
        <v>443232</v>
      </c>
      <c r="G33" s="22">
        <v>1087767</v>
      </c>
      <c r="H33" s="22">
        <v>3558443</v>
      </c>
      <c r="I33" s="22">
        <v>3842</v>
      </c>
      <c r="J33" s="22">
        <v>804481</v>
      </c>
      <c r="K33" s="22">
        <v>0</v>
      </c>
      <c r="L33" s="22">
        <v>6550503</v>
      </c>
      <c r="M33" s="22">
        <v>236684</v>
      </c>
      <c r="N33" s="22">
        <v>705688</v>
      </c>
      <c r="O33" s="22">
        <v>14594</v>
      </c>
      <c r="P33" s="22">
        <v>0</v>
      </c>
      <c r="Q33" s="22">
        <v>2241</v>
      </c>
      <c r="R33" s="22">
        <v>959207</v>
      </c>
      <c r="S33" s="22">
        <v>5591296</v>
      </c>
    </row>
    <row r="34" spans="1:19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10696760</v>
      </c>
      <c r="F34" s="22">
        <v>7855181</v>
      </c>
      <c r="G34" s="22">
        <v>19673352</v>
      </c>
      <c r="H34" s="22">
        <v>35511022</v>
      </c>
      <c r="I34" s="22">
        <v>0</v>
      </c>
      <c r="J34" s="22">
        <v>464839</v>
      </c>
      <c r="K34" s="22">
        <v>0</v>
      </c>
      <c r="L34" s="22">
        <v>74201154</v>
      </c>
      <c r="M34" s="22">
        <v>4740870</v>
      </c>
      <c r="N34" s="22">
        <v>7750141</v>
      </c>
      <c r="O34" s="22">
        <v>292329</v>
      </c>
      <c r="P34" s="22">
        <v>0</v>
      </c>
      <c r="Q34" s="22">
        <v>181539</v>
      </c>
      <c r="R34" s="22">
        <v>12964879</v>
      </c>
      <c r="S34" s="22">
        <v>61236275</v>
      </c>
    </row>
    <row r="35" spans="1:19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4463176</v>
      </c>
      <c r="F35" s="22">
        <v>3463296</v>
      </c>
      <c r="G35" s="22">
        <v>6796221</v>
      </c>
      <c r="H35" s="22">
        <v>25597589</v>
      </c>
      <c r="I35" s="22">
        <v>0</v>
      </c>
      <c r="J35" s="22">
        <v>115502</v>
      </c>
      <c r="K35" s="22">
        <v>0</v>
      </c>
      <c r="L35" s="22">
        <v>40435784</v>
      </c>
      <c r="M35" s="22">
        <v>2392128</v>
      </c>
      <c r="N35" s="22">
        <v>7933324</v>
      </c>
      <c r="O35" s="22">
        <v>940347</v>
      </c>
      <c r="P35" s="22">
        <v>0</v>
      </c>
      <c r="Q35" s="22">
        <v>0</v>
      </c>
      <c r="R35" s="22">
        <v>11265799</v>
      </c>
      <c r="S35" s="22">
        <v>29169985</v>
      </c>
    </row>
    <row r="36" spans="1:19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5362915</v>
      </c>
      <c r="F36" s="22">
        <v>2232760</v>
      </c>
      <c r="G36" s="22">
        <v>1280396</v>
      </c>
      <c r="H36" s="22">
        <v>6728393</v>
      </c>
      <c r="I36" s="22">
        <v>62183</v>
      </c>
      <c r="J36" s="22">
        <v>2059717</v>
      </c>
      <c r="K36" s="22">
        <v>0</v>
      </c>
      <c r="L36" s="22">
        <v>17726364</v>
      </c>
      <c r="M36" s="22">
        <v>2741045</v>
      </c>
      <c r="N36" s="22">
        <v>1894544</v>
      </c>
      <c r="O36" s="22">
        <v>0</v>
      </c>
      <c r="P36" s="22">
        <v>0</v>
      </c>
      <c r="Q36" s="22">
        <v>0</v>
      </c>
      <c r="R36" s="22">
        <v>4635589</v>
      </c>
      <c r="S36" s="22">
        <v>13090775</v>
      </c>
    </row>
    <row r="37" spans="1:19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3895063</v>
      </c>
      <c r="F37" s="22">
        <v>328817</v>
      </c>
      <c r="G37" s="22">
        <v>265522</v>
      </c>
      <c r="H37" s="22">
        <v>1893685</v>
      </c>
      <c r="I37" s="22">
        <v>0</v>
      </c>
      <c r="J37" s="22">
        <v>0</v>
      </c>
      <c r="K37" s="22">
        <v>0</v>
      </c>
      <c r="L37" s="22">
        <v>6383087</v>
      </c>
      <c r="M37" s="22">
        <v>1105019</v>
      </c>
      <c r="N37" s="22">
        <v>332374</v>
      </c>
      <c r="O37" s="22">
        <v>119467</v>
      </c>
      <c r="P37" s="22">
        <v>0</v>
      </c>
      <c r="Q37" s="22">
        <v>0</v>
      </c>
      <c r="R37" s="22">
        <v>1556860</v>
      </c>
      <c r="S37" s="22">
        <v>4826227</v>
      </c>
    </row>
    <row r="38" spans="1:19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450901</v>
      </c>
      <c r="F38" s="22">
        <v>1223050</v>
      </c>
      <c r="G38" s="22">
        <v>3981640</v>
      </c>
      <c r="H38" s="22">
        <v>13751082</v>
      </c>
      <c r="I38" s="22">
        <v>0</v>
      </c>
      <c r="J38" s="22">
        <v>387799</v>
      </c>
      <c r="K38" s="22">
        <v>0</v>
      </c>
      <c r="L38" s="22">
        <v>19794472</v>
      </c>
      <c r="M38" s="22">
        <v>352321</v>
      </c>
      <c r="N38" s="22">
        <v>2893582</v>
      </c>
      <c r="O38" s="22">
        <v>390108</v>
      </c>
      <c r="P38" s="22">
        <v>0</v>
      </c>
      <c r="Q38" s="22">
        <v>0</v>
      </c>
      <c r="R38" s="22">
        <v>3636011</v>
      </c>
      <c r="S38" s="22">
        <v>16158461</v>
      </c>
    </row>
    <row r="39" spans="1:19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8686223</v>
      </c>
      <c r="F39" s="22">
        <v>4801308</v>
      </c>
      <c r="G39" s="22">
        <v>11709964</v>
      </c>
      <c r="H39" s="22">
        <v>35895630</v>
      </c>
      <c r="I39" s="22">
        <v>0</v>
      </c>
      <c r="J39" s="22">
        <v>412392</v>
      </c>
      <c r="K39" s="22">
        <v>0</v>
      </c>
      <c r="L39" s="22">
        <v>61505517</v>
      </c>
      <c r="M39" s="22">
        <v>4307057</v>
      </c>
      <c r="N39" s="22">
        <v>12727395</v>
      </c>
      <c r="O39" s="22">
        <v>488519</v>
      </c>
      <c r="P39" s="22">
        <v>0</v>
      </c>
      <c r="Q39" s="22">
        <v>0</v>
      </c>
      <c r="R39" s="22">
        <v>17522971</v>
      </c>
      <c r="S39" s="22">
        <v>43982546</v>
      </c>
    </row>
    <row r="40" spans="1:19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2806373</v>
      </c>
      <c r="F40" s="22">
        <v>4614017</v>
      </c>
      <c r="G40" s="22">
        <v>4354659</v>
      </c>
      <c r="H40" s="22">
        <v>22031483</v>
      </c>
      <c r="I40" s="22">
        <v>218522</v>
      </c>
      <c r="J40" s="22">
        <v>4008608</v>
      </c>
      <c r="K40" s="22">
        <v>0</v>
      </c>
      <c r="L40" s="22">
        <v>38033662</v>
      </c>
      <c r="M40" s="22">
        <v>2739279</v>
      </c>
      <c r="N40" s="22">
        <v>11838862</v>
      </c>
      <c r="O40" s="22">
        <v>510442</v>
      </c>
      <c r="P40" s="22">
        <v>0</v>
      </c>
      <c r="Q40" s="22">
        <v>0</v>
      </c>
      <c r="R40" s="22">
        <v>15088583</v>
      </c>
      <c r="S40" s="22">
        <v>22945079</v>
      </c>
    </row>
    <row r="41" spans="1:19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1371684</v>
      </c>
      <c r="F41" s="22">
        <v>170261</v>
      </c>
      <c r="G41" s="22">
        <v>1505731</v>
      </c>
      <c r="H41" s="22">
        <v>2787791</v>
      </c>
      <c r="I41" s="22">
        <v>0</v>
      </c>
      <c r="J41" s="22">
        <v>561016</v>
      </c>
      <c r="K41" s="22">
        <v>0</v>
      </c>
      <c r="L41" s="22">
        <v>6396483</v>
      </c>
      <c r="M41" s="22">
        <v>392982</v>
      </c>
      <c r="N41" s="22">
        <v>537230</v>
      </c>
      <c r="O41" s="22">
        <v>120183</v>
      </c>
      <c r="P41" s="22">
        <v>0</v>
      </c>
      <c r="Q41" s="22">
        <v>0</v>
      </c>
      <c r="R41" s="22">
        <v>1050395</v>
      </c>
      <c r="S41" s="22">
        <v>5346088</v>
      </c>
    </row>
    <row r="42" spans="1:19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2314498</v>
      </c>
      <c r="F42" s="22">
        <v>2057010</v>
      </c>
      <c r="G42" s="22">
        <v>3654514</v>
      </c>
      <c r="H42" s="22">
        <v>13755386</v>
      </c>
      <c r="I42" s="22">
        <v>48004</v>
      </c>
      <c r="J42" s="22">
        <v>3161720</v>
      </c>
      <c r="K42" s="22">
        <v>0</v>
      </c>
      <c r="L42" s="22">
        <v>24991132</v>
      </c>
      <c r="M42" s="22">
        <v>1093123</v>
      </c>
      <c r="N42" s="22">
        <v>2766123</v>
      </c>
      <c r="O42" s="22">
        <v>340457</v>
      </c>
      <c r="P42" s="22">
        <v>0</v>
      </c>
      <c r="Q42" s="22">
        <v>0</v>
      </c>
      <c r="R42" s="22">
        <v>4199703</v>
      </c>
      <c r="S42" s="22">
        <v>20791429</v>
      </c>
    </row>
    <row r="43" spans="1:19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37341464</v>
      </c>
      <c r="F43" s="22">
        <v>5467565</v>
      </c>
      <c r="G43" s="22">
        <v>1631085</v>
      </c>
      <c r="H43" s="22">
        <v>5555030</v>
      </c>
      <c r="I43" s="22">
        <v>36031</v>
      </c>
      <c r="J43" s="22">
        <v>1641371</v>
      </c>
      <c r="K43" s="22">
        <v>0</v>
      </c>
      <c r="L43" s="22">
        <v>51672546</v>
      </c>
      <c r="M43" s="22">
        <v>15546294</v>
      </c>
      <c r="N43" s="22">
        <v>3478077</v>
      </c>
      <c r="O43" s="22">
        <v>974233</v>
      </c>
      <c r="P43" s="22">
        <v>0</v>
      </c>
      <c r="Q43" s="22">
        <v>0</v>
      </c>
      <c r="R43" s="22">
        <v>19998604</v>
      </c>
      <c r="S43" s="22">
        <v>31673942</v>
      </c>
    </row>
    <row r="44" spans="1:19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1661884</v>
      </c>
      <c r="F44" s="22">
        <v>0</v>
      </c>
      <c r="G44" s="22">
        <v>883775</v>
      </c>
      <c r="H44" s="22">
        <v>4592227</v>
      </c>
      <c r="I44" s="22">
        <v>0</v>
      </c>
      <c r="J44" s="22">
        <v>2483788</v>
      </c>
      <c r="K44" s="22">
        <v>0</v>
      </c>
      <c r="L44" s="22">
        <v>9621674</v>
      </c>
      <c r="M44" s="22">
        <v>910655</v>
      </c>
      <c r="N44" s="22">
        <v>1225263</v>
      </c>
      <c r="O44" s="22">
        <v>184776</v>
      </c>
      <c r="P44" s="22">
        <v>0</v>
      </c>
      <c r="Q44" s="22">
        <v>0</v>
      </c>
      <c r="R44" s="22">
        <v>2320694</v>
      </c>
      <c r="S44" s="22">
        <v>7300980</v>
      </c>
    </row>
    <row r="45" spans="1:19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20656739</v>
      </c>
      <c r="F45" s="22">
        <v>30906102</v>
      </c>
      <c r="G45" s="22">
        <v>14010879</v>
      </c>
      <c r="H45" s="22">
        <v>25438187</v>
      </c>
      <c r="I45" s="22">
        <v>33069</v>
      </c>
      <c r="J45" s="22">
        <v>1252029</v>
      </c>
      <c r="K45" s="22">
        <v>43158</v>
      </c>
      <c r="L45" s="22">
        <v>92340163</v>
      </c>
      <c r="M45" s="22">
        <v>7875468</v>
      </c>
      <c r="N45" s="22">
        <v>11972921</v>
      </c>
      <c r="O45" s="22">
        <v>317000</v>
      </c>
      <c r="P45" s="22">
        <v>0</v>
      </c>
      <c r="Q45" s="22">
        <v>43158</v>
      </c>
      <c r="R45" s="22">
        <v>20208547</v>
      </c>
      <c r="S45" s="22">
        <v>72131616</v>
      </c>
    </row>
    <row r="46" spans="1:19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3101206</v>
      </c>
      <c r="F46" s="22">
        <v>7326689</v>
      </c>
      <c r="G46" s="22">
        <v>25832817</v>
      </c>
      <c r="H46" s="22">
        <v>62646780</v>
      </c>
      <c r="I46" s="22">
        <v>62748</v>
      </c>
      <c r="J46" s="22">
        <v>279444</v>
      </c>
      <c r="K46" s="22">
        <v>0</v>
      </c>
      <c r="L46" s="22">
        <v>99249684</v>
      </c>
      <c r="M46" s="22">
        <v>1449030</v>
      </c>
      <c r="N46" s="22">
        <v>19795146</v>
      </c>
      <c r="O46" s="22">
        <v>1314708</v>
      </c>
      <c r="P46" s="22">
        <v>0</v>
      </c>
      <c r="Q46" s="22">
        <v>0</v>
      </c>
      <c r="R46" s="22">
        <v>22558884</v>
      </c>
      <c r="S46" s="22">
        <v>76690800</v>
      </c>
    </row>
    <row r="47" spans="1:19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5555861</v>
      </c>
      <c r="F47" s="22">
        <v>2198455</v>
      </c>
      <c r="G47" s="22">
        <v>4850902</v>
      </c>
      <c r="H47" s="22">
        <v>20313900</v>
      </c>
      <c r="I47" s="22">
        <v>27967</v>
      </c>
      <c r="J47" s="22">
        <v>0</v>
      </c>
      <c r="K47" s="22">
        <v>0</v>
      </c>
      <c r="L47" s="22">
        <v>32947085</v>
      </c>
      <c r="M47" s="22">
        <v>1662610</v>
      </c>
      <c r="N47" s="22">
        <v>4763149</v>
      </c>
      <c r="O47" s="22">
        <v>40940</v>
      </c>
      <c r="P47" s="22">
        <v>0</v>
      </c>
      <c r="Q47" s="22">
        <v>0</v>
      </c>
      <c r="R47" s="22">
        <v>6466699</v>
      </c>
      <c r="S47" s="22">
        <v>26480386</v>
      </c>
    </row>
    <row r="48" spans="1:19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5935769</v>
      </c>
      <c r="F48" s="22">
        <v>9647984</v>
      </c>
      <c r="G48" s="22">
        <v>29445447</v>
      </c>
      <c r="H48" s="22">
        <v>29206837</v>
      </c>
      <c r="I48" s="22">
        <v>58573</v>
      </c>
      <c r="J48" s="22">
        <v>135203</v>
      </c>
      <c r="K48" s="22">
        <v>0</v>
      </c>
      <c r="L48" s="22">
        <v>74429813</v>
      </c>
      <c r="M48" s="22">
        <v>2878739</v>
      </c>
      <c r="N48" s="22">
        <v>5463289</v>
      </c>
      <c r="O48" s="22">
        <v>845867</v>
      </c>
      <c r="P48" s="22">
        <v>0</v>
      </c>
      <c r="Q48" s="22">
        <v>0</v>
      </c>
      <c r="R48" s="22">
        <v>9187895</v>
      </c>
      <c r="S48" s="22">
        <v>65241918</v>
      </c>
    </row>
    <row r="49" spans="1:19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10585846</v>
      </c>
      <c r="F49" s="22">
        <v>1099090</v>
      </c>
      <c r="G49" s="22">
        <v>1488528</v>
      </c>
      <c r="H49" s="22">
        <v>7001637</v>
      </c>
      <c r="I49" s="22">
        <v>37630</v>
      </c>
      <c r="J49" s="22">
        <v>768925</v>
      </c>
      <c r="K49" s="22">
        <v>0</v>
      </c>
      <c r="L49" s="22">
        <v>20981656</v>
      </c>
      <c r="M49" s="22">
        <v>3528501</v>
      </c>
      <c r="N49" s="22">
        <v>1263471</v>
      </c>
      <c r="O49" s="22">
        <v>413136</v>
      </c>
      <c r="P49" s="22">
        <v>0</v>
      </c>
      <c r="Q49" s="22">
        <v>11061</v>
      </c>
      <c r="R49" s="22">
        <v>5216169</v>
      </c>
      <c r="S49" s="22">
        <v>15765487</v>
      </c>
    </row>
    <row r="50" spans="1:19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8005067</v>
      </c>
      <c r="F50" s="22">
        <v>7888035</v>
      </c>
      <c r="G50" s="22">
        <v>12730316</v>
      </c>
      <c r="H50" s="22">
        <v>7962340</v>
      </c>
      <c r="I50" s="22">
        <v>25654</v>
      </c>
      <c r="J50" s="22">
        <v>900852</v>
      </c>
      <c r="K50" s="22">
        <v>0</v>
      </c>
      <c r="L50" s="22">
        <v>37512264</v>
      </c>
      <c r="M50" s="22">
        <v>4193160</v>
      </c>
      <c r="N50" s="22">
        <v>6463364</v>
      </c>
      <c r="O50" s="22">
        <v>424666</v>
      </c>
      <c r="P50" s="22">
        <v>0</v>
      </c>
      <c r="Q50" s="22">
        <v>0</v>
      </c>
      <c r="R50" s="22">
        <v>11081190</v>
      </c>
      <c r="S50" s="22">
        <v>26431074</v>
      </c>
    </row>
    <row r="51" spans="1:19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2527732</v>
      </c>
      <c r="F51" s="22">
        <v>4295767</v>
      </c>
      <c r="G51" s="22">
        <v>2568602</v>
      </c>
      <c r="H51" s="22">
        <v>7804805</v>
      </c>
      <c r="I51" s="22">
        <v>30594</v>
      </c>
      <c r="J51" s="22">
        <v>1465731</v>
      </c>
      <c r="K51" s="22">
        <v>0</v>
      </c>
      <c r="L51" s="22">
        <v>18693231</v>
      </c>
      <c r="M51" s="22">
        <v>1201590</v>
      </c>
      <c r="N51" s="22">
        <v>1569497</v>
      </c>
      <c r="O51" s="22">
        <v>320070</v>
      </c>
      <c r="P51" s="22">
        <v>252511</v>
      </c>
      <c r="Q51" s="22">
        <v>0</v>
      </c>
      <c r="R51" s="22">
        <v>3343668</v>
      </c>
      <c r="S51" s="22">
        <v>15349563</v>
      </c>
    </row>
    <row r="52" spans="1:19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14495255</v>
      </c>
      <c r="F52" s="22">
        <v>37795018</v>
      </c>
      <c r="G52" s="22">
        <v>951331</v>
      </c>
      <c r="H52" s="22">
        <v>10766926</v>
      </c>
      <c r="I52" s="22">
        <v>0</v>
      </c>
      <c r="J52" s="22">
        <v>1415237</v>
      </c>
      <c r="K52" s="22">
        <v>0</v>
      </c>
      <c r="L52" s="22">
        <v>65423767</v>
      </c>
      <c r="M52" s="22">
        <v>6323512</v>
      </c>
      <c r="N52" s="22">
        <v>14307569</v>
      </c>
      <c r="O52" s="22">
        <v>138003</v>
      </c>
      <c r="P52" s="22">
        <v>0</v>
      </c>
      <c r="Q52" s="22">
        <v>0</v>
      </c>
      <c r="R52" s="22">
        <v>20769084</v>
      </c>
      <c r="S52" s="22">
        <v>44654683</v>
      </c>
    </row>
    <row r="53" spans="1:19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2604149</v>
      </c>
      <c r="F53" s="22">
        <v>2451718</v>
      </c>
      <c r="G53" s="22">
        <v>4545735</v>
      </c>
      <c r="H53" s="22">
        <v>9527788</v>
      </c>
      <c r="I53" s="22">
        <v>41201</v>
      </c>
      <c r="J53" s="22">
        <v>82718</v>
      </c>
      <c r="K53" s="22">
        <v>0</v>
      </c>
      <c r="L53" s="22">
        <v>19253309</v>
      </c>
      <c r="M53" s="22">
        <v>1305508</v>
      </c>
      <c r="N53" s="22">
        <v>2856020</v>
      </c>
      <c r="O53" s="22">
        <v>588576</v>
      </c>
      <c r="P53" s="22">
        <v>0</v>
      </c>
      <c r="Q53" s="22">
        <v>0</v>
      </c>
      <c r="R53" s="22">
        <v>4750104</v>
      </c>
      <c r="S53" s="22">
        <v>14503205</v>
      </c>
    </row>
    <row r="54" spans="1:19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6559962</v>
      </c>
      <c r="F54" s="22">
        <v>5113392</v>
      </c>
      <c r="G54" s="22">
        <v>1259242</v>
      </c>
      <c r="H54" s="22">
        <v>3059874</v>
      </c>
      <c r="I54" s="22">
        <v>201065</v>
      </c>
      <c r="J54" s="22">
        <v>3614608</v>
      </c>
      <c r="K54" s="22">
        <v>0</v>
      </c>
      <c r="L54" s="22">
        <v>19808143</v>
      </c>
      <c r="M54" s="22">
        <v>2609840</v>
      </c>
      <c r="N54" s="22">
        <v>2247096</v>
      </c>
      <c r="O54" s="22">
        <v>234968</v>
      </c>
      <c r="P54" s="22">
        <v>0</v>
      </c>
      <c r="Q54" s="22">
        <v>0</v>
      </c>
      <c r="R54" s="22">
        <v>5091904</v>
      </c>
      <c r="S54" s="22">
        <v>14716239</v>
      </c>
    </row>
    <row r="55" spans="1:19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1937205</v>
      </c>
      <c r="F55" s="22">
        <v>1046530</v>
      </c>
      <c r="G55" s="22">
        <v>2231178</v>
      </c>
      <c r="H55" s="22">
        <v>8953141</v>
      </c>
      <c r="I55" s="22">
        <v>49494</v>
      </c>
      <c r="J55" s="22">
        <v>2151869</v>
      </c>
      <c r="K55" s="22">
        <v>0</v>
      </c>
      <c r="L55" s="22">
        <v>16369417</v>
      </c>
      <c r="M55" s="22">
        <v>822902</v>
      </c>
      <c r="N55" s="22">
        <v>1421622</v>
      </c>
      <c r="O55" s="22">
        <v>119285</v>
      </c>
      <c r="P55" s="22">
        <v>0</v>
      </c>
      <c r="Q55" s="22">
        <v>0</v>
      </c>
      <c r="R55" s="22">
        <v>2363809</v>
      </c>
      <c r="S55" s="22">
        <v>14005608</v>
      </c>
    </row>
    <row r="56" spans="1:19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11190903</v>
      </c>
      <c r="F56" s="22">
        <v>3820204</v>
      </c>
      <c r="G56" s="22">
        <v>4996623</v>
      </c>
      <c r="H56" s="22">
        <v>20012993</v>
      </c>
      <c r="I56" s="22">
        <v>115109</v>
      </c>
      <c r="J56" s="22">
        <v>1676136</v>
      </c>
      <c r="K56" s="22">
        <v>-7316</v>
      </c>
      <c r="L56" s="22">
        <v>41804652</v>
      </c>
      <c r="M56" s="22">
        <v>5516349</v>
      </c>
      <c r="N56" s="22">
        <v>6082235</v>
      </c>
      <c r="O56" s="22">
        <v>634077</v>
      </c>
      <c r="P56" s="22">
        <v>464080</v>
      </c>
      <c r="Q56" s="22">
        <v>0</v>
      </c>
      <c r="R56" s="22">
        <v>12696741</v>
      </c>
      <c r="S56" s="22">
        <v>29107911</v>
      </c>
    </row>
    <row r="57" spans="1:19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4939784</v>
      </c>
      <c r="F57" s="22">
        <v>4278157</v>
      </c>
      <c r="G57" s="22">
        <v>4636056</v>
      </c>
      <c r="H57" s="22">
        <v>27461534</v>
      </c>
      <c r="I57" s="22">
        <v>274724</v>
      </c>
      <c r="J57" s="22">
        <v>880554</v>
      </c>
      <c r="K57" s="22">
        <v>0</v>
      </c>
      <c r="L57" s="22">
        <v>42470809</v>
      </c>
      <c r="M57" s="22">
        <v>2157855</v>
      </c>
      <c r="N57" s="22">
        <v>10371910</v>
      </c>
      <c r="O57" s="22">
        <v>893217</v>
      </c>
      <c r="P57" s="22">
        <v>0</v>
      </c>
      <c r="Q57" s="22">
        <v>0</v>
      </c>
      <c r="R57" s="22">
        <v>13422982</v>
      </c>
      <c r="S57" s="22">
        <v>29047827</v>
      </c>
    </row>
    <row r="58" spans="1:19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3131162</v>
      </c>
      <c r="F58" s="22">
        <v>2664356</v>
      </c>
      <c r="G58" s="22">
        <v>4754780</v>
      </c>
      <c r="H58" s="22">
        <v>10178066</v>
      </c>
      <c r="I58" s="22">
        <v>64513</v>
      </c>
      <c r="J58" s="22">
        <v>507065</v>
      </c>
      <c r="K58" s="22">
        <v>0</v>
      </c>
      <c r="L58" s="22">
        <v>21299942</v>
      </c>
      <c r="M58" s="22">
        <v>725413</v>
      </c>
      <c r="N58" s="22">
        <v>2942360</v>
      </c>
      <c r="O58" s="22">
        <v>483300</v>
      </c>
      <c r="P58" s="22">
        <v>0</v>
      </c>
      <c r="Q58" s="22">
        <v>0</v>
      </c>
      <c r="R58" s="22">
        <v>4151073</v>
      </c>
      <c r="S58" s="22">
        <v>17148869</v>
      </c>
    </row>
    <row r="59" spans="1:19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1427363</v>
      </c>
      <c r="F59" s="22">
        <v>4142869</v>
      </c>
      <c r="G59" s="22">
        <v>8733017</v>
      </c>
      <c r="H59" s="22">
        <v>24815087</v>
      </c>
      <c r="I59" s="22">
        <v>14404</v>
      </c>
      <c r="J59" s="22">
        <v>295254</v>
      </c>
      <c r="K59" s="22">
        <v>0</v>
      </c>
      <c r="L59" s="22">
        <v>39427994</v>
      </c>
      <c r="M59" s="22">
        <v>510880</v>
      </c>
      <c r="N59" s="22">
        <v>5930176</v>
      </c>
      <c r="O59" s="22">
        <v>658028</v>
      </c>
      <c r="P59" s="22">
        <v>0</v>
      </c>
      <c r="Q59" s="22">
        <v>0</v>
      </c>
      <c r="R59" s="22">
        <v>7099084</v>
      </c>
      <c r="S59" s="22">
        <v>32328910</v>
      </c>
    </row>
    <row r="60" spans="1:19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862983</v>
      </c>
      <c r="F60" s="22">
        <v>17436721</v>
      </c>
      <c r="G60" s="22">
        <v>14417718</v>
      </c>
      <c r="H60" s="22">
        <v>46356597</v>
      </c>
      <c r="I60" s="22">
        <v>0</v>
      </c>
      <c r="J60" s="22">
        <v>810</v>
      </c>
      <c r="K60" s="22">
        <v>-5984</v>
      </c>
      <c r="L60" s="22">
        <v>79068845</v>
      </c>
      <c r="M60" s="22">
        <v>200000</v>
      </c>
      <c r="N60" s="22">
        <v>10092911</v>
      </c>
      <c r="O60" s="22">
        <v>206077</v>
      </c>
      <c r="P60" s="22">
        <v>0</v>
      </c>
      <c r="Q60" s="22">
        <v>0</v>
      </c>
      <c r="R60" s="22">
        <v>10498988</v>
      </c>
      <c r="S60" s="22">
        <v>68569857</v>
      </c>
    </row>
    <row r="61" spans="1:19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682011</v>
      </c>
      <c r="F61" s="22">
        <v>1768323</v>
      </c>
      <c r="G61" s="22">
        <v>2583168</v>
      </c>
      <c r="H61" s="22">
        <v>11282969</v>
      </c>
      <c r="I61" s="22">
        <v>0</v>
      </c>
      <c r="J61" s="22">
        <v>1118915</v>
      </c>
      <c r="K61" s="22">
        <v>0</v>
      </c>
      <c r="L61" s="22">
        <v>17435386</v>
      </c>
      <c r="M61" s="22">
        <v>428771</v>
      </c>
      <c r="N61" s="22">
        <v>1797800</v>
      </c>
      <c r="O61" s="22">
        <v>516833</v>
      </c>
      <c r="P61" s="22">
        <v>0</v>
      </c>
      <c r="Q61" s="22">
        <v>0</v>
      </c>
      <c r="R61" s="22">
        <v>2743404</v>
      </c>
      <c r="S61" s="22">
        <v>14691982</v>
      </c>
    </row>
    <row r="62" spans="1:19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35761139</v>
      </c>
      <c r="F62" s="22">
        <v>17962101</v>
      </c>
      <c r="G62" s="22">
        <v>1761674</v>
      </c>
      <c r="H62" s="22">
        <v>14056917</v>
      </c>
      <c r="I62" s="22">
        <v>178709</v>
      </c>
      <c r="J62" s="22">
        <v>264331</v>
      </c>
      <c r="K62" s="22">
        <v>0</v>
      </c>
      <c r="L62" s="22">
        <v>69984871</v>
      </c>
      <c r="M62" s="22">
        <v>13813406</v>
      </c>
      <c r="N62" s="22">
        <v>6668957</v>
      </c>
      <c r="O62" s="22">
        <v>468440</v>
      </c>
      <c r="P62" s="22">
        <v>0</v>
      </c>
      <c r="Q62" s="22">
        <v>0</v>
      </c>
      <c r="R62" s="22">
        <v>20950803</v>
      </c>
      <c r="S62" s="22">
        <v>49034068</v>
      </c>
    </row>
    <row r="63" spans="1:19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1043697</v>
      </c>
      <c r="F63" s="22">
        <v>1071685</v>
      </c>
      <c r="G63" s="22">
        <v>89537</v>
      </c>
      <c r="H63" s="22">
        <v>908412</v>
      </c>
      <c r="I63" s="22">
        <v>5956</v>
      </c>
      <c r="J63" s="22">
        <v>271444</v>
      </c>
      <c r="K63" s="22">
        <v>0</v>
      </c>
      <c r="L63" s="22">
        <v>3390731</v>
      </c>
      <c r="M63" s="22">
        <v>413959</v>
      </c>
      <c r="N63" s="22">
        <v>409855</v>
      </c>
      <c r="O63" s="22">
        <v>95401</v>
      </c>
      <c r="P63" s="22">
        <v>0</v>
      </c>
      <c r="Q63" s="22">
        <v>0</v>
      </c>
      <c r="R63" s="22">
        <v>919215</v>
      </c>
      <c r="S63" s="22">
        <v>2471516</v>
      </c>
    </row>
    <row r="64" spans="1:19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6824102</v>
      </c>
      <c r="F64" s="22">
        <v>762177</v>
      </c>
      <c r="G64" s="22">
        <v>1670245</v>
      </c>
      <c r="H64" s="22">
        <v>3203926</v>
      </c>
      <c r="I64" s="22">
        <v>74028</v>
      </c>
      <c r="J64" s="22">
        <v>511004</v>
      </c>
      <c r="K64" s="22">
        <v>0</v>
      </c>
      <c r="L64" s="22">
        <v>13045482</v>
      </c>
      <c r="M64" s="22">
        <v>1351009</v>
      </c>
      <c r="N64" s="22">
        <v>1208689</v>
      </c>
      <c r="O64" s="22">
        <v>328994</v>
      </c>
      <c r="P64" s="22">
        <v>0</v>
      </c>
      <c r="Q64" s="22">
        <v>0</v>
      </c>
      <c r="R64" s="22">
        <v>2888692</v>
      </c>
      <c r="S64" s="22">
        <v>10156790</v>
      </c>
    </row>
    <row r="65" spans="1:19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5405823</v>
      </c>
      <c r="F65" s="22">
        <v>1887866</v>
      </c>
      <c r="G65" s="22">
        <v>4468238</v>
      </c>
      <c r="H65" s="22">
        <v>13176509</v>
      </c>
      <c r="I65" s="22">
        <v>41811</v>
      </c>
      <c r="J65" s="22">
        <v>715840</v>
      </c>
      <c r="K65" s="22">
        <v>0</v>
      </c>
      <c r="L65" s="22">
        <v>25696087</v>
      </c>
      <c r="M65" s="22">
        <v>3353642</v>
      </c>
      <c r="N65" s="22">
        <v>3712750</v>
      </c>
      <c r="O65" s="22">
        <v>304789</v>
      </c>
      <c r="P65" s="22">
        <v>0</v>
      </c>
      <c r="Q65" s="22">
        <v>0</v>
      </c>
      <c r="R65" s="22">
        <v>7371181</v>
      </c>
      <c r="S65" s="22">
        <v>18324906</v>
      </c>
    </row>
    <row r="66" spans="1:19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1380770</v>
      </c>
      <c r="F66" s="22">
        <v>0</v>
      </c>
      <c r="G66" s="22">
        <v>10941617</v>
      </c>
      <c r="H66" s="22">
        <v>14954902</v>
      </c>
      <c r="I66" s="22">
        <v>0</v>
      </c>
      <c r="J66" s="22">
        <v>0</v>
      </c>
      <c r="K66" s="22">
        <v>599401</v>
      </c>
      <c r="L66" s="22">
        <v>27876690</v>
      </c>
      <c r="M66" s="22">
        <v>560255</v>
      </c>
      <c r="N66" s="22">
        <v>4626810</v>
      </c>
      <c r="O66" s="22">
        <v>558593</v>
      </c>
      <c r="P66" s="22">
        <v>0</v>
      </c>
      <c r="Q66" s="22">
        <v>0</v>
      </c>
      <c r="R66" s="22">
        <v>5745658</v>
      </c>
      <c r="S66" s="22">
        <v>22131032</v>
      </c>
    </row>
    <row r="67" spans="1:19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88494</v>
      </c>
      <c r="F67" s="22">
        <v>105902</v>
      </c>
      <c r="G67" s="22">
        <v>111680</v>
      </c>
      <c r="H67" s="22">
        <v>1516225</v>
      </c>
      <c r="I67" s="22">
        <v>0</v>
      </c>
      <c r="J67" s="22">
        <v>58670</v>
      </c>
      <c r="K67" s="22">
        <v>0</v>
      </c>
      <c r="L67" s="22">
        <v>1880971</v>
      </c>
      <c r="M67" s="22">
        <v>56591</v>
      </c>
      <c r="N67" s="22">
        <v>611536</v>
      </c>
      <c r="O67" s="22">
        <v>25613</v>
      </c>
      <c r="P67" s="22">
        <v>-191</v>
      </c>
      <c r="Q67" s="22">
        <v>0</v>
      </c>
      <c r="R67" s="22">
        <v>693549</v>
      </c>
      <c r="S67" s="22">
        <v>1187422</v>
      </c>
    </row>
    <row r="68" spans="1:19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29245180</v>
      </c>
      <c r="F68" s="22">
        <v>18305038</v>
      </c>
      <c r="G68" s="22">
        <v>0</v>
      </c>
      <c r="H68" s="22">
        <v>11928879</v>
      </c>
      <c r="I68" s="22">
        <v>0</v>
      </c>
      <c r="J68" s="22">
        <v>1475523</v>
      </c>
      <c r="K68" s="22">
        <v>272864</v>
      </c>
      <c r="L68" s="22">
        <v>61227484</v>
      </c>
      <c r="M68" s="22">
        <v>8479384</v>
      </c>
      <c r="N68" s="22">
        <v>8561616</v>
      </c>
      <c r="O68" s="22">
        <v>123619</v>
      </c>
      <c r="P68" s="22">
        <v>0</v>
      </c>
      <c r="Q68" s="22">
        <v>0</v>
      </c>
      <c r="R68" s="22">
        <v>17164619</v>
      </c>
      <c r="S68" s="22">
        <v>44062865</v>
      </c>
    </row>
    <row r="69" spans="1:19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58742031</v>
      </c>
      <c r="F69" s="22">
        <v>24448689</v>
      </c>
      <c r="G69" s="22">
        <v>4050026</v>
      </c>
      <c r="H69" s="22">
        <v>12594388</v>
      </c>
      <c r="I69" s="22">
        <v>202246</v>
      </c>
      <c r="J69" s="22">
        <v>1225548</v>
      </c>
      <c r="K69" s="22">
        <v>0</v>
      </c>
      <c r="L69" s="22">
        <v>101262928</v>
      </c>
      <c r="M69" s="22">
        <v>28798176</v>
      </c>
      <c r="N69" s="22">
        <v>10834843</v>
      </c>
      <c r="O69" s="22">
        <v>644615</v>
      </c>
      <c r="P69" s="22">
        <v>0</v>
      </c>
      <c r="Q69" s="22">
        <v>0</v>
      </c>
      <c r="R69" s="22">
        <v>40277634</v>
      </c>
      <c r="S69" s="22">
        <v>60985294</v>
      </c>
    </row>
    <row r="70" spans="1:19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1292908</v>
      </c>
      <c r="F70" s="22">
        <v>6691485</v>
      </c>
      <c r="G70" s="22">
        <v>9834542</v>
      </c>
      <c r="H70" s="22">
        <v>18128150</v>
      </c>
      <c r="I70" s="22">
        <v>0</v>
      </c>
      <c r="J70" s="22">
        <v>0</v>
      </c>
      <c r="K70" s="22">
        <v>-592217</v>
      </c>
      <c r="L70" s="22">
        <v>35354868</v>
      </c>
      <c r="M70" s="22">
        <v>367582</v>
      </c>
      <c r="N70" s="22">
        <v>5227484</v>
      </c>
      <c r="O70" s="22">
        <v>95449</v>
      </c>
      <c r="P70" s="22">
        <v>0</v>
      </c>
      <c r="Q70" s="22">
        <v>0</v>
      </c>
      <c r="R70" s="22">
        <v>5690515</v>
      </c>
      <c r="S70" s="22">
        <v>29664353</v>
      </c>
    </row>
    <row r="71" spans="1:19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2270090</v>
      </c>
      <c r="F71" s="22">
        <v>825157</v>
      </c>
      <c r="G71" s="22">
        <v>1563389</v>
      </c>
      <c r="H71" s="22">
        <v>7361963</v>
      </c>
      <c r="I71" s="22">
        <v>0</v>
      </c>
      <c r="J71" s="22">
        <v>686517</v>
      </c>
      <c r="K71" s="22">
        <v>0</v>
      </c>
      <c r="L71" s="22">
        <v>12707116</v>
      </c>
      <c r="M71" s="22">
        <v>822503</v>
      </c>
      <c r="N71" s="22">
        <v>1119495</v>
      </c>
      <c r="O71" s="22">
        <v>506341</v>
      </c>
      <c r="P71" s="22">
        <v>0</v>
      </c>
      <c r="Q71" s="22">
        <v>2498</v>
      </c>
      <c r="R71" s="22">
        <v>2450837</v>
      </c>
      <c r="S71" s="22">
        <v>10256279</v>
      </c>
    </row>
    <row r="72" spans="1:19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1147784</v>
      </c>
      <c r="F72" s="22">
        <v>1350796</v>
      </c>
      <c r="G72" s="22">
        <v>1554022</v>
      </c>
      <c r="H72" s="22">
        <v>3631355</v>
      </c>
      <c r="I72" s="22">
        <v>15063</v>
      </c>
      <c r="J72" s="22">
        <v>1031149</v>
      </c>
      <c r="K72" s="22">
        <v>0</v>
      </c>
      <c r="L72" s="22">
        <v>8730169</v>
      </c>
      <c r="M72" s="22">
        <v>450868</v>
      </c>
      <c r="N72" s="22">
        <v>906603</v>
      </c>
      <c r="O72" s="22">
        <v>86503</v>
      </c>
      <c r="P72" s="22">
        <v>0</v>
      </c>
      <c r="Q72" s="22">
        <v>0</v>
      </c>
      <c r="R72" s="22">
        <v>1443974</v>
      </c>
      <c r="S72" s="22">
        <v>7286195</v>
      </c>
    </row>
    <row r="73" spans="1:19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433674</v>
      </c>
      <c r="F73" s="22">
        <v>1343775</v>
      </c>
      <c r="G73" s="22">
        <v>453643</v>
      </c>
      <c r="H73" s="22">
        <v>1020756</v>
      </c>
      <c r="I73" s="22">
        <v>12235</v>
      </c>
      <c r="J73" s="22">
        <v>272830</v>
      </c>
      <c r="K73" s="22">
        <v>0</v>
      </c>
      <c r="L73" s="22">
        <v>3536913</v>
      </c>
      <c r="M73" s="22">
        <v>151025</v>
      </c>
      <c r="N73" s="22">
        <v>414230</v>
      </c>
      <c r="O73" s="22">
        <v>8316</v>
      </c>
      <c r="P73" s="22">
        <v>0</v>
      </c>
      <c r="Q73" s="22">
        <v>0</v>
      </c>
      <c r="R73" s="22">
        <v>573571</v>
      </c>
      <c r="S73" s="22">
        <v>2963342</v>
      </c>
    </row>
    <row r="74" spans="1:19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5074522</v>
      </c>
      <c r="F74" s="22">
        <v>2240369</v>
      </c>
      <c r="G74" s="22">
        <v>7248381</v>
      </c>
      <c r="H74" s="22">
        <v>9628968</v>
      </c>
      <c r="I74" s="22">
        <v>0</v>
      </c>
      <c r="J74" s="22">
        <v>1207705</v>
      </c>
      <c r="K74" s="22">
        <v>0</v>
      </c>
      <c r="L74" s="22">
        <v>25399945</v>
      </c>
      <c r="M74" s="22">
        <v>1973867</v>
      </c>
      <c r="N74" s="22">
        <v>1845553</v>
      </c>
      <c r="O74" s="22">
        <v>259932</v>
      </c>
      <c r="P74" s="22">
        <v>0</v>
      </c>
      <c r="Q74" s="22">
        <v>0</v>
      </c>
      <c r="R74" s="22">
        <v>4079352</v>
      </c>
      <c r="S74" s="22">
        <v>21320593</v>
      </c>
    </row>
    <row r="75" spans="1:19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558897</v>
      </c>
      <c r="F75" s="22">
        <v>575639</v>
      </c>
      <c r="G75" s="22">
        <v>2573997</v>
      </c>
      <c r="H75" s="22">
        <v>9063451</v>
      </c>
      <c r="I75" s="22">
        <v>0</v>
      </c>
      <c r="J75" s="22">
        <v>1426522</v>
      </c>
      <c r="K75" s="22">
        <v>0</v>
      </c>
      <c r="L75" s="22">
        <v>14198506</v>
      </c>
      <c r="M75" s="22">
        <v>458405</v>
      </c>
      <c r="N75" s="22">
        <v>1728020</v>
      </c>
      <c r="O75" s="22">
        <v>375785</v>
      </c>
      <c r="P75" s="22">
        <v>0</v>
      </c>
      <c r="Q75" s="22">
        <v>0</v>
      </c>
      <c r="R75" s="22">
        <v>2562210</v>
      </c>
      <c r="S75" s="22">
        <v>11636296</v>
      </c>
    </row>
    <row r="76" spans="1:19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4116138</v>
      </c>
      <c r="F76" s="22">
        <v>1419319</v>
      </c>
      <c r="G76" s="22">
        <v>2558358</v>
      </c>
      <c r="H76" s="22">
        <v>10831041</v>
      </c>
      <c r="I76" s="22">
        <v>25459</v>
      </c>
      <c r="J76" s="22">
        <v>1927215</v>
      </c>
      <c r="K76" s="22">
        <v>40</v>
      </c>
      <c r="L76" s="22">
        <v>20877570</v>
      </c>
      <c r="M76" s="22">
        <v>1751031</v>
      </c>
      <c r="N76" s="22">
        <v>2626766</v>
      </c>
      <c r="O76" s="22">
        <v>529485</v>
      </c>
      <c r="P76" s="22">
        <v>0</v>
      </c>
      <c r="Q76" s="22">
        <v>0</v>
      </c>
      <c r="R76" s="22">
        <v>4907282</v>
      </c>
      <c r="S76" s="22">
        <v>15970288</v>
      </c>
    </row>
    <row r="77" spans="1:19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21957954</v>
      </c>
      <c r="F77" s="22">
        <v>12235821</v>
      </c>
      <c r="G77" s="22">
        <v>10203487</v>
      </c>
      <c r="H77" s="22">
        <v>7550574</v>
      </c>
      <c r="I77" s="22">
        <v>201766</v>
      </c>
      <c r="J77" s="22">
        <v>950103</v>
      </c>
      <c r="K77" s="22">
        <v>0</v>
      </c>
      <c r="L77" s="22">
        <v>53099705</v>
      </c>
      <c r="M77" s="22">
        <v>8725506</v>
      </c>
      <c r="N77" s="22">
        <v>4580393</v>
      </c>
      <c r="O77" s="22">
        <v>561271</v>
      </c>
      <c r="P77" s="22">
        <v>0</v>
      </c>
      <c r="Q77" s="22">
        <v>0</v>
      </c>
      <c r="R77" s="22">
        <v>13867170</v>
      </c>
      <c r="S77" s="22">
        <v>39232535</v>
      </c>
    </row>
    <row r="78" spans="1:19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3128559</v>
      </c>
      <c r="F78" s="22">
        <v>2848537</v>
      </c>
      <c r="G78" s="22">
        <v>2900765</v>
      </c>
      <c r="H78" s="22">
        <v>10234172</v>
      </c>
      <c r="I78" s="22">
        <v>55021</v>
      </c>
      <c r="J78" s="22">
        <v>1645396</v>
      </c>
      <c r="K78" s="22">
        <v>0</v>
      </c>
      <c r="L78" s="22">
        <v>20812450</v>
      </c>
      <c r="M78" s="22">
        <v>1723946</v>
      </c>
      <c r="N78" s="22">
        <v>3558477</v>
      </c>
      <c r="O78" s="22">
        <v>166625</v>
      </c>
      <c r="P78" s="22">
        <v>0</v>
      </c>
      <c r="Q78" s="22">
        <v>0</v>
      </c>
      <c r="R78" s="22">
        <v>5449048</v>
      </c>
      <c r="S78" s="22">
        <v>15363402</v>
      </c>
    </row>
    <row r="79" spans="1:19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2437464</v>
      </c>
      <c r="F79" s="22">
        <v>798585</v>
      </c>
      <c r="G79" s="22">
        <v>674654</v>
      </c>
      <c r="H79" s="22">
        <v>7413584</v>
      </c>
      <c r="I79" s="22">
        <v>31962</v>
      </c>
      <c r="J79" s="22">
        <v>1043162</v>
      </c>
      <c r="K79" s="22">
        <v>0</v>
      </c>
      <c r="L79" s="22">
        <v>12399411</v>
      </c>
      <c r="M79" s="22">
        <v>943637</v>
      </c>
      <c r="N79" s="22">
        <v>1089134</v>
      </c>
      <c r="O79" s="22">
        <v>352000</v>
      </c>
      <c r="P79" s="22">
        <v>0</v>
      </c>
      <c r="Q79" s="22">
        <v>0</v>
      </c>
      <c r="R79" s="22">
        <v>2384771</v>
      </c>
      <c r="S79" s="22">
        <v>10014640</v>
      </c>
    </row>
    <row r="80" spans="1:19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1632754</v>
      </c>
      <c r="F80" s="22">
        <v>602212</v>
      </c>
      <c r="G80" s="22">
        <v>1898002</v>
      </c>
      <c r="H80" s="22">
        <v>6113227</v>
      </c>
      <c r="I80" s="22">
        <v>0</v>
      </c>
      <c r="J80" s="22">
        <v>1610440</v>
      </c>
      <c r="K80" s="22">
        <v>0</v>
      </c>
      <c r="L80" s="22">
        <v>11856635</v>
      </c>
      <c r="M80" s="22">
        <v>827826</v>
      </c>
      <c r="N80" s="22">
        <v>928247</v>
      </c>
      <c r="O80" s="22">
        <v>343295</v>
      </c>
      <c r="P80" s="22">
        <v>0</v>
      </c>
      <c r="Q80" s="22">
        <v>0</v>
      </c>
      <c r="R80" s="22">
        <v>2099368</v>
      </c>
      <c r="S80" s="22">
        <v>9757267</v>
      </c>
    </row>
    <row r="81" spans="1:19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5677755</v>
      </c>
      <c r="F81" s="22">
        <v>5240840</v>
      </c>
      <c r="G81" s="22">
        <v>5482635</v>
      </c>
      <c r="H81" s="22">
        <v>15724009</v>
      </c>
      <c r="I81" s="22">
        <v>0</v>
      </c>
      <c r="J81" s="22">
        <v>2688292</v>
      </c>
      <c r="K81" s="22">
        <v>0</v>
      </c>
      <c r="L81" s="22">
        <v>34813531</v>
      </c>
      <c r="M81" s="22">
        <v>2827049</v>
      </c>
      <c r="N81" s="22">
        <v>4484852</v>
      </c>
      <c r="O81" s="22">
        <v>0</v>
      </c>
      <c r="P81" s="22">
        <v>0</v>
      </c>
      <c r="Q81" s="22">
        <v>2315285</v>
      </c>
      <c r="R81" s="22">
        <v>9627186</v>
      </c>
      <c r="S81" s="22">
        <v>25186345</v>
      </c>
    </row>
    <row r="82" spans="1:19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4237688</v>
      </c>
      <c r="F82" s="22">
        <v>1015385</v>
      </c>
      <c r="G82" s="22">
        <v>1293600</v>
      </c>
      <c r="H82" s="22">
        <v>10544750</v>
      </c>
      <c r="I82" s="22">
        <v>0</v>
      </c>
      <c r="J82" s="22">
        <v>2440877</v>
      </c>
      <c r="K82" s="22">
        <v>0</v>
      </c>
      <c r="L82" s="22">
        <v>19532300</v>
      </c>
      <c r="M82" s="22">
        <v>1468291</v>
      </c>
      <c r="N82" s="22">
        <v>2250367</v>
      </c>
      <c r="O82" s="22">
        <v>220245</v>
      </c>
      <c r="P82" s="22">
        <v>0</v>
      </c>
      <c r="Q82" s="22">
        <v>0</v>
      </c>
      <c r="R82" s="22">
        <v>3938903</v>
      </c>
      <c r="S82" s="22">
        <v>15593397</v>
      </c>
    </row>
    <row r="83" spans="1:19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3023880</v>
      </c>
      <c r="F83" s="22">
        <v>3637259</v>
      </c>
      <c r="G83" s="22">
        <v>4889991</v>
      </c>
      <c r="H83" s="22">
        <v>22624231</v>
      </c>
      <c r="I83" s="22">
        <v>505720</v>
      </c>
      <c r="J83" s="22">
        <v>972962</v>
      </c>
      <c r="K83" s="22">
        <v>1274</v>
      </c>
      <c r="L83" s="22">
        <v>35655317</v>
      </c>
      <c r="M83" s="22">
        <v>1368412</v>
      </c>
      <c r="N83" s="22">
        <v>4573046</v>
      </c>
      <c r="O83" s="22">
        <v>296577</v>
      </c>
      <c r="P83" s="22">
        <v>0</v>
      </c>
      <c r="Q83" s="22">
        <v>0</v>
      </c>
      <c r="R83" s="22">
        <v>6238035</v>
      </c>
      <c r="S83" s="22">
        <v>29417282</v>
      </c>
    </row>
    <row r="84" spans="1:19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1719933</v>
      </c>
      <c r="F84" s="22">
        <v>255578</v>
      </c>
      <c r="G84" s="22">
        <v>573253</v>
      </c>
      <c r="H84" s="22">
        <v>2770031</v>
      </c>
      <c r="I84" s="22">
        <v>21058</v>
      </c>
      <c r="J84" s="22">
        <v>1927918</v>
      </c>
      <c r="K84" s="22">
        <v>0</v>
      </c>
      <c r="L84" s="22">
        <v>7267771</v>
      </c>
      <c r="M84" s="22">
        <v>952950</v>
      </c>
      <c r="N84" s="22">
        <v>732574</v>
      </c>
      <c r="O84" s="22">
        <v>228960</v>
      </c>
      <c r="P84" s="22">
        <v>0</v>
      </c>
      <c r="Q84" s="22">
        <v>0</v>
      </c>
      <c r="R84" s="22">
        <v>1914484</v>
      </c>
      <c r="S84" s="22">
        <v>5353287</v>
      </c>
    </row>
    <row r="85" spans="1:19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5489837</v>
      </c>
      <c r="F85" s="22">
        <v>1150532</v>
      </c>
      <c r="G85" s="22">
        <v>671333</v>
      </c>
      <c r="H85" s="22">
        <v>4507625</v>
      </c>
      <c r="I85" s="22">
        <v>0</v>
      </c>
      <c r="J85" s="22">
        <v>2129933</v>
      </c>
      <c r="K85" s="22">
        <v>0</v>
      </c>
      <c r="L85" s="22">
        <v>13949260</v>
      </c>
      <c r="M85" s="22">
        <v>1887447</v>
      </c>
      <c r="N85" s="22">
        <v>651555</v>
      </c>
      <c r="O85" s="22">
        <v>594577</v>
      </c>
      <c r="P85" s="22">
        <v>0</v>
      </c>
      <c r="Q85" s="22">
        <v>0</v>
      </c>
      <c r="R85" s="22">
        <v>3133579</v>
      </c>
      <c r="S85" s="22">
        <v>10815681</v>
      </c>
    </row>
    <row r="86" spans="1:19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9065772</v>
      </c>
      <c r="F86" s="22">
        <v>2605473</v>
      </c>
      <c r="G86" s="22">
        <v>2913621</v>
      </c>
      <c r="H86" s="22">
        <v>11546597</v>
      </c>
      <c r="I86" s="22">
        <v>53683</v>
      </c>
      <c r="J86" s="22">
        <v>1665453</v>
      </c>
      <c r="K86" s="22">
        <v>16856</v>
      </c>
      <c r="L86" s="22">
        <v>27867455</v>
      </c>
      <c r="M86" s="22">
        <v>4540846</v>
      </c>
      <c r="N86" s="22">
        <v>2775956</v>
      </c>
      <c r="O86" s="22">
        <v>571550</v>
      </c>
      <c r="P86" s="22">
        <v>0</v>
      </c>
      <c r="Q86" s="22">
        <v>0</v>
      </c>
      <c r="R86" s="22">
        <v>7888352</v>
      </c>
      <c r="S86" s="22">
        <v>19979103</v>
      </c>
    </row>
    <row r="87" spans="1:19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6540459</v>
      </c>
      <c r="F87" s="22">
        <v>5136319</v>
      </c>
      <c r="G87" s="22">
        <v>6652454</v>
      </c>
      <c r="H87" s="22">
        <v>19964678</v>
      </c>
      <c r="I87" s="22">
        <v>0</v>
      </c>
      <c r="J87" s="22">
        <v>2910497</v>
      </c>
      <c r="K87" s="22">
        <v>-196726</v>
      </c>
      <c r="L87" s="22">
        <v>41007681</v>
      </c>
      <c r="M87" s="22">
        <v>2840300</v>
      </c>
      <c r="N87" s="22">
        <v>7099037</v>
      </c>
      <c r="O87" s="22">
        <v>257507</v>
      </c>
      <c r="P87" s="22">
        <v>303563</v>
      </c>
      <c r="Q87" s="22">
        <v>0</v>
      </c>
      <c r="R87" s="22">
        <v>10500407</v>
      </c>
      <c r="S87" s="22">
        <v>30507274</v>
      </c>
    </row>
    <row r="88" spans="1:19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3566438</v>
      </c>
      <c r="F88" s="22">
        <v>562087</v>
      </c>
      <c r="G88" s="22">
        <v>665476</v>
      </c>
      <c r="H88" s="22">
        <v>5614150</v>
      </c>
      <c r="I88" s="22">
        <v>23237</v>
      </c>
      <c r="J88" s="22">
        <v>1398152</v>
      </c>
      <c r="K88" s="22">
        <v>0</v>
      </c>
      <c r="L88" s="22">
        <v>11829540</v>
      </c>
      <c r="M88" s="22">
        <v>1717533</v>
      </c>
      <c r="N88" s="22">
        <v>1214890</v>
      </c>
      <c r="O88" s="22">
        <v>433000</v>
      </c>
      <c r="P88" s="22">
        <v>81340</v>
      </c>
      <c r="Q88" s="22">
        <v>0</v>
      </c>
      <c r="R88" s="22">
        <v>3446763</v>
      </c>
      <c r="S88" s="22">
        <v>8382777</v>
      </c>
    </row>
    <row r="89" spans="1:19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3041170</v>
      </c>
      <c r="F89" s="22">
        <v>3050548</v>
      </c>
      <c r="G89" s="22">
        <v>6883401</v>
      </c>
      <c r="H89" s="22">
        <v>12943725</v>
      </c>
      <c r="I89" s="22">
        <v>27064</v>
      </c>
      <c r="J89" s="22">
        <v>81506</v>
      </c>
      <c r="K89" s="22">
        <v>0</v>
      </c>
      <c r="L89" s="22">
        <v>26027414</v>
      </c>
      <c r="M89" s="22">
        <v>1478832</v>
      </c>
      <c r="N89" s="22">
        <v>4191396</v>
      </c>
      <c r="O89" s="22">
        <v>531928</v>
      </c>
      <c r="P89" s="22">
        <v>0</v>
      </c>
      <c r="Q89" s="22">
        <v>0</v>
      </c>
      <c r="R89" s="22">
        <v>6202156</v>
      </c>
      <c r="S89" s="22">
        <v>19825258</v>
      </c>
    </row>
    <row r="90" spans="1:19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6790966</v>
      </c>
      <c r="F90" s="22">
        <v>6490463</v>
      </c>
      <c r="G90" s="22">
        <v>17515041</v>
      </c>
      <c r="H90" s="22">
        <v>49171425</v>
      </c>
      <c r="I90" s="22">
        <v>523808</v>
      </c>
      <c r="J90" s="22">
        <v>202808</v>
      </c>
      <c r="K90" s="22">
        <v>0</v>
      </c>
      <c r="L90" s="22">
        <v>80694511</v>
      </c>
      <c r="M90" s="22">
        <v>3373812</v>
      </c>
      <c r="N90" s="22">
        <v>19192233</v>
      </c>
      <c r="O90" s="22">
        <v>1102141</v>
      </c>
      <c r="P90" s="22">
        <v>0</v>
      </c>
      <c r="Q90" s="22">
        <v>0</v>
      </c>
      <c r="R90" s="22">
        <v>23668186</v>
      </c>
      <c r="S90" s="22">
        <v>57026325</v>
      </c>
    </row>
    <row r="91" spans="1:19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2849822</v>
      </c>
      <c r="F91" s="22">
        <v>1581013</v>
      </c>
      <c r="G91" s="22">
        <v>1352</v>
      </c>
      <c r="H91" s="22">
        <v>121859</v>
      </c>
      <c r="I91" s="22">
        <v>0</v>
      </c>
      <c r="J91" s="22">
        <v>0</v>
      </c>
      <c r="K91" s="22">
        <v>0</v>
      </c>
      <c r="L91" s="22">
        <v>4554046</v>
      </c>
      <c r="M91" s="22">
        <v>702303</v>
      </c>
      <c r="N91" s="22">
        <v>306980</v>
      </c>
      <c r="O91" s="22">
        <v>93137</v>
      </c>
      <c r="P91" s="22">
        <v>0</v>
      </c>
      <c r="Q91" s="22">
        <v>0</v>
      </c>
      <c r="R91" s="22">
        <v>1102420</v>
      </c>
      <c r="S91" s="22">
        <v>3451626</v>
      </c>
    </row>
    <row r="92" spans="1:19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7302241</v>
      </c>
      <c r="F92" s="22">
        <v>15227940</v>
      </c>
      <c r="G92" s="22">
        <v>0</v>
      </c>
      <c r="H92" s="22">
        <v>127934</v>
      </c>
      <c r="I92" s="22">
        <v>0</v>
      </c>
      <c r="J92" s="22">
        <v>0</v>
      </c>
      <c r="K92" s="22">
        <v>-117899</v>
      </c>
      <c r="L92" s="22">
        <v>22540216</v>
      </c>
      <c r="M92" s="22">
        <v>3127427</v>
      </c>
      <c r="N92" s="22">
        <v>3000985</v>
      </c>
      <c r="O92" s="22">
        <v>305967</v>
      </c>
      <c r="P92" s="22">
        <v>0</v>
      </c>
      <c r="Q92" s="22">
        <v>-24807</v>
      </c>
      <c r="R92" s="22">
        <v>6409572</v>
      </c>
      <c r="S92" s="22">
        <v>16130644</v>
      </c>
    </row>
    <row r="93" spans="1:19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3836217</v>
      </c>
      <c r="F93" s="22">
        <v>1729735</v>
      </c>
      <c r="G93" s="22">
        <v>32733</v>
      </c>
      <c r="H93" s="22">
        <v>115105</v>
      </c>
      <c r="I93" s="22">
        <v>0</v>
      </c>
      <c r="J93" s="22">
        <v>1248</v>
      </c>
      <c r="K93" s="22">
        <v>0</v>
      </c>
      <c r="L93" s="22">
        <v>5715038</v>
      </c>
      <c r="M93" s="22">
        <v>901312</v>
      </c>
      <c r="N93" s="22">
        <v>371498</v>
      </c>
      <c r="O93" s="22">
        <v>48104</v>
      </c>
      <c r="P93" s="22">
        <v>0</v>
      </c>
      <c r="Q93" s="22">
        <v>30575</v>
      </c>
      <c r="R93" s="22">
        <v>1351489</v>
      </c>
      <c r="S93" s="22">
        <v>4363549</v>
      </c>
    </row>
    <row r="94" spans="1:19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653008</v>
      </c>
      <c r="F94" s="22">
        <v>219726</v>
      </c>
      <c r="G94" s="22">
        <v>4403</v>
      </c>
      <c r="H94" s="22">
        <v>22056</v>
      </c>
      <c r="I94" s="22">
        <v>704</v>
      </c>
      <c r="J94" s="22">
        <v>414</v>
      </c>
      <c r="K94" s="22">
        <v>0</v>
      </c>
      <c r="L94" s="22">
        <v>900311</v>
      </c>
      <c r="M94" s="22">
        <v>146208</v>
      </c>
      <c r="N94" s="22">
        <v>54308</v>
      </c>
      <c r="O94" s="22">
        <v>9845</v>
      </c>
      <c r="P94" s="22">
        <v>0</v>
      </c>
      <c r="Q94" s="22">
        <v>0</v>
      </c>
      <c r="R94" s="22">
        <v>210361</v>
      </c>
      <c r="S94" s="22">
        <v>689950</v>
      </c>
    </row>
    <row r="95" spans="1:19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1541678</v>
      </c>
      <c r="F95" s="22">
        <v>12539</v>
      </c>
      <c r="G95" s="22">
        <v>0</v>
      </c>
      <c r="H95" s="22">
        <v>24311</v>
      </c>
      <c r="I95" s="22">
        <v>0</v>
      </c>
      <c r="J95" s="22">
        <v>0</v>
      </c>
      <c r="K95" s="22">
        <v>0</v>
      </c>
      <c r="L95" s="22">
        <v>1578528</v>
      </c>
      <c r="M95" s="22">
        <v>303733</v>
      </c>
      <c r="N95" s="22">
        <v>12596</v>
      </c>
      <c r="O95" s="22">
        <v>24320</v>
      </c>
      <c r="P95" s="22">
        <v>0</v>
      </c>
      <c r="Q95" s="22">
        <v>0</v>
      </c>
      <c r="R95" s="22">
        <v>340649</v>
      </c>
      <c r="S95" s="22">
        <v>1237879</v>
      </c>
    </row>
    <row r="96" spans="1:19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20145147</v>
      </c>
      <c r="F96" s="22">
        <v>1484108</v>
      </c>
      <c r="G96" s="22">
        <v>662</v>
      </c>
      <c r="H96" s="22">
        <v>185334</v>
      </c>
      <c r="I96" s="22">
        <v>0</v>
      </c>
      <c r="J96" s="22">
        <v>671</v>
      </c>
      <c r="K96" s="22">
        <v>0</v>
      </c>
      <c r="L96" s="22">
        <v>21815922</v>
      </c>
      <c r="M96" s="22">
        <v>5667655</v>
      </c>
      <c r="N96" s="22">
        <v>465976</v>
      </c>
      <c r="O96" s="22">
        <v>45424</v>
      </c>
      <c r="P96" s="22">
        <v>0</v>
      </c>
      <c r="Q96" s="22">
        <v>0</v>
      </c>
      <c r="R96" s="22">
        <v>6179055</v>
      </c>
      <c r="S96" s="22">
        <v>15636867</v>
      </c>
    </row>
    <row r="97" spans="1:19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2143163</v>
      </c>
      <c r="F97" s="22">
        <v>1041699</v>
      </c>
      <c r="G97" s="22">
        <v>11946</v>
      </c>
      <c r="H97" s="22">
        <v>72600</v>
      </c>
      <c r="I97" s="22">
        <v>0</v>
      </c>
      <c r="J97" s="22">
        <v>0</v>
      </c>
      <c r="K97" s="22">
        <v>0</v>
      </c>
      <c r="L97" s="22">
        <v>3269408</v>
      </c>
      <c r="M97" s="22">
        <v>510728</v>
      </c>
      <c r="N97" s="22">
        <v>203739</v>
      </c>
      <c r="O97" s="22">
        <v>10825</v>
      </c>
      <c r="P97" s="22">
        <v>0</v>
      </c>
      <c r="Q97" s="22">
        <v>0</v>
      </c>
      <c r="R97" s="22">
        <v>725292</v>
      </c>
      <c r="S97" s="22">
        <v>2544116</v>
      </c>
    </row>
    <row r="98" spans="1:19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1113820</v>
      </c>
      <c r="F98" s="22">
        <v>213838</v>
      </c>
      <c r="G98" s="22">
        <v>6471</v>
      </c>
      <c r="H98" s="22">
        <v>26152</v>
      </c>
      <c r="I98" s="22">
        <v>317</v>
      </c>
      <c r="J98" s="22">
        <v>627</v>
      </c>
      <c r="K98" s="22">
        <v>0</v>
      </c>
      <c r="L98" s="22">
        <v>1361225</v>
      </c>
      <c r="M98" s="22">
        <v>213718</v>
      </c>
      <c r="N98" s="22">
        <v>49458</v>
      </c>
      <c r="O98" s="22">
        <v>6746</v>
      </c>
      <c r="P98" s="22">
        <v>0</v>
      </c>
      <c r="Q98" s="22">
        <v>0</v>
      </c>
      <c r="R98" s="22">
        <v>269922</v>
      </c>
      <c r="S98" s="22">
        <v>1091303</v>
      </c>
    </row>
    <row r="99" spans="1:19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10261415</v>
      </c>
      <c r="F99" s="22">
        <v>1564084</v>
      </c>
      <c r="G99" s="22">
        <v>57336</v>
      </c>
      <c r="H99" s="22">
        <v>94520</v>
      </c>
      <c r="I99" s="22">
        <v>2535</v>
      </c>
      <c r="J99" s="22">
        <v>1971</v>
      </c>
      <c r="K99" s="22">
        <v>0</v>
      </c>
      <c r="L99" s="22">
        <v>11981861</v>
      </c>
      <c r="M99" s="22">
        <v>2213950</v>
      </c>
      <c r="N99" s="22">
        <v>421704</v>
      </c>
      <c r="O99" s="22">
        <v>68519</v>
      </c>
      <c r="P99" s="22">
        <v>0</v>
      </c>
      <c r="Q99" s="22">
        <v>0</v>
      </c>
      <c r="R99" s="22">
        <v>2704173</v>
      </c>
      <c r="S99" s="22">
        <v>9277688</v>
      </c>
    </row>
    <row r="100" spans="1:19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1635092</v>
      </c>
      <c r="F100" s="22">
        <v>100039</v>
      </c>
      <c r="G100" s="22">
        <v>842</v>
      </c>
      <c r="H100" s="22">
        <v>37016</v>
      </c>
      <c r="I100" s="22">
        <v>0</v>
      </c>
      <c r="J100" s="22">
        <v>3537</v>
      </c>
      <c r="K100" s="22">
        <v>-2108</v>
      </c>
      <c r="L100" s="22">
        <v>1774418</v>
      </c>
      <c r="M100" s="22">
        <v>344846</v>
      </c>
      <c r="N100" s="22">
        <v>22142</v>
      </c>
      <c r="O100" s="22">
        <v>14209</v>
      </c>
      <c r="P100" s="22">
        <v>0</v>
      </c>
      <c r="Q100" s="22">
        <v>0</v>
      </c>
      <c r="R100" s="22">
        <v>381197</v>
      </c>
      <c r="S100" s="22">
        <v>1393221</v>
      </c>
    </row>
    <row r="101" spans="1:19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3905871</v>
      </c>
      <c r="F101" s="22">
        <v>6733433</v>
      </c>
      <c r="G101" s="22">
        <v>1403</v>
      </c>
      <c r="H101" s="22">
        <v>85187</v>
      </c>
      <c r="I101" s="22">
        <v>0</v>
      </c>
      <c r="J101" s="22">
        <v>0</v>
      </c>
      <c r="K101" s="22">
        <v>0</v>
      </c>
      <c r="L101" s="22">
        <v>10725894</v>
      </c>
      <c r="M101" s="22">
        <v>2782193</v>
      </c>
      <c r="N101" s="22">
        <v>406803</v>
      </c>
      <c r="O101" s="22">
        <v>59872</v>
      </c>
      <c r="P101" s="22">
        <v>0</v>
      </c>
      <c r="Q101" s="22">
        <v>0</v>
      </c>
      <c r="R101" s="22">
        <v>3248868</v>
      </c>
      <c r="S101" s="22">
        <v>7477026</v>
      </c>
    </row>
    <row r="102" spans="1:19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1522376</v>
      </c>
      <c r="F102" s="22">
        <v>508714</v>
      </c>
      <c r="G102" s="22">
        <v>31419</v>
      </c>
      <c r="H102" s="22">
        <v>36520</v>
      </c>
      <c r="I102" s="22">
        <v>3391</v>
      </c>
      <c r="J102" s="22">
        <v>1323</v>
      </c>
      <c r="K102" s="22">
        <v>0</v>
      </c>
      <c r="L102" s="22">
        <v>2103743</v>
      </c>
      <c r="M102" s="22">
        <v>304559</v>
      </c>
      <c r="N102" s="22">
        <v>109294</v>
      </c>
      <c r="O102" s="22">
        <v>36865</v>
      </c>
      <c r="P102" s="22">
        <v>20430</v>
      </c>
      <c r="Q102" s="22">
        <v>0</v>
      </c>
      <c r="R102" s="22">
        <v>471148</v>
      </c>
      <c r="S102" s="22">
        <v>1632595</v>
      </c>
    </row>
    <row r="103" spans="1:19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1004840</v>
      </c>
      <c r="F103" s="22">
        <v>0</v>
      </c>
      <c r="G103" s="22">
        <v>150542</v>
      </c>
      <c r="H103" s="22">
        <v>36080</v>
      </c>
      <c r="I103" s="22">
        <v>0</v>
      </c>
      <c r="J103" s="22">
        <v>0</v>
      </c>
      <c r="K103" s="22">
        <v>0</v>
      </c>
      <c r="L103" s="22">
        <v>1191462</v>
      </c>
      <c r="M103" s="22">
        <v>257098</v>
      </c>
      <c r="N103" s="22">
        <v>16125</v>
      </c>
      <c r="O103" s="22">
        <v>0</v>
      </c>
      <c r="P103" s="22">
        <v>0</v>
      </c>
      <c r="Q103" s="22">
        <v>0</v>
      </c>
      <c r="R103" s="22">
        <v>273223</v>
      </c>
      <c r="S103" s="22">
        <v>918239</v>
      </c>
    </row>
    <row r="104" spans="1:19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1455524</v>
      </c>
      <c r="F104" s="22">
        <v>82586</v>
      </c>
      <c r="G104" s="22">
        <v>4103</v>
      </c>
      <c r="H104" s="22">
        <v>49622</v>
      </c>
      <c r="I104" s="22">
        <v>589</v>
      </c>
      <c r="J104" s="22">
        <v>2979</v>
      </c>
      <c r="K104" s="22">
        <v>0</v>
      </c>
      <c r="L104" s="22">
        <v>1595403</v>
      </c>
      <c r="M104" s="22">
        <v>311900</v>
      </c>
      <c r="N104" s="22">
        <v>35354</v>
      </c>
      <c r="O104" s="22">
        <v>41854</v>
      </c>
      <c r="P104" s="22">
        <v>0</v>
      </c>
      <c r="Q104" s="22">
        <v>0</v>
      </c>
      <c r="R104" s="22">
        <v>389108</v>
      </c>
      <c r="S104" s="22">
        <v>1206295</v>
      </c>
    </row>
    <row r="105" spans="1:19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3291275</v>
      </c>
      <c r="F105" s="22">
        <v>428940</v>
      </c>
      <c r="G105" s="22">
        <v>0</v>
      </c>
      <c r="H105" s="22">
        <v>36358</v>
      </c>
      <c r="I105" s="22">
        <v>0</v>
      </c>
      <c r="J105" s="22">
        <v>75</v>
      </c>
      <c r="K105" s="22">
        <v>0</v>
      </c>
      <c r="L105" s="22">
        <v>3756648</v>
      </c>
      <c r="M105" s="22">
        <v>710279</v>
      </c>
      <c r="N105" s="22">
        <v>129593</v>
      </c>
      <c r="O105" s="22">
        <v>41243</v>
      </c>
      <c r="P105" s="22">
        <v>0</v>
      </c>
      <c r="Q105" s="22">
        <v>0</v>
      </c>
      <c r="R105" s="22">
        <v>881115</v>
      </c>
      <c r="S105" s="22">
        <v>2875533</v>
      </c>
    </row>
    <row r="106" spans="1:19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2517035</v>
      </c>
      <c r="F106" s="22">
        <v>649434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3166469</v>
      </c>
      <c r="M106" s="22">
        <v>534085</v>
      </c>
      <c r="N106" s="22">
        <v>133283</v>
      </c>
      <c r="O106" s="22">
        <v>0</v>
      </c>
      <c r="P106" s="22">
        <v>4728</v>
      </c>
      <c r="Q106" s="22">
        <v>0</v>
      </c>
      <c r="R106" s="22">
        <v>672096</v>
      </c>
      <c r="S106" s="22">
        <v>2494373</v>
      </c>
    </row>
    <row r="107" spans="1:19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25389933</v>
      </c>
      <c r="F107" s="22">
        <v>9442938</v>
      </c>
      <c r="G107" s="22">
        <v>2925</v>
      </c>
      <c r="H107" s="22">
        <v>529581</v>
      </c>
      <c r="I107" s="22">
        <v>20616</v>
      </c>
      <c r="J107" s="22">
        <v>0</v>
      </c>
      <c r="K107" s="22">
        <v>0</v>
      </c>
      <c r="L107" s="22">
        <v>35385993</v>
      </c>
      <c r="M107" s="22">
        <v>11758172</v>
      </c>
      <c r="N107" s="22">
        <v>2846503</v>
      </c>
      <c r="O107" s="22">
        <v>798955</v>
      </c>
      <c r="P107" s="22">
        <v>0</v>
      </c>
      <c r="Q107" s="22">
        <v>0</v>
      </c>
      <c r="R107" s="22">
        <v>15403630</v>
      </c>
      <c r="S107" s="22">
        <v>19982363</v>
      </c>
    </row>
    <row r="108" spans="1:19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2732361</v>
      </c>
      <c r="F108" s="22">
        <v>615837</v>
      </c>
      <c r="G108" s="22">
        <v>3349</v>
      </c>
      <c r="H108" s="22">
        <v>56403</v>
      </c>
      <c r="I108" s="22">
        <v>82</v>
      </c>
      <c r="J108" s="22">
        <v>0</v>
      </c>
      <c r="K108" s="22">
        <v>0</v>
      </c>
      <c r="L108" s="22">
        <v>3408032</v>
      </c>
      <c r="M108" s="22">
        <v>674122</v>
      </c>
      <c r="N108" s="22">
        <v>158411</v>
      </c>
      <c r="O108" s="22">
        <v>64624</v>
      </c>
      <c r="P108" s="22">
        <v>0</v>
      </c>
      <c r="Q108" s="22">
        <v>0</v>
      </c>
      <c r="R108" s="22">
        <v>897157</v>
      </c>
      <c r="S108" s="22">
        <v>2510875</v>
      </c>
    </row>
    <row r="109" spans="1:19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4381244</v>
      </c>
      <c r="F109" s="22">
        <v>624565</v>
      </c>
      <c r="G109" s="22">
        <v>461</v>
      </c>
      <c r="H109" s="22">
        <v>140746</v>
      </c>
      <c r="I109" s="22">
        <v>3699</v>
      </c>
      <c r="J109" s="22">
        <v>3476</v>
      </c>
      <c r="K109" s="22">
        <v>0</v>
      </c>
      <c r="L109" s="22">
        <v>5154191</v>
      </c>
      <c r="M109" s="22">
        <v>1040758</v>
      </c>
      <c r="N109" s="22">
        <v>205361</v>
      </c>
      <c r="O109" s="22">
        <v>68502</v>
      </c>
      <c r="P109" s="22">
        <v>0</v>
      </c>
      <c r="Q109" s="22">
        <v>0</v>
      </c>
      <c r="R109" s="22">
        <v>1314621</v>
      </c>
      <c r="S109" s="22">
        <v>3839570</v>
      </c>
    </row>
    <row r="110" spans="1:19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848270</v>
      </c>
      <c r="F110" s="22">
        <v>248073</v>
      </c>
      <c r="G110" s="22">
        <v>0</v>
      </c>
      <c r="H110" s="22">
        <v>36815</v>
      </c>
      <c r="I110" s="22">
        <v>0</v>
      </c>
      <c r="J110" s="22">
        <v>1732</v>
      </c>
      <c r="K110" s="22">
        <v>0</v>
      </c>
      <c r="L110" s="22">
        <v>1134890</v>
      </c>
      <c r="M110" s="22">
        <v>154473</v>
      </c>
      <c r="N110" s="22">
        <v>50211</v>
      </c>
      <c r="O110" s="22">
        <v>33282</v>
      </c>
      <c r="P110" s="22">
        <v>0</v>
      </c>
      <c r="Q110" s="22">
        <v>0</v>
      </c>
      <c r="R110" s="22">
        <v>237966</v>
      </c>
      <c r="S110" s="22">
        <v>896924</v>
      </c>
    </row>
    <row r="111" spans="1:19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2989163</v>
      </c>
      <c r="F111" s="22">
        <v>993998</v>
      </c>
      <c r="G111" s="22">
        <v>0</v>
      </c>
      <c r="H111" s="22">
        <v>112591</v>
      </c>
      <c r="I111" s="22">
        <v>0</v>
      </c>
      <c r="J111" s="22">
        <v>82718</v>
      </c>
      <c r="K111" s="22">
        <v>0</v>
      </c>
      <c r="L111" s="22">
        <v>4178470</v>
      </c>
      <c r="M111" s="22">
        <v>832286</v>
      </c>
      <c r="N111" s="22">
        <v>254625</v>
      </c>
      <c r="O111" s="22">
        <v>107826</v>
      </c>
      <c r="P111" s="22">
        <v>0</v>
      </c>
      <c r="Q111" s="22">
        <v>0</v>
      </c>
      <c r="R111" s="22">
        <v>1194737</v>
      </c>
      <c r="S111" s="22">
        <v>2983733</v>
      </c>
    </row>
    <row r="112" spans="1:19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7769868</v>
      </c>
      <c r="F112" s="22">
        <v>876431</v>
      </c>
      <c r="G112" s="22">
        <v>3306</v>
      </c>
      <c r="H112" s="22">
        <v>108708</v>
      </c>
      <c r="I112" s="22">
        <v>3881</v>
      </c>
      <c r="J112" s="22">
        <v>2661</v>
      </c>
      <c r="K112" s="22">
        <v>0</v>
      </c>
      <c r="L112" s="22">
        <v>8764855</v>
      </c>
      <c r="M112" s="22">
        <v>1743627</v>
      </c>
      <c r="N112" s="22">
        <v>250379</v>
      </c>
      <c r="O112" s="22">
        <v>99430</v>
      </c>
      <c r="P112" s="22">
        <v>0</v>
      </c>
      <c r="Q112" s="22">
        <v>0</v>
      </c>
      <c r="R112" s="22">
        <v>2093436</v>
      </c>
      <c r="S112" s="22">
        <v>6671419</v>
      </c>
    </row>
    <row r="113" spans="1:19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2009335</v>
      </c>
      <c r="F113" s="22">
        <v>99890</v>
      </c>
      <c r="G113" s="22">
        <v>127</v>
      </c>
      <c r="H113" s="22">
        <v>29177</v>
      </c>
      <c r="I113" s="22">
        <v>5641</v>
      </c>
      <c r="J113" s="22">
        <v>1901</v>
      </c>
      <c r="K113" s="22">
        <v>0</v>
      </c>
      <c r="L113" s="22">
        <v>2146071</v>
      </c>
      <c r="M113" s="22">
        <v>501330</v>
      </c>
      <c r="N113" s="22">
        <v>36313</v>
      </c>
      <c r="O113" s="22">
        <v>27454</v>
      </c>
      <c r="P113" s="22">
        <v>0</v>
      </c>
      <c r="Q113" s="22">
        <v>0</v>
      </c>
      <c r="R113" s="22">
        <v>565097</v>
      </c>
      <c r="S113" s="22">
        <v>1580974</v>
      </c>
    </row>
    <row r="114" spans="1:19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27225323</v>
      </c>
      <c r="F114" s="22">
        <v>4720585</v>
      </c>
      <c r="G114" s="22">
        <v>0</v>
      </c>
      <c r="H114" s="22">
        <v>401823</v>
      </c>
      <c r="I114" s="22">
        <v>20633</v>
      </c>
      <c r="J114" s="22">
        <v>1924</v>
      </c>
      <c r="K114" s="22">
        <v>0</v>
      </c>
      <c r="L114" s="22">
        <v>32370288</v>
      </c>
      <c r="M114" s="22">
        <v>8896906</v>
      </c>
      <c r="N114" s="22">
        <v>1802480</v>
      </c>
      <c r="O114" s="22">
        <v>172442</v>
      </c>
      <c r="P114" s="22">
        <v>0</v>
      </c>
      <c r="Q114" s="22">
        <v>0</v>
      </c>
      <c r="R114" s="22">
        <v>10871828</v>
      </c>
      <c r="S114" s="22">
        <v>21498460</v>
      </c>
    </row>
    <row r="115" spans="1:19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824816</v>
      </c>
      <c r="F115" s="22">
        <v>540527</v>
      </c>
      <c r="G115" s="22">
        <v>0</v>
      </c>
      <c r="H115" s="22">
        <v>50245</v>
      </c>
      <c r="I115" s="22">
        <v>0</v>
      </c>
      <c r="J115" s="22">
        <v>209</v>
      </c>
      <c r="K115" s="22">
        <v>0</v>
      </c>
      <c r="L115" s="22">
        <v>1415797</v>
      </c>
      <c r="M115" s="22">
        <v>132524</v>
      </c>
      <c r="N115" s="22">
        <v>85163</v>
      </c>
      <c r="O115" s="22">
        <v>33634</v>
      </c>
      <c r="P115" s="22">
        <v>0</v>
      </c>
      <c r="Q115" s="22">
        <v>0</v>
      </c>
      <c r="R115" s="22">
        <v>251321</v>
      </c>
      <c r="S115" s="22">
        <v>1164476</v>
      </c>
    </row>
    <row r="116" spans="1:19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2466687</v>
      </c>
      <c r="F116" s="22">
        <v>1562324</v>
      </c>
      <c r="G116" s="22">
        <v>37611</v>
      </c>
      <c r="H116" s="22">
        <v>70692</v>
      </c>
      <c r="I116" s="22">
        <v>8339</v>
      </c>
      <c r="J116" s="22">
        <v>6410</v>
      </c>
      <c r="K116" s="22">
        <v>0</v>
      </c>
      <c r="L116" s="22">
        <v>4152063</v>
      </c>
      <c r="M116" s="22">
        <v>790615</v>
      </c>
      <c r="N116" s="22">
        <v>593162</v>
      </c>
      <c r="O116" s="22">
        <v>20555</v>
      </c>
      <c r="P116" s="22">
        <v>0</v>
      </c>
      <c r="Q116" s="22">
        <v>0</v>
      </c>
      <c r="R116" s="22">
        <v>1404332</v>
      </c>
      <c r="S116" s="22">
        <v>2747731</v>
      </c>
    </row>
    <row r="117" spans="1:19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741375</v>
      </c>
      <c r="F117" s="22">
        <v>153954</v>
      </c>
      <c r="G117" s="22">
        <v>1635</v>
      </c>
      <c r="H117" s="22">
        <v>20034</v>
      </c>
      <c r="I117" s="22">
        <v>1027</v>
      </c>
      <c r="J117" s="22">
        <v>0</v>
      </c>
      <c r="K117" s="22">
        <v>0</v>
      </c>
      <c r="L117" s="22">
        <v>918025</v>
      </c>
      <c r="M117" s="22">
        <v>142946</v>
      </c>
      <c r="N117" s="22">
        <v>27126</v>
      </c>
      <c r="O117" s="22">
        <v>15575</v>
      </c>
      <c r="P117" s="22">
        <v>0</v>
      </c>
      <c r="Q117" s="22">
        <v>0</v>
      </c>
      <c r="R117" s="22">
        <v>185647</v>
      </c>
      <c r="S117" s="22">
        <v>732378</v>
      </c>
    </row>
    <row r="118" spans="1:19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5802242</v>
      </c>
      <c r="F118" s="22">
        <v>1264271</v>
      </c>
      <c r="G118" s="22">
        <v>1055</v>
      </c>
      <c r="H118" s="22">
        <v>130187</v>
      </c>
      <c r="I118" s="22">
        <v>0</v>
      </c>
      <c r="J118" s="22">
        <v>43755</v>
      </c>
      <c r="K118" s="22">
        <v>0</v>
      </c>
      <c r="L118" s="22">
        <v>7241510</v>
      </c>
      <c r="M118" s="22">
        <v>1847205</v>
      </c>
      <c r="N118" s="22">
        <v>369967</v>
      </c>
      <c r="O118" s="22">
        <v>15807</v>
      </c>
      <c r="P118" s="22">
        <v>0</v>
      </c>
      <c r="Q118" s="22">
        <v>0</v>
      </c>
      <c r="R118" s="22">
        <v>2232979</v>
      </c>
      <c r="S118" s="22">
        <v>5008531</v>
      </c>
    </row>
    <row r="119" spans="1:19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5501446</v>
      </c>
      <c r="F119" s="22">
        <v>560119</v>
      </c>
      <c r="G119" s="22">
        <v>0</v>
      </c>
      <c r="H119" s="22">
        <v>69105</v>
      </c>
      <c r="I119" s="22">
        <v>10439</v>
      </c>
      <c r="J119" s="22">
        <v>7031</v>
      </c>
      <c r="K119" s="22">
        <v>0</v>
      </c>
      <c r="L119" s="22">
        <v>6148140</v>
      </c>
      <c r="M119" s="22">
        <v>1162700</v>
      </c>
      <c r="N119" s="22">
        <v>217652</v>
      </c>
      <c r="O119" s="22">
        <v>75861</v>
      </c>
      <c r="P119" s="22">
        <v>25685</v>
      </c>
      <c r="Q119" s="22">
        <v>0</v>
      </c>
      <c r="R119" s="22">
        <v>1481898</v>
      </c>
      <c r="S119" s="22">
        <v>4666242</v>
      </c>
    </row>
    <row r="120" spans="1:19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6506789</v>
      </c>
      <c r="F120" s="22">
        <v>6149955</v>
      </c>
      <c r="G120" s="22">
        <v>1340481</v>
      </c>
      <c r="H120" s="22">
        <v>766300</v>
      </c>
      <c r="I120" s="22">
        <v>0</v>
      </c>
      <c r="J120" s="22">
        <v>52034</v>
      </c>
      <c r="K120" s="22">
        <v>0</v>
      </c>
      <c r="L120" s="22">
        <v>14815559</v>
      </c>
      <c r="M120" s="22">
        <v>1950818</v>
      </c>
      <c r="N120" s="22">
        <v>1727317</v>
      </c>
      <c r="O120" s="22">
        <v>318230</v>
      </c>
      <c r="P120" s="22">
        <v>0</v>
      </c>
      <c r="Q120" s="22">
        <v>0</v>
      </c>
      <c r="R120" s="22">
        <v>3996365</v>
      </c>
      <c r="S120" s="22">
        <v>10819194</v>
      </c>
    </row>
    <row r="121" spans="1:19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7274533</v>
      </c>
      <c r="F121" s="22">
        <v>3519150</v>
      </c>
      <c r="G121" s="22">
        <v>37177</v>
      </c>
      <c r="H121" s="22">
        <v>451829</v>
      </c>
      <c r="I121" s="22">
        <v>0</v>
      </c>
      <c r="J121" s="22">
        <v>10203</v>
      </c>
      <c r="K121" s="22">
        <v>0</v>
      </c>
      <c r="L121" s="22">
        <v>11292892</v>
      </c>
      <c r="M121" s="22">
        <v>1760060</v>
      </c>
      <c r="N121" s="22">
        <v>960982</v>
      </c>
      <c r="O121" s="22">
        <v>450500</v>
      </c>
      <c r="P121" s="22">
        <v>0</v>
      </c>
      <c r="Q121" s="22">
        <v>2682</v>
      </c>
      <c r="R121" s="22">
        <v>3174224</v>
      </c>
      <c r="S121" s="22">
        <v>8118668</v>
      </c>
    </row>
    <row r="122" spans="1:19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1073942</v>
      </c>
      <c r="F122" s="22">
        <v>304828</v>
      </c>
      <c r="G122" s="22">
        <v>0</v>
      </c>
      <c r="H122" s="22">
        <v>42261</v>
      </c>
      <c r="I122" s="22">
        <v>316</v>
      </c>
      <c r="J122" s="22">
        <v>62</v>
      </c>
      <c r="K122" s="22">
        <v>-288</v>
      </c>
      <c r="L122" s="22">
        <v>1421121</v>
      </c>
      <c r="M122" s="22">
        <v>230337</v>
      </c>
      <c r="N122" s="22">
        <v>69910</v>
      </c>
      <c r="O122" s="22">
        <v>7558</v>
      </c>
      <c r="P122" s="22">
        <v>0</v>
      </c>
      <c r="Q122" s="22">
        <v>0</v>
      </c>
      <c r="R122" s="22">
        <v>307805</v>
      </c>
      <c r="S122" s="22">
        <v>1113316</v>
      </c>
    </row>
    <row r="123" spans="1:19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6625590</v>
      </c>
      <c r="F123" s="22">
        <v>6025441</v>
      </c>
      <c r="G123" s="22">
        <v>311698</v>
      </c>
      <c r="H123" s="22">
        <v>475155</v>
      </c>
      <c r="I123" s="22">
        <v>31094</v>
      </c>
      <c r="J123" s="22">
        <v>668</v>
      </c>
      <c r="K123" s="22">
        <v>0</v>
      </c>
      <c r="L123" s="22">
        <v>13469646</v>
      </c>
      <c r="M123" s="22">
        <v>2042342</v>
      </c>
      <c r="N123" s="22">
        <v>1188932</v>
      </c>
      <c r="O123" s="22">
        <v>141514</v>
      </c>
      <c r="P123" s="22">
        <v>0</v>
      </c>
      <c r="Q123" s="22">
        <v>0</v>
      </c>
      <c r="R123" s="22">
        <v>3372788</v>
      </c>
      <c r="S123" s="22">
        <v>10096858</v>
      </c>
    </row>
    <row r="124" spans="1:19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1251054</v>
      </c>
      <c r="F124" s="22">
        <v>1020979</v>
      </c>
      <c r="G124" s="22">
        <v>1979</v>
      </c>
      <c r="H124" s="22">
        <v>72249</v>
      </c>
      <c r="I124" s="22">
        <v>0</v>
      </c>
      <c r="J124" s="22">
        <v>872</v>
      </c>
      <c r="K124" s="22">
        <v>0</v>
      </c>
      <c r="L124" s="22">
        <v>2347133</v>
      </c>
      <c r="M124" s="22">
        <v>273318</v>
      </c>
      <c r="N124" s="22">
        <v>173932</v>
      </c>
      <c r="O124" s="22">
        <v>26969</v>
      </c>
      <c r="P124" s="22">
        <v>0</v>
      </c>
      <c r="Q124" s="22">
        <v>965</v>
      </c>
      <c r="R124" s="22">
        <v>475184</v>
      </c>
      <c r="S124" s="22">
        <v>1871949</v>
      </c>
    </row>
    <row r="125" spans="1:19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3001692</v>
      </c>
      <c r="F125" s="22">
        <v>1480239</v>
      </c>
      <c r="G125" s="22">
        <v>24486</v>
      </c>
      <c r="H125" s="22">
        <v>95877</v>
      </c>
      <c r="I125" s="22">
        <v>0</v>
      </c>
      <c r="J125" s="22">
        <v>5455</v>
      </c>
      <c r="K125" s="22">
        <v>0</v>
      </c>
      <c r="L125" s="22">
        <v>4607749</v>
      </c>
      <c r="M125" s="22">
        <v>599492</v>
      </c>
      <c r="N125" s="22">
        <v>275858</v>
      </c>
      <c r="O125" s="22">
        <v>102076</v>
      </c>
      <c r="P125" s="22">
        <v>0</v>
      </c>
      <c r="Q125" s="22">
        <v>0</v>
      </c>
      <c r="R125" s="22">
        <v>977426</v>
      </c>
      <c r="S125" s="22">
        <v>3630323</v>
      </c>
    </row>
    <row r="126" spans="1:19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806224</v>
      </c>
      <c r="F126" s="22">
        <v>511482</v>
      </c>
      <c r="G126" s="22">
        <v>11523</v>
      </c>
      <c r="H126" s="22">
        <v>46782</v>
      </c>
      <c r="I126" s="22">
        <v>572</v>
      </c>
      <c r="J126" s="22">
        <v>853</v>
      </c>
      <c r="K126" s="22">
        <v>0</v>
      </c>
      <c r="L126" s="22">
        <v>1377436</v>
      </c>
      <c r="M126" s="22">
        <v>131455</v>
      </c>
      <c r="N126" s="22">
        <v>98838</v>
      </c>
      <c r="O126" s="22">
        <v>13202</v>
      </c>
      <c r="P126" s="22">
        <v>0</v>
      </c>
      <c r="Q126" s="22">
        <v>0</v>
      </c>
      <c r="R126" s="22">
        <v>243495</v>
      </c>
      <c r="S126" s="22">
        <v>1133941</v>
      </c>
    </row>
    <row r="127" spans="1:19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3177718</v>
      </c>
      <c r="F127" s="22">
        <v>207974</v>
      </c>
      <c r="G127" s="22">
        <v>0</v>
      </c>
      <c r="H127" s="22">
        <v>0</v>
      </c>
      <c r="I127" s="22">
        <v>0</v>
      </c>
      <c r="J127" s="22">
        <v>1130</v>
      </c>
      <c r="K127" s="22">
        <v>0</v>
      </c>
      <c r="L127" s="22">
        <v>3386822</v>
      </c>
      <c r="M127" s="22">
        <v>612991</v>
      </c>
      <c r="N127" s="22">
        <v>278961</v>
      </c>
      <c r="O127" s="22">
        <v>93278</v>
      </c>
      <c r="P127" s="22">
        <v>0</v>
      </c>
      <c r="Q127" s="22">
        <v>0</v>
      </c>
      <c r="R127" s="22">
        <v>985230</v>
      </c>
      <c r="S127" s="22">
        <v>2401592</v>
      </c>
    </row>
    <row r="128" spans="1:19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2066600</v>
      </c>
      <c r="F128" s="22">
        <v>2864554</v>
      </c>
      <c r="G128" s="22">
        <v>5999</v>
      </c>
      <c r="H128" s="22">
        <v>129346</v>
      </c>
      <c r="I128" s="22">
        <v>0</v>
      </c>
      <c r="J128" s="22">
        <v>0</v>
      </c>
      <c r="K128" s="22">
        <v>0</v>
      </c>
      <c r="L128" s="22">
        <v>5066499</v>
      </c>
      <c r="M128" s="22">
        <v>1007337</v>
      </c>
      <c r="N128" s="22">
        <v>9064</v>
      </c>
      <c r="O128" s="22">
        <v>55819</v>
      </c>
      <c r="P128" s="22">
        <v>0</v>
      </c>
      <c r="Q128" s="22">
        <v>0</v>
      </c>
      <c r="R128" s="22">
        <v>1072220</v>
      </c>
      <c r="S128" s="22">
        <v>3994279</v>
      </c>
    </row>
    <row r="129" spans="1:19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2892381</v>
      </c>
      <c r="F129" s="22">
        <v>337888</v>
      </c>
      <c r="G129" s="22">
        <v>200</v>
      </c>
      <c r="H129" s="22">
        <v>56774</v>
      </c>
      <c r="I129" s="22">
        <v>1049</v>
      </c>
      <c r="J129" s="22">
        <v>2312</v>
      </c>
      <c r="K129" s="22">
        <v>0</v>
      </c>
      <c r="L129" s="22">
        <v>3290604</v>
      </c>
      <c r="M129" s="22">
        <v>823799</v>
      </c>
      <c r="N129" s="22">
        <v>83802</v>
      </c>
      <c r="O129" s="22">
        <v>34795</v>
      </c>
      <c r="P129" s="22">
        <v>0</v>
      </c>
      <c r="Q129" s="22">
        <v>0</v>
      </c>
      <c r="R129" s="22">
        <v>942396</v>
      </c>
      <c r="S129" s="22">
        <v>2348208</v>
      </c>
    </row>
    <row r="130" spans="1:19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2228424</v>
      </c>
      <c r="F130" s="22">
        <v>725037</v>
      </c>
      <c r="G130" s="22">
        <v>15222</v>
      </c>
      <c r="H130" s="22">
        <v>62486</v>
      </c>
      <c r="I130" s="22">
        <v>0</v>
      </c>
      <c r="J130" s="22">
        <v>1021</v>
      </c>
      <c r="K130" s="22">
        <v>0</v>
      </c>
      <c r="L130" s="22">
        <v>3032190</v>
      </c>
      <c r="M130" s="22">
        <v>505017</v>
      </c>
      <c r="N130" s="22">
        <v>200726</v>
      </c>
      <c r="O130" s="22">
        <v>82855</v>
      </c>
      <c r="P130" s="22">
        <v>0</v>
      </c>
      <c r="Q130" s="22">
        <v>0</v>
      </c>
      <c r="R130" s="22">
        <v>788598</v>
      </c>
      <c r="S130" s="22">
        <v>2243592</v>
      </c>
    </row>
    <row r="131" spans="1:19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4048665</v>
      </c>
      <c r="F131" s="22">
        <v>3200747</v>
      </c>
      <c r="G131" s="22">
        <v>0</v>
      </c>
      <c r="H131" s="22">
        <v>152781</v>
      </c>
      <c r="I131" s="22">
        <v>0</v>
      </c>
      <c r="J131" s="22">
        <v>0</v>
      </c>
      <c r="K131" s="22">
        <v>0</v>
      </c>
      <c r="L131" s="22">
        <v>7402193</v>
      </c>
      <c r="M131" s="22">
        <v>1020142</v>
      </c>
      <c r="N131" s="22">
        <v>476162</v>
      </c>
      <c r="O131" s="22">
        <v>128802</v>
      </c>
      <c r="P131" s="22">
        <v>0</v>
      </c>
      <c r="Q131" s="22">
        <v>0</v>
      </c>
      <c r="R131" s="22">
        <v>1625106</v>
      </c>
      <c r="S131" s="22">
        <v>5777087</v>
      </c>
    </row>
    <row r="132" spans="1:19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411809</v>
      </c>
      <c r="F132" s="22">
        <v>26752</v>
      </c>
      <c r="G132" s="22">
        <v>15559</v>
      </c>
      <c r="H132" s="22">
        <v>9983</v>
      </c>
      <c r="I132" s="22">
        <v>0</v>
      </c>
      <c r="J132" s="22">
        <v>0</v>
      </c>
      <c r="K132" s="22">
        <v>0</v>
      </c>
      <c r="L132" s="22">
        <v>464103</v>
      </c>
      <c r="M132" s="22">
        <v>71835</v>
      </c>
      <c r="N132" s="22">
        <v>9975</v>
      </c>
      <c r="O132" s="22">
        <v>9410</v>
      </c>
      <c r="P132" s="22">
        <v>0</v>
      </c>
      <c r="Q132" s="22">
        <v>0</v>
      </c>
      <c r="R132" s="22">
        <v>91220</v>
      </c>
      <c r="S132" s="22">
        <v>372883</v>
      </c>
    </row>
    <row r="133" spans="1:19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2520236</v>
      </c>
      <c r="F133" s="22">
        <v>843045</v>
      </c>
      <c r="G133" s="22">
        <v>2035</v>
      </c>
      <c r="H133" s="22">
        <v>156111</v>
      </c>
      <c r="I133" s="22">
        <v>0</v>
      </c>
      <c r="J133" s="22">
        <v>1412</v>
      </c>
      <c r="K133" s="22">
        <v>0</v>
      </c>
      <c r="L133" s="22">
        <v>3522839</v>
      </c>
      <c r="M133" s="22">
        <v>465710</v>
      </c>
      <c r="N133" s="22">
        <v>202626</v>
      </c>
      <c r="O133" s="22">
        <v>143271</v>
      </c>
      <c r="P133" s="22">
        <v>0</v>
      </c>
      <c r="Q133" s="22">
        <v>0</v>
      </c>
      <c r="R133" s="22">
        <v>811607</v>
      </c>
      <c r="S133" s="22">
        <v>2711232</v>
      </c>
    </row>
    <row r="134" spans="1:19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771628</v>
      </c>
      <c r="F134" s="22">
        <v>412600</v>
      </c>
      <c r="G134" s="22">
        <v>0</v>
      </c>
      <c r="H134" s="22">
        <v>28889</v>
      </c>
      <c r="I134" s="22">
        <v>1265</v>
      </c>
      <c r="J134" s="22">
        <v>253</v>
      </c>
      <c r="K134" s="22">
        <v>0</v>
      </c>
      <c r="L134" s="22">
        <v>1214635</v>
      </c>
      <c r="M134" s="22">
        <v>142049</v>
      </c>
      <c r="N134" s="22">
        <v>83650</v>
      </c>
      <c r="O134" s="22">
        <v>19086</v>
      </c>
      <c r="P134" s="22">
        <v>0</v>
      </c>
      <c r="Q134" s="22">
        <v>0</v>
      </c>
      <c r="R134" s="22">
        <v>244785</v>
      </c>
      <c r="S134" s="22">
        <v>969850</v>
      </c>
    </row>
    <row r="135" spans="1:19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3536119</v>
      </c>
      <c r="F135" s="22">
        <v>1747741</v>
      </c>
      <c r="G135" s="22">
        <v>435104</v>
      </c>
      <c r="H135" s="22">
        <v>237310</v>
      </c>
      <c r="I135" s="22">
        <v>1661</v>
      </c>
      <c r="J135" s="22">
        <v>2419</v>
      </c>
      <c r="K135" s="22">
        <v>0</v>
      </c>
      <c r="L135" s="22">
        <v>5960354</v>
      </c>
      <c r="M135" s="22">
        <v>579101</v>
      </c>
      <c r="N135" s="22">
        <v>687193</v>
      </c>
      <c r="O135" s="22">
        <v>143746</v>
      </c>
      <c r="P135" s="22">
        <v>0</v>
      </c>
      <c r="Q135" s="22">
        <v>0</v>
      </c>
      <c r="R135" s="22">
        <v>1410040</v>
      </c>
      <c r="S135" s="22">
        <v>4550314</v>
      </c>
    </row>
    <row r="136" spans="1:19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1837554</v>
      </c>
      <c r="F136" s="22">
        <v>1706602</v>
      </c>
      <c r="G136" s="22">
        <v>66365</v>
      </c>
      <c r="H136" s="22">
        <v>93869</v>
      </c>
      <c r="I136" s="22">
        <v>0</v>
      </c>
      <c r="J136" s="22">
        <v>1238</v>
      </c>
      <c r="K136" s="22">
        <v>0</v>
      </c>
      <c r="L136" s="22">
        <v>3705628</v>
      </c>
      <c r="M136" s="22">
        <v>620275</v>
      </c>
      <c r="N136" s="22">
        <v>151778</v>
      </c>
      <c r="O136" s="22">
        <v>44153</v>
      </c>
      <c r="P136" s="22">
        <v>0</v>
      </c>
      <c r="Q136" s="22">
        <v>0</v>
      </c>
      <c r="R136" s="22">
        <v>816206</v>
      </c>
      <c r="S136" s="22">
        <v>2889422</v>
      </c>
    </row>
    <row r="137" spans="1:19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13915680</v>
      </c>
      <c r="F137" s="22">
        <v>3089497</v>
      </c>
      <c r="G137" s="22">
        <v>0</v>
      </c>
      <c r="H137" s="22">
        <v>178899</v>
      </c>
      <c r="I137" s="22">
        <v>0</v>
      </c>
      <c r="J137" s="22">
        <v>8292</v>
      </c>
      <c r="K137" s="22">
        <v>0</v>
      </c>
      <c r="L137" s="22">
        <v>17192368</v>
      </c>
      <c r="M137" s="22">
        <v>3740059</v>
      </c>
      <c r="N137" s="22">
        <v>1010565</v>
      </c>
      <c r="O137" s="22">
        <v>281463</v>
      </c>
      <c r="P137" s="22">
        <v>0</v>
      </c>
      <c r="Q137" s="22">
        <v>0</v>
      </c>
      <c r="R137" s="22">
        <v>5032087</v>
      </c>
      <c r="S137" s="22">
        <v>12160281</v>
      </c>
    </row>
    <row r="138" spans="1:19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8772391</v>
      </c>
      <c r="F138" s="22">
        <v>4908915</v>
      </c>
      <c r="G138" s="22">
        <v>2296860</v>
      </c>
      <c r="H138" s="22">
        <v>297986</v>
      </c>
      <c r="I138" s="22">
        <v>27500</v>
      </c>
      <c r="J138" s="22">
        <v>239</v>
      </c>
      <c r="K138" s="22">
        <v>0</v>
      </c>
      <c r="L138" s="22">
        <v>16303891</v>
      </c>
      <c r="M138" s="22">
        <v>2881994</v>
      </c>
      <c r="N138" s="22">
        <v>1527527</v>
      </c>
      <c r="O138" s="22">
        <v>437942</v>
      </c>
      <c r="P138" s="22">
        <v>0</v>
      </c>
      <c r="Q138" s="22">
        <v>0</v>
      </c>
      <c r="R138" s="22">
        <v>4847463</v>
      </c>
      <c r="S138" s="22">
        <v>11456428</v>
      </c>
    </row>
    <row r="139" spans="1:19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7019117</v>
      </c>
      <c r="F139" s="22">
        <v>2443725</v>
      </c>
      <c r="G139" s="22">
        <v>496070</v>
      </c>
      <c r="H139" s="22">
        <v>134894</v>
      </c>
      <c r="I139" s="22">
        <v>0</v>
      </c>
      <c r="J139" s="22">
        <v>0</v>
      </c>
      <c r="K139" s="22">
        <v>0</v>
      </c>
      <c r="L139" s="22">
        <v>10093806</v>
      </c>
      <c r="M139" s="22">
        <v>2597196</v>
      </c>
      <c r="N139" s="22">
        <v>2000</v>
      </c>
      <c r="O139" s="22">
        <v>0</v>
      </c>
      <c r="P139" s="22">
        <v>125817</v>
      </c>
      <c r="Q139" s="22">
        <v>0</v>
      </c>
      <c r="R139" s="22">
        <v>2725013</v>
      </c>
      <c r="S139" s="22">
        <v>7368793</v>
      </c>
    </row>
    <row r="140" spans="1:19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1312613</v>
      </c>
      <c r="F140" s="22">
        <v>58061</v>
      </c>
      <c r="G140" s="22">
        <v>0</v>
      </c>
      <c r="H140" s="22">
        <v>15897</v>
      </c>
      <c r="I140" s="22">
        <v>0</v>
      </c>
      <c r="J140" s="22">
        <v>565</v>
      </c>
      <c r="K140" s="22">
        <v>0</v>
      </c>
      <c r="L140" s="22">
        <v>1387136</v>
      </c>
      <c r="M140" s="22">
        <v>271667</v>
      </c>
      <c r="N140" s="22">
        <v>26282</v>
      </c>
      <c r="O140" s="22">
        <v>0</v>
      </c>
      <c r="P140" s="22">
        <v>4941</v>
      </c>
      <c r="Q140" s="22">
        <v>0</v>
      </c>
      <c r="R140" s="22">
        <v>302890</v>
      </c>
      <c r="S140" s="22">
        <v>1084246</v>
      </c>
    </row>
    <row r="141" spans="1:19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905268</v>
      </c>
      <c r="F141" s="22">
        <v>389688</v>
      </c>
      <c r="G141" s="22">
        <v>1602</v>
      </c>
      <c r="H141" s="22">
        <v>37024</v>
      </c>
      <c r="I141" s="22">
        <v>1819</v>
      </c>
      <c r="J141" s="22">
        <v>1756</v>
      </c>
      <c r="K141" s="22">
        <v>0</v>
      </c>
      <c r="L141" s="22">
        <v>1337157</v>
      </c>
      <c r="M141" s="22">
        <v>177271</v>
      </c>
      <c r="N141" s="22">
        <v>82197</v>
      </c>
      <c r="O141" s="22">
        <v>0</v>
      </c>
      <c r="P141" s="22">
        <v>22459</v>
      </c>
      <c r="Q141" s="22">
        <v>0</v>
      </c>
      <c r="R141" s="22">
        <v>281927</v>
      </c>
      <c r="S141" s="22">
        <v>1055230</v>
      </c>
    </row>
    <row r="142" spans="1:19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1803961</v>
      </c>
      <c r="F142" s="22">
        <v>411769</v>
      </c>
      <c r="G142" s="22">
        <v>8101</v>
      </c>
      <c r="H142" s="22">
        <v>61831</v>
      </c>
      <c r="I142" s="22">
        <v>841</v>
      </c>
      <c r="J142" s="22">
        <v>1908</v>
      </c>
      <c r="K142" s="22">
        <v>0</v>
      </c>
      <c r="L142" s="22">
        <v>2288411</v>
      </c>
      <c r="M142" s="22">
        <v>390691</v>
      </c>
      <c r="N142" s="22">
        <v>89672</v>
      </c>
      <c r="O142" s="22">
        <v>55774</v>
      </c>
      <c r="P142" s="22">
        <v>0</v>
      </c>
      <c r="Q142" s="22">
        <v>0</v>
      </c>
      <c r="R142" s="22">
        <v>536137</v>
      </c>
      <c r="S142" s="22">
        <v>1752274</v>
      </c>
    </row>
    <row r="143" spans="1:19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1151091</v>
      </c>
      <c r="F143" s="22">
        <v>156411</v>
      </c>
      <c r="G143" s="22">
        <v>1074</v>
      </c>
      <c r="H143" s="22">
        <v>31248</v>
      </c>
      <c r="I143" s="22">
        <v>0</v>
      </c>
      <c r="J143" s="22">
        <v>1018</v>
      </c>
      <c r="K143" s="22">
        <v>0</v>
      </c>
      <c r="L143" s="22">
        <v>1340842</v>
      </c>
      <c r="M143" s="22">
        <v>285844</v>
      </c>
      <c r="N143" s="22">
        <v>29798</v>
      </c>
      <c r="O143" s="22">
        <v>12023</v>
      </c>
      <c r="P143" s="22">
        <v>0</v>
      </c>
      <c r="Q143" s="22">
        <v>0</v>
      </c>
      <c r="R143" s="22">
        <v>327665</v>
      </c>
      <c r="S143" s="22">
        <v>1013177</v>
      </c>
    </row>
    <row r="144" spans="1:19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1788054</v>
      </c>
      <c r="F144" s="22">
        <v>161438</v>
      </c>
      <c r="G144" s="22">
        <v>17339</v>
      </c>
      <c r="H144" s="22">
        <v>41837</v>
      </c>
      <c r="I144" s="22">
        <v>0</v>
      </c>
      <c r="J144" s="22">
        <v>765</v>
      </c>
      <c r="K144" s="22">
        <v>0</v>
      </c>
      <c r="L144" s="22">
        <v>2009433</v>
      </c>
      <c r="M144" s="22">
        <v>432806</v>
      </c>
      <c r="N144" s="22">
        <v>42146</v>
      </c>
      <c r="O144" s="22">
        <v>38895</v>
      </c>
      <c r="P144" s="22">
        <v>0</v>
      </c>
      <c r="Q144" s="22">
        <v>0</v>
      </c>
      <c r="R144" s="22">
        <v>513847</v>
      </c>
      <c r="S144" s="22">
        <v>1495586</v>
      </c>
    </row>
    <row r="145" spans="1:19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953979</v>
      </c>
      <c r="F145" s="22">
        <v>787759</v>
      </c>
      <c r="G145" s="22">
        <v>1086</v>
      </c>
      <c r="H145" s="22">
        <v>31216</v>
      </c>
      <c r="I145" s="22">
        <v>0</v>
      </c>
      <c r="J145" s="22">
        <v>0</v>
      </c>
      <c r="K145" s="22">
        <v>0</v>
      </c>
      <c r="L145" s="22">
        <v>1774040</v>
      </c>
      <c r="M145" s="22">
        <v>221239</v>
      </c>
      <c r="N145" s="22">
        <v>113001</v>
      </c>
      <c r="O145" s="22">
        <v>38640</v>
      </c>
      <c r="P145" s="22">
        <v>0</v>
      </c>
      <c r="Q145" s="22">
        <v>-1384</v>
      </c>
      <c r="R145" s="22">
        <v>371496</v>
      </c>
      <c r="S145" s="22">
        <v>1402544</v>
      </c>
    </row>
    <row r="146" spans="1:19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1214405</v>
      </c>
      <c r="F146" s="22">
        <v>457786</v>
      </c>
      <c r="G146" s="22">
        <v>2779</v>
      </c>
      <c r="H146" s="22">
        <v>49555</v>
      </c>
      <c r="I146" s="22">
        <v>0</v>
      </c>
      <c r="J146" s="22">
        <v>0</v>
      </c>
      <c r="K146" s="22">
        <v>0</v>
      </c>
      <c r="L146" s="22">
        <v>1724525</v>
      </c>
      <c r="M146" s="22">
        <v>192581</v>
      </c>
      <c r="N146" s="22">
        <v>82207</v>
      </c>
      <c r="O146" s="22">
        <v>22429</v>
      </c>
      <c r="P146" s="22">
        <v>0</v>
      </c>
      <c r="Q146" s="22">
        <v>0</v>
      </c>
      <c r="R146" s="22">
        <v>297217</v>
      </c>
      <c r="S146" s="22">
        <v>1427308</v>
      </c>
    </row>
    <row r="147" spans="1:19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736092</v>
      </c>
      <c r="F147" s="22">
        <v>295464</v>
      </c>
      <c r="G147" s="22">
        <v>461</v>
      </c>
      <c r="H147" s="22">
        <v>45308</v>
      </c>
      <c r="I147" s="22">
        <v>1552</v>
      </c>
      <c r="J147" s="22">
        <v>0</v>
      </c>
      <c r="K147" s="22">
        <v>0</v>
      </c>
      <c r="L147" s="22">
        <v>1078877</v>
      </c>
      <c r="M147" s="22">
        <v>78601</v>
      </c>
      <c r="N147" s="22">
        <v>37092</v>
      </c>
      <c r="O147" s="22">
        <v>6837</v>
      </c>
      <c r="P147" s="22">
        <v>0</v>
      </c>
      <c r="Q147" s="22">
        <v>0</v>
      </c>
      <c r="R147" s="22">
        <v>122530</v>
      </c>
      <c r="S147" s="22">
        <v>956347</v>
      </c>
    </row>
    <row r="148" spans="1:19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697323</v>
      </c>
      <c r="F148" s="22">
        <v>250992</v>
      </c>
      <c r="G148" s="22">
        <v>251</v>
      </c>
      <c r="H148" s="22">
        <v>36822</v>
      </c>
      <c r="I148" s="22">
        <v>505</v>
      </c>
      <c r="J148" s="22">
        <v>0</v>
      </c>
      <c r="K148" s="22">
        <v>0</v>
      </c>
      <c r="L148" s="22">
        <v>985893</v>
      </c>
      <c r="M148" s="22">
        <v>135676</v>
      </c>
      <c r="N148" s="22">
        <v>41690</v>
      </c>
      <c r="O148" s="22">
        <v>23574</v>
      </c>
      <c r="P148" s="22">
        <v>0</v>
      </c>
      <c r="Q148" s="22">
        <v>0</v>
      </c>
      <c r="R148" s="22">
        <v>200940</v>
      </c>
      <c r="S148" s="22">
        <v>784953</v>
      </c>
    </row>
    <row r="149" spans="1:19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1924511</v>
      </c>
      <c r="F149" s="22">
        <v>227538</v>
      </c>
      <c r="G149" s="22">
        <v>786</v>
      </c>
      <c r="H149" s="22">
        <v>47320</v>
      </c>
      <c r="I149" s="22">
        <v>0</v>
      </c>
      <c r="J149" s="22">
        <v>0</v>
      </c>
      <c r="K149" s="22">
        <v>0</v>
      </c>
      <c r="L149" s="22">
        <v>2200155</v>
      </c>
      <c r="M149" s="22">
        <v>478179</v>
      </c>
      <c r="N149" s="22">
        <v>62508</v>
      </c>
      <c r="O149" s="22">
        <v>42700</v>
      </c>
      <c r="P149" s="22">
        <v>0</v>
      </c>
      <c r="Q149" s="22">
        <v>0</v>
      </c>
      <c r="R149" s="22">
        <v>583387</v>
      </c>
      <c r="S149" s="22">
        <v>1616768</v>
      </c>
    </row>
    <row r="150" spans="1:19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9734935</v>
      </c>
      <c r="F150" s="22">
        <v>1447798</v>
      </c>
      <c r="G150" s="22">
        <v>15573</v>
      </c>
      <c r="H150" s="22">
        <v>116913</v>
      </c>
      <c r="I150" s="22">
        <v>916</v>
      </c>
      <c r="J150" s="22">
        <v>8885</v>
      </c>
      <c r="K150" s="22">
        <v>0</v>
      </c>
      <c r="L150" s="22">
        <v>11325020</v>
      </c>
      <c r="M150" s="22">
        <v>2578566</v>
      </c>
      <c r="N150" s="22">
        <v>513027</v>
      </c>
      <c r="O150" s="22">
        <v>115861</v>
      </c>
      <c r="P150" s="22">
        <v>0</v>
      </c>
      <c r="Q150" s="22">
        <v>0</v>
      </c>
      <c r="R150" s="22">
        <v>3207454</v>
      </c>
      <c r="S150" s="22">
        <v>8117566</v>
      </c>
    </row>
    <row r="151" spans="1:19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978230</v>
      </c>
      <c r="F151" s="22">
        <v>159965</v>
      </c>
      <c r="G151" s="22">
        <v>6258</v>
      </c>
      <c r="H151" s="22">
        <v>33295</v>
      </c>
      <c r="I151" s="22">
        <v>532</v>
      </c>
      <c r="J151" s="22">
        <v>919</v>
      </c>
      <c r="K151" s="22">
        <v>0</v>
      </c>
      <c r="L151" s="22">
        <v>1179199</v>
      </c>
      <c r="M151" s="22">
        <v>218335</v>
      </c>
      <c r="N151" s="22">
        <v>35844</v>
      </c>
      <c r="O151" s="22">
        <v>30215</v>
      </c>
      <c r="P151" s="22">
        <v>0</v>
      </c>
      <c r="Q151" s="22">
        <v>0</v>
      </c>
      <c r="R151" s="22">
        <v>284394</v>
      </c>
      <c r="S151" s="22">
        <v>894805</v>
      </c>
    </row>
    <row r="152" spans="1:19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3250983</v>
      </c>
      <c r="F152" s="22">
        <v>0</v>
      </c>
      <c r="G152" s="22">
        <v>0</v>
      </c>
      <c r="H152" s="22">
        <v>59158</v>
      </c>
      <c r="I152" s="22">
        <v>0</v>
      </c>
      <c r="J152" s="22">
        <v>0</v>
      </c>
      <c r="K152" s="22">
        <v>0</v>
      </c>
      <c r="L152" s="22">
        <v>3310141</v>
      </c>
      <c r="M152" s="22">
        <v>528222</v>
      </c>
      <c r="N152" s="22">
        <v>172570</v>
      </c>
      <c r="O152" s="22">
        <v>90410</v>
      </c>
      <c r="P152" s="22">
        <v>0</v>
      </c>
      <c r="Q152" s="22">
        <v>0</v>
      </c>
      <c r="R152" s="22">
        <v>791202</v>
      </c>
      <c r="S152" s="22">
        <v>2518939</v>
      </c>
    </row>
    <row r="153" spans="1:19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30794913</v>
      </c>
      <c r="F153" s="22">
        <v>6889445</v>
      </c>
      <c r="G153" s="22">
        <v>0</v>
      </c>
      <c r="H153" s="22">
        <v>277197</v>
      </c>
      <c r="I153" s="22">
        <v>2234</v>
      </c>
      <c r="J153" s="22">
        <v>11121</v>
      </c>
      <c r="K153" s="22">
        <v>0</v>
      </c>
      <c r="L153" s="22">
        <v>37974910</v>
      </c>
      <c r="M153" s="22">
        <v>9503763</v>
      </c>
      <c r="N153" s="22">
        <v>2238105</v>
      </c>
      <c r="O153" s="22">
        <v>555272</v>
      </c>
      <c r="P153" s="22">
        <v>771760</v>
      </c>
      <c r="Q153" s="22">
        <v>0</v>
      </c>
      <c r="R153" s="22">
        <v>13068900</v>
      </c>
      <c r="S153" s="22">
        <v>24906010</v>
      </c>
    </row>
    <row r="154" spans="1:19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8485082</v>
      </c>
      <c r="F154" s="22">
        <v>3074875</v>
      </c>
      <c r="G154" s="22">
        <v>61243</v>
      </c>
      <c r="H154" s="22">
        <v>150028</v>
      </c>
      <c r="I154" s="22">
        <v>8364</v>
      </c>
      <c r="J154" s="22">
        <v>4277</v>
      </c>
      <c r="K154" s="22">
        <v>0</v>
      </c>
      <c r="L154" s="22">
        <v>11783869</v>
      </c>
      <c r="M154" s="22">
        <v>2448543</v>
      </c>
      <c r="N154" s="22">
        <v>1030258</v>
      </c>
      <c r="O154" s="22">
        <v>182554</v>
      </c>
      <c r="P154" s="22">
        <v>0</v>
      </c>
      <c r="Q154" s="22">
        <v>0</v>
      </c>
      <c r="R154" s="22">
        <v>3661355</v>
      </c>
      <c r="S154" s="22">
        <v>8122514</v>
      </c>
    </row>
    <row r="155" spans="1:19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687498</v>
      </c>
      <c r="F155" s="22">
        <v>532823</v>
      </c>
      <c r="G155" s="22">
        <v>17032</v>
      </c>
      <c r="H155" s="22">
        <v>36711</v>
      </c>
      <c r="I155" s="22">
        <v>0</v>
      </c>
      <c r="J155" s="22">
        <v>449</v>
      </c>
      <c r="K155" s="22">
        <v>0</v>
      </c>
      <c r="L155" s="22">
        <v>1274513</v>
      </c>
      <c r="M155" s="22">
        <v>192083</v>
      </c>
      <c r="N155" s="22">
        <v>107161</v>
      </c>
      <c r="O155" s="22">
        <v>24443</v>
      </c>
      <c r="P155" s="22">
        <v>0</v>
      </c>
      <c r="Q155" s="22">
        <v>0</v>
      </c>
      <c r="R155" s="22">
        <v>323687</v>
      </c>
      <c r="S155" s="22">
        <v>950826</v>
      </c>
    </row>
    <row r="156" spans="1:19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1003035</v>
      </c>
      <c r="F156" s="22">
        <v>268885</v>
      </c>
      <c r="G156" s="22">
        <v>434</v>
      </c>
      <c r="H156" s="22">
        <v>36840</v>
      </c>
      <c r="I156" s="22">
        <v>244</v>
      </c>
      <c r="J156" s="22">
        <v>469</v>
      </c>
      <c r="K156" s="22">
        <v>0</v>
      </c>
      <c r="L156" s="22">
        <v>1309907</v>
      </c>
      <c r="M156" s="22">
        <v>154662</v>
      </c>
      <c r="N156" s="22">
        <v>64218</v>
      </c>
      <c r="O156" s="22">
        <v>47073</v>
      </c>
      <c r="P156" s="22">
        <v>0</v>
      </c>
      <c r="Q156" s="22">
        <v>0</v>
      </c>
      <c r="R156" s="22">
        <v>265953</v>
      </c>
      <c r="S156" s="22">
        <v>1043954</v>
      </c>
    </row>
    <row r="157" spans="1:19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7655837</v>
      </c>
      <c r="F157" s="22">
        <v>5616279</v>
      </c>
      <c r="G157" s="22">
        <v>4820</v>
      </c>
      <c r="H157" s="22">
        <v>209281</v>
      </c>
      <c r="I157" s="22">
        <v>0</v>
      </c>
      <c r="J157" s="22">
        <v>554</v>
      </c>
      <c r="K157" s="22">
        <v>0</v>
      </c>
      <c r="L157" s="22">
        <v>13486771</v>
      </c>
      <c r="M157" s="22">
        <v>1719818</v>
      </c>
      <c r="N157" s="22">
        <v>1066200</v>
      </c>
      <c r="O157" s="22">
        <v>317345</v>
      </c>
      <c r="P157" s="22">
        <v>0</v>
      </c>
      <c r="Q157" s="22">
        <v>0</v>
      </c>
      <c r="R157" s="22">
        <v>3103363</v>
      </c>
      <c r="S157" s="22">
        <v>10383408</v>
      </c>
    </row>
    <row r="158" spans="1:19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3751276</v>
      </c>
      <c r="F158" s="22">
        <v>207557</v>
      </c>
      <c r="G158" s="22">
        <v>725</v>
      </c>
      <c r="H158" s="22">
        <v>62822</v>
      </c>
      <c r="I158" s="22">
        <v>0</v>
      </c>
      <c r="J158" s="22">
        <v>4383</v>
      </c>
      <c r="K158" s="22">
        <v>0</v>
      </c>
      <c r="L158" s="22">
        <v>4026763</v>
      </c>
      <c r="M158" s="22">
        <v>718178</v>
      </c>
      <c r="N158" s="22">
        <v>49855</v>
      </c>
      <c r="O158" s="22">
        <v>6119</v>
      </c>
      <c r="P158" s="22">
        <v>0</v>
      </c>
      <c r="Q158" s="22">
        <v>0</v>
      </c>
      <c r="R158" s="22">
        <v>774152</v>
      </c>
      <c r="S158" s="22">
        <v>3252611</v>
      </c>
    </row>
    <row r="159" spans="1:19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1278848</v>
      </c>
      <c r="F159" s="22">
        <v>263709</v>
      </c>
      <c r="G159" s="22">
        <v>9099</v>
      </c>
      <c r="H159" s="22">
        <v>28645</v>
      </c>
      <c r="I159" s="22">
        <v>0</v>
      </c>
      <c r="J159" s="22">
        <v>14729</v>
      </c>
      <c r="K159" s="22">
        <v>0</v>
      </c>
      <c r="L159" s="22">
        <v>1595030</v>
      </c>
      <c r="M159" s="22">
        <v>331754</v>
      </c>
      <c r="N159" s="22">
        <v>73006</v>
      </c>
      <c r="O159" s="22">
        <v>19825</v>
      </c>
      <c r="P159" s="22">
        <v>0</v>
      </c>
      <c r="Q159" s="22">
        <v>0</v>
      </c>
      <c r="R159" s="22">
        <v>424585</v>
      </c>
      <c r="S159" s="22">
        <v>1170445</v>
      </c>
    </row>
    <row r="160" spans="1:19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3753222</v>
      </c>
      <c r="F160" s="22">
        <v>1466690</v>
      </c>
      <c r="G160" s="22">
        <v>2285</v>
      </c>
      <c r="H160" s="22">
        <v>94443</v>
      </c>
      <c r="I160" s="22">
        <v>0</v>
      </c>
      <c r="J160" s="22">
        <v>0</v>
      </c>
      <c r="K160" s="22">
        <v>0</v>
      </c>
      <c r="L160" s="22">
        <v>5316640</v>
      </c>
      <c r="M160" s="22">
        <v>744686</v>
      </c>
      <c r="N160" s="22">
        <v>381937</v>
      </c>
      <c r="O160" s="22">
        <v>88445</v>
      </c>
      <c r="P160" s="22">
        <v>0</v>
      </c>
      <c r="Q160" s="22">
        <v>0</v>
      </c>
      <c r="R160" s="22">
        <v>1215068</v>
      </c>
      <c r="S160" s="22">
        <v>4101572</v>
      </c>
    </row>
    <row r="161" spans="1:19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5917186</v>
      </c>
      <c r="F161" s="22">
        <v>1876829</v>
      </c>
      <c r="G161" s="22">
        <v>0</v>
      </c>
      <c r="H161" s="22">
        <v>125379</v>
      </c>
      <c r="I161" s="22">
        <v>3120</v>
      </c>
      <c r="J161" s="22">
        <v>2683</v>
      </c>
      <c r="K161" s="22">
        <v>0</v>
      </c>
      <c r="L161" s="22">
        <v>7925197</v>
      </c>
      <c r="M161" s="22">
        <v>1560964</v>
      </c>
      <c r="N161" s="22">
        <v>565803</v>
      </c>
      <c r="O161" s="22">
        <v>85825</v>
      </c>
      <c r="P161" s="22">
        <v>0</v>
      </c>
      <c r="Q161" s="22">
        <v>0</v>
      </c>
      <c r="R161" s="22">
        <v>2212592</v>
      </c>
      <c r="S161" s="22">
        <v>5712605</v>
      </c>
    </row>
    <row r="162" spans="1:19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1723623</v>
      </c>
      <c r="F162" s="22">
        <v>1364836</v>
      </c>
      <c r="G162" s="22">
        <v>0</v>
      </c>
      <c r="H162" s="22">
        <v>72468</v>
      </c>
      <c r="I162" s="22">
        <v>1816</v>
      </c>
      <c r="J162" s="22">
        <v>608</v>
      </c>
      <c r="K162" s="22">
        <v>0</v>
      </c>
      <c r="L162" s="22">
        <v>3163351</v>
      </c>
      <c r="M162" s="22">
        <v>363838</v>
      </c>
      <c r="N162" s="22">
        <v>276343</v>
      </c>
      <c r="O162" s="22">
        <v>46326</v>
      </c>
      <c r="P162" s="22">
        <v>0</v>
      </c>
      <c r="Q162" s="22">
        <v>0</v>
      </c>
      <c r="R162" s="22">
        <v>686507</v>
      </c>
      <c r="S162" s="22">
        <v>2476844</v>
      </c>
    </row>
    <row r="163" spans="1:19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992113</v>
      </c>
      <c r="F163" s="22">
        <v>633113</v>
      </c>
      <c r="G163" s="22">
        <v>0</v>
      </c>
      <c r="H163" s="22">
        <v>23449</v>
      </c>
      <c r="I163" s="22">
        <v>0</v>
      </c>
      <c r="J163" s="22">
        <v>0</v>
      </c>
      <c r="K163" s="22">
        <v>0</v>
      </c>
      <c r="L163" s="22">
        <v>1648675</v>
      </c>
      <c r="M163" s="22">
        <v>143975</v>
      </c>
      <c r="N163" s="22">
        <v>125046</v>
      </c>
      <c r="O163" s="22">
        <v>28749</v>
      </c>
      <c r="P163" s="22">
        <v>0</v>
      </c>
      <c r="Q163" s="22">
        <v>0</v>
      </c>
      <c r="R163" s="22">
        <v>297770</v>
      </c>
      <c r="S163" s="22">
        <v>1350905</v>
      </c>
    </row>
    <row r="164" spans="1:19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3129196</v>
      </c>
      <c r="F164" s="22">
        <v>214540</v>
      </c>
      <c r="G164" s="22">
        <v>9675</v>
      </c>
      <c r="H164" s="22">
        <v>59385</v>
      </c>
      <c r="I164" s="22">
        <v>192</v>
      </c>
      <c r="J164" s="22">
        <v>797</v>
      </c>
      <c r="K164" s="22">
        <v>0</v>
      </c>
      <c r="L164" s="22">
        <v>3413785</v>
      </c>
      <c r="M164" s="22">
        <v>667654</v>
      </c>
      <c r="N164" s="22">
        <v>55993</v>
      </c>
      <c r="O164" s="22">
        <v>101617</v>
      </c>
      <c r="P164" s="22">
        <v>0</v>
      </c>
      <c r="Q164" s="22">
        <v>0</v>
      </c>
      <c r="R164" s="22">
        <v>825264</v>
      </c>
      <c r="S164" s="22">
        <v>2588521</v>
      </c>
    </row>
    <row r="165" spans="1:19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3652530</v>
      </c>
      <c r="F165" s="22">
        <v>3026295</v>
      </c>
      <c r="G165" s="22">
        <v>100664</v>
      </c>
      <c r="H165" s="22">
        <v>165109</v>
      </c>
      <c r="I165" s="22">
        <v>9835</v>
      </c>
      <c r="J165" s="22">
        <v>67168</v>
      </c>
      <c r="K165" s="22">
        <v>0</v>
      </c>
      <c r="L165" s="22">
        <v>7021601</v>
      </c>
      <c r="M165" s="22">
        <v>1181295</v>
      </c>
      <c r="N165" s="22">
        <v>742178</v>
      </c>
      <c r="O165" s="22">
        <v>66136</v>
      </c>
      <c r="P165" s="22">
        <v>0</v>
      </c>
      <c r="Q165" s="22">
        <v>0</v>
      </c>
      <c r="R165" s="22">
        <v>1989609</v>
      </c>
      <c r="S165" s="22">
        <v>5031992</v>
      </c>
    </row>
    <row r="166" spans="1:19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2311869</v>
      </c>
      <c r="F166" s="22">
        <v>1054888</v>
      </c>
      <c r="G166" s="22">
        <v>150643</v>
      </c>
      <c r="H166" s="22">
        <v>178841</v>
      </c>
      <c r="I166" s="22">
        <v>1206</v>
      </c>
      <c r="J166" s="22">
        <v>7063</v>
      </c>
      <c r="K166" s="22">
        <v>-72173</v>
      </c>
      <c r="L166" s="22">
        <v>3632337</v>
      </c>
      <c r="M166" s="22">
        <v>565004</v>
      </c>
      <c r="N166" s="22">
        <v>308142</v>
      </c>
      <c r="O166" s="22">
        <v>32062</v>
      </c>
      <c r="P166" s="22">
        <v>0</v>
      </c>
      <c r="Q166" s="22">
        <v>0</v>
      </c>
      <c r="R166" s="22">
        <v>905208</v>
      </c>
      <c r="S166" s="22">
        <v>2727129</v>
      </c>
    </row>
    <row r="167" spans="1:19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3210765</v>
      </c>
      <c r="F167" s="22">
        <v>49612</v>
      </c>
      <c r="G167" s="22">
        <v>0</v>
      </c>
      <c r="H167" s="22">
        <v>61759</v>
      </c>
      <c r="I167" s="22">
        <v>0</v>
      </c>
      <c r="J167" s="22">
        <v>0</v>
      </c>
      <c r="K167" s="22">
        <v>0</v>
      </c>
      <c r="L167" s="22">
        <v>3322136</v>
      </c>
      <c r="M167" s="22">
        <v>824080</v>
      </c>
      <c r="N167" s="22">
        <v>32586</v>
      </c>
      <c r="O167" s="22">
        <v>0</v>
      </c>
      <c r="P167" s="22">
        <v>0</v>
      </c>
      <c r="Q167" s="22">
        <v>0</v>
      </c>
      <c r="R167" s="22">
        <v>856666</v>
      </c>
      <c r="S167" s="22">
        <v>2465470</v>
      </c>
    </row>
    <row r="168" spans="1:19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7471280</v>
      </c>
      <c r="F168" s="22">
        <v>2631328</v>
      </c>
      <c r="G168" s="22">
        <v>2989</v>
      </c>
      <c r="H168" s="22">
        <v>121276</v>
      </c>
      <c r="I168" s="22">
        <v>5024</v>
      </c>
      <c r="J168" s="22">
        <v>841</v>
      </c>
      <c r="K168" s="22">
        <v>0</v>
      </c>
      <c r="L168" s="22">
        <v>10232738</v>
      </c>
      <c r="M168" s="22">
        <v>1777632</v>
      </c>
      <c r="N168" s="22">
        <v>657030</v>
      </c>
      <c r="O168" s="22">
        <v>95287</v>
      </c>
      <c r="P168" s="22">
        <v>0</v>
      </c>
      <c r="Q168" s="22">
        <v>0</v>
      </c>
      <c r="R168" s="22">
        <v>2529949</v>
      </c>
      <c r="S168" s="22">
        <v>7702789</v>
      </c>
    </row>
    <row r="169" spans="1:19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782978</v>
      </c>
      <c r="F169" s="22">
        <v>201499</v>
      </c>
      <c r="G169" s="22">
        <v>0</v>
      </c>
      <c r="H169" s="22">
        <v>15841</v>
      </c>
      <c r="I169" s="22">
        <v>1148</v>
      </c>
      <c r="J169" s="22">
        <v>109</v>
      </c>
      <c r="K169" s="22">
        <v>0</v>
      </c>
      <c r="L169" s="22">
        <v>1001575</v>
      </c>
      <c r="M169" s="22">
        <v>163937</v>
      </c>
      <c r="N169" s="22">
        <v>52850</v>
      </c>
      <c r="O169" s="22">
        <v>19255</v>
      </c>
      <c r="P169" s="22">
        <v>0</v>
      </c>
      <c r="Q169" s="22">
        <v>0</v>
      </c>
      <c r="R169" s="22">
        <v>236042</v>
      </c>
      <c r="S169" s="22">
        <v>765533</v>
      </c>
    </row>
    <row r="170" spans="1:19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2340129</v>
      </c>
      <c r="F170" s="22">
        <v>975803</v>
      </c>
      <c r="G170" s="22">
        <v>89352</v>
      </c>
      <c r="H170" s="22">
        <v>152574</v>
      </c>
      <c r="I170" s="22">
        <v>1509</v>
      </c>
      <c r="J170" s="22">
        <v>4414</v>
      </c>
      <c r="K170" s="22">
        <v>-12949</v>
      </c>
      <c r="L170" s="22">
        <v>3550832</v>
      </c>
      <c r="M170" s="22">
        <v>630789</v>
      </c>
      <c r="N170" s="22">
        <v>92527</v>
      </c>
      <c r="O170" s="22">
        <v>11432</v>
      </c>
      <c r="P170" s="22">
        <v>0</v>
      </c>
      <c r="Q170" s="22">
        <v>0</v>
      </c>
      <c r="R170" s="22">
        <v>734748</v>
      </c>
      <c r="S170" s="22">
        <v>2816084</v>
      </c>
    </row>
    <row r="171" spans="1:19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10703837</v>
      </c>
      <c r="F171" s="22">
        <v>-18022</v>
      </c>
      <c r="G171" s="22">
        <v>0</v>
      </c>
      <c r="H171" s="22">
        <v>125764</v>
      </c>
      <c r="I171" s="22">
        <v>0</v>
      </c>
      <c r="J171" s="22">
        <v>0</v>
      </c>
      <c r="K171" s="22">
        <v>0</v>
      </c>
      <c r="L171" s="22">
        <v>10811579</v>
      </c>
      <c r="M171" s="22">
        <v>1709023</v>
      </c>
      <c r="N171" s="22">
        <v>1060367</v>
      </c>
      <c r="O171" s="22">
        <v>304535</v>
      </c>
      <c r="P171" s="22">
        <v>0</v>
      </c>
      <c r="Q171" s="22">
        <v>0</v>
      </c>
      <c r="R171" s="22">
        <v>3073925</v>
      </c>
      <c r="S171" s="22">
        <v>7737654</v>
      </c>
    </row>
    <row r="172" spans="1:19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1247034</v>
      </c>
      <c r="F172" s="22">
        <v>6334</v>
      </c>
      <c r="G172" s="22">
        <v>0</v>
      </c>
      <c r="H172" s="22">
        <v>43317</v>
      </c>
      <c r="I172" s="22">
        <v>0</v>
      </c>
      <c r="J172" s="22">
        <v>2378</v>
      </c>
      <c r="K172" s="22">
        <v>0</v>
      </c>
      <c r="L172" s="22">
        <v>1299063</v>
      </c>
      <c r="M172" s="22">
        <v>185909</v>
      </c>
      <c r="N172" s="22">
        <v>65756</v>
      </c>
      <c r="O172" s="22">
        <v>65810</v>
      </c>
      <c r="P172" s="22">
        <v>0</v>
      </c>
      <c r="Q172" s="22">
        <v>0</v>
      </c>
      <c r="R172" s="22">
        <v>317475</v>
      </c>
      <c r="S172" s="22">
        <v>981588</v>
      </c>
    </row>
    <row r="173" spans="1:19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1069988</v>
      </c>
      <c r="F173" s="22">
        <v>368028</v>
      </c>
      <c r="G173" s="22">
        <v>2010</v>
      </c>
      <c r="H173" s="22">
        <v>78540</v>
      </c>
      <c r="I173" s="22">
        <v>0</v>
      </c>
      <c r="J173" s="22">
        <v>0</v>
      </c>
      <c r="K173" s="22">
        <v>0</v>
      </c>
      <c r="L173" s="22">
        <v>1518566</v>
      </c>
      <c r="M173" s="22">
        <v>154441</v>
      </c>
      <c r="N173" s="22">
        <v>71762</v>
      </c>
      <c r="O173" s="22">
        <v>3388</v>
      </c>
      <c r="P173" s="22">
        <v>0</v>
      </c>
      <c r="Q173" s="22">
        <v>-10205</v>
      </c>
      <c r="R173" s="22">
        <v>219386</v>
      </c>
      <c r="S173" s="22">
        <v>1299180</v>
      </c>
    </row>
    <row r="174" spans="1:19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4888785</v>
      </c>
      <c r="F174" s="22">
        <v>3198515</v>
      </c>
      <c r="G174" s="22">
        <v>3747</v>
      </c>
      <c r="H174" s="22">
        <v>174751</v>
      </c>
      <c r="I174" s="22">
        <v>0</v>
      </c>
      <c r="J174" s="22">
        <v>1108</v>
      </c>
      <c r="K174" s="22">
        <v>0</v>
      </c>
      <c r="L174" s="22">
        <v>8266906</v>
      </c>
      <c r="M174" s="22">
        <v>1200338</v>
      </c>
      <c r="N174" s="22">
        <v>660124</v>
      </c>
      <c r="O174" s="22">
        <v>113098</v>
      </c>
      <c r="P174" s="22">
        <v>0</v>
      </c>
      <c r="Q174" s="22">
        <v>20493</v>
      </c>
      <c r="R174" s="22">
        <v>1994053</v>
      </c>
      <c r="S174" s="22">
        <v>6272853</v>
      </c>
    </row>
    <row r="175" spans="1:19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414499</v>
      </c>
      <c r="F175" s="22">
        <v>55842</v>
      </c>
      <c r="G175" s="22">
        <v>2743</v>
      </c>
      <c r="H175" s="22">
        <v>10405</v>
      </c>
      <c r="I175" s="22">
        <v>0</v>
      </c>
      <c r="J175" s="22">
        <v>293</v>
      </c>
      <c r="K175" s="22">
        <v>0</v>
      </c>
      <c r="L175" s="22">
        <v>483782</v>
      </c>
      <c r="M175" s="22">
        <v>109898</v>
      </c>
      <c r="N175" s="22">
        <v>19672</v>
      </c>
      <c r="O175" s="22">
        <v>13285</v>
      </c>
      <c r="P175" s="22">
        <v>0</v>
      </c>
      <c r="Q175" s="22">
        <v>0</v>
      </c>
      <c r="R175" s="22">
        <v>142855</v>
      </c>
      <c r="S175" s="22">
        <v>340927</v>
      </c>
    </row>
    <row r="176" spans="1:19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4817854</v>
      </c>
      <c r="F176" s="22">
        <v>2758104</v>
      </c>
      <c r="G176" s="22">
        <v>0</v>
      </c>
      <c r="H176" s="22">
        <v>149051</v>
      </c>
      <c r="I176" s="22">
        <v>1508</v>
      </c>
      <c r="J176" s="22">
        <v>2858</v>
      </c>
      <c r="K176" s="22">
        <v>0</v>
      </c>
      <c r="L176" s="22">
        <v>7729375</v>
      </c>
      <c r="M176" s="22">
        <v>1312071</v>
      </c>
      <c r="N176" s="22">
        <v>840983</v>
      </c>
      <c r="O176" s="22">
        <v>247154</v>
      </c>
      <c r="P176" s="22">
        <v>0</v>
      </c>
      <c r="Q176" s="22">
        <v>0</v>
      </c>
      <c r="R176" s="22">
        <v>2400208</v>
      </c>
      <c r="S176" s="22">
        <v>5329167</v>
      </c>
    </row>
    <row r="177" spans="1:19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16832035</v>
      </c>
      <c r="F177" s="22">
        <v>3674453</v>
      </c>
      <c r="G177" s="22">
        <v>5983</v>
      </c>
      <c r="H177" s="22">
        <v>261759</v>
      </c>
      <c r="I177" s="22">
        <v>24129</v>
      </c>
      <c r="J177" s="22">
        <v>92662</v>
      </c>
      <c r="K177" s="22">
        <v>0</v>
      </c>
      <c r="L177" s="22">
        <v>20891021</v>
      </c>
      <c r="M177" s="22">
        <v>5169672</v>
      </c>
      <c r="N177" s="22">
        <v>1212756</v>
      </c>
      <c r="O177" s="22">
        <v>102414</v>
      </c>
      <c r="P177" s="22">
        <v>0</v>
      </c>
      <c r="Q177" s="22">
        <v>0</v>
      </c>
      <c r="R177" s="22">
        <v>6484842</v>
      </c>
      <c r="S177" s="22">
        <v>14406179</v>
      </c>
    </row>
    <row r="178" spans="1:19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11891280</v>
      </c>
      <c r="F178" s="22">
        <v>2953119</v>
      </c>
      <c r="G178" s="22">
        <v>3442</v>
      </c>
      <c r="H178" s="22">
        <v>209880</v>
      </c>
      <c r="I178" s="22">
        <v>0</v>
      </c>
      <c r="J178" s="22">
        <v>5435</v>
      </c>
      <c r="K178" s="22">
        <v>0</v>
      </c>
      <c r="L178" s="22">
        <v>15063156</v>
      </c>
      <c r="M178" s="22">
        <v>3535491</v>
      </c>
      <c r="N178" s="22">
        <v>1150767</v>
      </c>
      <c r="O178" s="22">
        <v>107260</v>
      </c>
      <c r="P178" s="22">
        <v>0</v>
      </c>
      <c r="Q178" s="22">
        <v>0</v>
      </c>
      <c r="R178" s="22">
        <v>4793518</v>
      </c>
      <c r="S178" s="22">
        <v>10269638</v>
      </c>
    </row>
    <row r="179" spans="1:19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2911585</v>
      </c>
      <c r="F179" s="22">
        <v>1033161</v>
      </c>
      <c r="G179" s="22">
        <v>1148</v>
      </c>
      <c r="H179" s="22">
        <v>169181</v>
      </c>
      <c r="I179" s="22">
        <v>0</v>
      </c>
      <c r="J179" s="22">
        <v>0</v>
      </c>
      <c r="K179" s="22">
        <v>0</v>
      </c>
      <c r="L179" s="22">
        <v>4115075</v>
      </c>
      <c r="M179" s="22">
        <v>684402</v>
      </c>
      <c r="N179" s="22">
        <v>278440</v>
      </c>
      <c r="O179" s="22">
        <v>50733</v>
      </c>
      <c r="P179" s="22">
        <v>0</v>
      </c>
      <c r="Q179" s="22">
        <v>0</v>
      </c>
      <c r="R179" s="22">
        <v>1013575</v>
      </c>
      <c r="S179" s="22">
        <v>3101500</v>
      </c>
    </row>
    <row r="180" spans="1:19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991399</v>
      </c>
      <c r="F180" s="22">
        <v>1180879</v>
      </c>
      <c r="G180" s="22">
        <v>52656</v>
      </c>
      <c r="H180" s="22">
        <v>247920</v>
      </c>
      <c r="I180" s="22">
        <v>0</v>
      </c>
      <c r="J180" s="22">
        <v>0</v>
      </c>
      <c r="K180" s="22">
        <v>0</v>
      </c>
      <c r="L180" s="22">
        <v>2472854</v>
      </c>
      <c r="M180" s="22">
        <v>260285</v>
      </c>
      <c r="N180" s="22">
        <v>176944</v>
      </c>
      <c r="O180" s="22">
        <v>16003</v>
      </c>
      <c r="P180" s="22">
        <v>0</v>
      </c>
      <c r="Q180" s="22">
        <v>0</v>
      </c>
      <c r="R180" s="22">
        <v>453232</v>
      </c>
      <c r="S180" s="22">
        <v>2019622</v>
      </c>
    </row>
    <row r="181" spans="1:19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16459223</v>
      </c>
      <c r="F181" s="22">
        <v>3950512</v>
      </c>
      <c r="G181" s="22">
        <v>14032</v>
      </c>
      <c r="H181" s="22">
        <v>278201</v>
      </c>
      <c r="I181" s="22">
        <v>810</v>
      </c>
      <c r="J181" s="22">
        <v>13622</v>
      </c>
      <c r="K181" s="22">
        <v>0</v>
      </c>
      <c r="L181" s="22">
        <v>20716400</v>
      </c>
      <c r="M181" s="22">
        <v>4719209</v>
      </c>
      <c r="N181" s="22">
        <v>1093630</v>
      </c>
      <c r="O181" s="22">
        <v>245124</v>
      </c>
      <c r="P181" s="22">
        <v>0</v>
      </c>
      <c r="Q181" s="22">
        <v>0</v>
      </c>
      <c r="R181" s="22">
        <v>6057963</v>
      </c>
      <c r="S181" s="22">
        <v>14658437</v>
      </c>
    </row>
    <row r="182" spans="1:19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6575709</v>
      </c>
      <c r="F182" s="22">
        <v>3107098</v>
      </c>
      <c r="G182" s="22">
        <v>711209</v>
      </c>
      <c r="H182" s="22">
        <v>229028</v>
      </c>
      <c r="I182" s="22">
        <v>5902</v>
      </c>
      <c r="J182" s="22">
        <v>1936</v>
      </c>
      <c r="K182" s="22">
        <v>0</v>
      </c>
      <c r="L182" s="22">
        <v>10630882</v>
      </c>
      <c r="M182" s="22">
        <v>1644652</v>
      </c>
      <c r="N182" s="22">
        <v>797305</v>
      </c>
      <c r="O182" s="22">
        <v>73367</v>
      </c>
      <c r="P182" s="22">
        <v>0</v>
      </c>
      <c r="Q182" s="22">
        <v>0</v>
      </c>
      <c r="R182" s="22">
        <v>2515324</v>
      </c>
      <c r="S182" s="22">
        <v>8115558</v>
      </c>
    </row>
    <row r="183" spans="1:19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3209247</v>
      </c>
      <c r="F183" s="22">
        <v>826443</v>
      </c>
      <c r="G183" s="22">
        <v>3592</v>
      </c>
      <c r="H183" s="22">
        <v>84816</v>
      </c>
      <c r="I183" s="22">
        <v>764</v>
      </c>
      <c r="J183" s="22">
        <v>3290</v>
      </c>
      <c r="K183" s="22">
        <v>0</v>
      </c>
      <c r="L183" s="22">
        <v>4128152</v>
      </c>
      <c r="M183" s="22">
        <v>605195</v>
      </c>
      <c r="N183" s="22">
        <v>196930</v>
      </c>
      <c r="O183" s="22">
        <v>4866</v>
      </c>
      <c r="P183" s="22">
        <v>0</v>
      </c>
      <c r="Q183" s="22">
        <v>0</v>
      </c>
      <c r="R183" s="22">
        <v>806991</v>
      </c>
      <c r="S183" s="22">
        <v>3321161</v>
      </c>
    </row>
    <row r="184" spans="1:19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1974112</v>
      </c>
      <c r="F184" s="22">
        <v>800350</v>
      </c>
      <c r="G184" s="22">
        <v>51457</v>
      </c>
      <c r="H184" s="22">
        <v>85728</v>
      </c>
      <c r="I184" s="22">
        <v>15595</v>
      </c>
      <c r="J184" s="22">
        <v>4610</v>
      </c>
      <c r="K184" s="22">
        <v>0</v>
      </c>
      <c r="L184" s="22">
        <v>2931852</v>
      </c>
      <c r="M184" s="22">
        <v>473116</v>
      </c>
      <c r="N184" s="22">
        <v>164857</v>
      </c>
      <c r="O184" s="22">
        <v>65973</v>
      </c>
      <c r="P184" s="22">
        <v>0</v>
      </c>
      <c r="Q184" s="22">
        <v>0</v>
      </c>
      <c r="R184" s="22">
        <v>703946</v>
      </c>
      <c r="S184" s="22">
        <v>2227906</v>
      </c>
    </row>
    <row r="185" spans="1:19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892519</v>
      </c>
      <c r="F185" s="22">
        <v>323813</v>
      </c>
      <c r="G185" s="22">
        <v>5971</v>
      </c>
      <c r="H185" s="22">
        <v>47434</v>
      </c>
      <c r="I185" s="22">
        <v>0</v>
      </c>
      <c r="J185" s="22">
        <v>414</v>
      </c>
      <c r="K185" s="22">
        <v>0</v>
      </c>
      <c r="L185" s="22">
        <v>1270151</v>
      </c>
      <c r="M185" s="22">
        <v>179364</v>
      </c>
      <c r="N185" s="22">
        <v>54053</v>
      </c>
      <c r="O185" s="22">
        <v>1426</v>
      </c>
      <c r="P185" s="22">
        <v>0</v>
      </c>
      <c r="Q185" s="22">
        <v>0</v>
      </c>
      <c r="R185" s="22">
        <v>234843</v>
      </c>
      <c r="S185" s="22">
        <v>1035308</v>
      </c>
    </row>
    <row r="186" spans="1:19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928642</v>
      </c>
      <c r="F186" s="22">
        <v>312627</v>
      </c>
      <c r="G186" s="22">
        <v>814</v>
      </c>
      <c r="H186" s="22">
        <v>73248</v>
      </c>
      <c r="I186" s="22">
        <v>0</v>
      </c>
      <c r="J186" s="22">
        <v>93</v>
      </c>
      <c r="K186" s="22">
        <v>-2427</v>
      </c>
      <c r="L186" s="22">
        <v>1312997</v>
      </c>
      <c r="M186" s="22">
        <v>164544</v>
      </c>
      <c r="N186" s="22">
        <v>45195</v>
      </c>
      <c r="O186" s="22">
        <v>39581</v>
      </c>
      <c r="P186" s="22">
        <v>0</v>
      </c>
      <c r="Q186" s="22">
        <v>0</v>
      </c>
      <c r="R186" s="22">
        <v>249320</v>
      </c>
      <c r="S186" s="22">
        <v>1063677</v>
      </c>
    </row>
    <row r="187" spans="1:19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3245764</v>
      </c>
      <c r="F187" s="22">
        <v>259685</v>
      </c>
      <c r="G187" s="22">
        <v>16462</v>
      </c>
      <c r="H187" s="22">
        <v>80028</v>
      </c>
      <c r="I187" s="22">
        <v>0</v>
      </c>
      <c r="J187" s="22">
        <v>728</v>
      </c>
      <c r="K187" s="22">
        <v>0</v>
      </c>
      <c r="L187" s="22">
        <v>3602667</v>
      </c>
      <c r="M187" s="22">
        <v>702650</v>
      </c>
      <c r="N187" s="22">
        <v>96941</v>
      </c>
      <c r="O187" s="22">
        <v>41287</v>
      </c>
      <c r="P187" s="22">
        <v>0</v>
      </c>
      <c r="Q187" s="22">
        <v>0</v>
      </c>
      <c r="R187" s="22">
        <v>840878</v>
      </c>
      <c r="S187" s="22">
        <v>2761789</v>
      </c>
    </row>
    <row r="188" spans="1:19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1315976</v>
      </c>
      <c r="F188" s="22">
        <v>1406682</v>
      </c>
      <c r="G188" s="22">
        <v>1898</v>
      </c>
      <c r="H188" s="22">
        <v>70170</v>
      </c>
      <c r="I188" s="22">
        <v>0</v>
      </c>
      <c r="J188" s="22">
        <v>692</v>
      </c>
      <c r="K188" s="22">
        <v>0</v>
      </c>
      <c r="L188" s="22">
        <v>2795418</v>
      </c>
      <c r="M188" s="22">
        <v>300340</v>
      </c>
      <c r="N188" s="22">
        <v>280167</v>
      </c>
      <c r="O188" s="22">
        <v>32340</v>
      </c>
      <c r="P188" s="22">
        <v>0</v>
      </c>
      <c r="Q188" s="22">
        <v>0</v>
      </c>
      <c r="R188" s="22">
        <v>612847</v>
      </c>
      <c r="S188" s="22">
        <v>2182571</v>
      </c>
    </row>
    <row r="189" spans="1:19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574811</v>
      </c>
      <c r="F189" s="22">
        <v>221617</v>
      </c>
      <c r="G189" s="22">
        <v>21707</v>
      </c>
      <c r="H189" s="22">
        <v>40594</v>
      </c>
      <c r="I189" s="22">
        <v>0</v>
      </c>
      <c r="J189" s="22">
        <v>972</v>
      </c>
      <c r="K189" s="22">
        <v>0</v>
      </c>
      <c r="L189" s="22">
        <v>859701</v>
      </c>
      <c r="M189" s="22">
        <v>177648</v>
      </c>
      <c r="N189" s="22">
        <v>47869</v>
      </c>
      <c r="O189" s="22">
        <v>6677</v>
      </c>
      <c r="P189" s="22">
        <v>0</v>
      </c>
      <c r="Q189" s="22">
        <v>0</v>
      </c>
      <c r="R189" s="22">
        <v>232194</v>
      </c>
      <c r="S189" s="22">
        <v>627507</v>
      </c>
    </row>
    <row r="190" spans="1:19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5475880</v>
      </c>
      <c r="F190" s="22">
        <v>5001247</v>
      </c>
      <c r="G190" s="22">
        <v>39755</v>
      </c>
      <c r="H190" s="22">
        <v>493583</v>
      </c>
      <c r="I190" s="22">
        <v>3084</v>
      </c>
      <c r="J190" s="22">
        <v>0</v>
      </c>
      <c r="K190" s="22">
        <v>0</v>
      </c>
      <c r="L190" s="22">
        <v>11013549</v>
      </c>
      <c r="M190" s="22">
        <v>1297150</v>
      </c>
      <c r="N190" s="22">
        <v>817493</v>
      </c>
      <c r="O190" s="22">
        <v>108163</v>
      </c>
      <c r="P190" s="22">
        <v>0</v>
      </c>
      <c r="Q190" s="22">
        <v>0</v>
      </c>
      <c r="R190" s="22">
        <v>2222806</v>
      </c>
      <c r="S190" s="22">
        <v>8790743</v>
      </c>
    </row>
    <row r="191" spans="1:19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4080124</v>
      </c>
      <c r="F191" s="22">
        <v>1770202</v>
      </c>
      <c r="G191" s="22">
        <v>18444</v>
      </c>
      <c r="H191" s="22">
        <v>277704</v>
      </c>
      <c r="I191" s="22">
        <v>2374</v>
      </c>
      <c r="J191" s="22">
        <v>9237</v>
      </c>
      <c r="K191" s="22">
        <v>0</v>
      </c>
      <c r="L191" s="22">
        <v>6158085</v>
      </c>
      <c r="M191" s="22">
        <v>917306</v>
      </c>
      <c r="N191" s="22">
        <v>479370</v>
      </c>
      <c r="O191" s="22">
        <v>0</v>
      </c>
      <c r="P191" s="22">
        <v>0</v>
      </c>
      <c r="Q191" s="22">
        <v>0</v>
      </c>
      <c r="R191" s="22">
        <v>1396676</v>
      </c>
      <c r="S191" s="22">
        <v>4761409</v>
      </c>
    </row>
    <row r="192" spans="1:19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995401</v>
      </c>
      <c r="F192" s="22">
        <v>496885</v>
      </c>
      <c r="G192" s="22">
        <v>16974</v>
      </c>
      <c r="H192" s="22">
        <v>47327</v>
      </c>
      <c r="I192" s="22">
        <v>806</v>
      </c>
      <c r="J192" s="22">
        <v>9</v>
      </c>
      <c r="K192" s="22">
        <v>0</v>
      </c>
      <c r="L192" s="22">
        <v>1557402</v>
      </c>
      <c r="M192" s="22">
        <v>181974</v>
      </c>
      <c r="N192" s="22">
        <v>72934</v>
      </c>
      <c r="O192" s="22">
        <v>31474</v>
      </c>
      <c r="P192" s="22">
        <v>0</v>
      </c>
      <c r="Q192" s="22">
        <v>0</v>
      </c>
      <c r="R192" s="22">
        <v>286382</v>
      </c>
      <c r="S192" s="22">
        <v>1271020</v>
      </c>
    </row>
    <row r="193" spans="1:19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2193123</v>
      </c>
      <c r="F193" s="22">
        <v>513217</v>
      </c>
      <c r="G193" s="22">
        <v>9793</v>
      </c>
      <c r="H193" s="22">
        <v>48663</v>
      </c>
      <c r="I193" s="22">
        <v>1238</v>
      </c>
      <c r="J193" s="22">
        <v>1288</v>
      </c>
      <c r="K193" s="22">
        <v>0</v>
      </c>
      <c r="L193" s="22">
        <v>2767322</v>
      </c>
      <c r="M193" s="22">
        <v>385686</v>
      </c>
      <c r="N193" s="22">
        <v>153452</v>
      </c>
      <c r="O193" s="22">
        <v>32451</v>
      </c>
      <c r="P193" s="22">
        <v>0</v>
      </c>
      <c r="Q193" s="22">
        <v>0</v>
      </c>
      <c r="R193" s="22">
        <v>571589</v>
      </c>
      <c r="S193" s="22">
        <v>2195733</v>
      </c>
    </row>
    <row r="194" spans="1:19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5218310</v>
      </c>
      <c r="F194" s="22">
        <v>2544120</v>
      </c>
      <c r="G194" s="22">
        <v>90768</v>
      </c>
      <c r="H194" s="22">
        <v>103433</v>
      </c>
      <c r="I194" s="22">
        <v>12798</v>
      </c>
      <c r="J194" s="22">
        <v>178</v>
      </c>
      <c r="K194" s="22">
        <v>0</v>
      </c>
      <c r="L194" s="22">
        <v>7969607</v>
      </c>
      <c r="M194" s="22">
        <v>1406826</v>
      </c>
      <c r="N194" s="22">
        <v>670754</v>
      </c>
      <c r="O194" s="22">
        <v>110121</v>
      </c>
      <c r="P194" s="22">
        <v>0</v>
      </c>
      <c r="Q194" s="22">
        <v>0</v>
      </c>
      <c r="R194" s="22">
        <v>2187701</v>
      </c>
      <c r="S194" s="22">
        <v>5781906</v>
      </c>
    </row>
    <row r="195" spans="1:19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1179971</v>
      </c>
      <c r="F195" s="22">
        <v>258390</v>
      </c>
      <c r="G195" s="22">
        <v>6377</v>
      </c>
      <c r="H195" s="22">
        <v>22720</v>
      </c>
      <c r="I195" s="22">
        <v>2407</v>
      </c>
      <c r="J195" s="22">
        <v>981</v>
      </c>
      <c r="K195" s="22">
        <v>0</v>
      </c>
      <c r="L195" s="22">
        <v>1470846</v>
      </c>
      <c r="M195" s="22">
        <v>328855</v>
      </c>
      <c r="N195" s="22">
        <v>26767</v>
      </c>
      <c r="O195" s="22">
        <v>5656</v>
      </c>
      <c r="P195" s="22">
        <v>0</v>
      </c>
      <c r="Q195" s="22">
        <v>0</v>
      </c>
      <c r="R195" s="22">
        <v>361278</v>
      </c>
      <c r="S195" s="22">
        <v>1109568</v>
      </c>
    </row>
    <row r="196" spans="1:19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4750846</v>
      </c>
      <c r="F196" s="22">
        <v>3064240</v>
      </c>
      <c r="G196" s="22">
        <v>120532</v>
      </c>
      <c r="H196" s="22">
        <v>181906</v>
      </c>
      <c r="I196" s="22">
        <v>0</v>
      </c>
      <c r="J196" s="22">
        <v>21279</v>
      </c>
      <c r="K196" s="22">
        <v>0</v>
      </c>
      <c r="L196" s="22">
        <v>8138803</v>
      </c>
      <c r="M196" s="22">
        <v>996449</v>
      </c>
      <c r="N196" s="22">
        <v>487515</v>
      </c>
      <c r="O196" s="22">
        <v>327866</v>
      </c>
      <c r="P196" s="22">
        <v>0</v>
      </c>
      <c r="Q196" s="22">
        <v>0</v>
      </c>
      <c r="R196" s="22">
        <v>1811830</v>
      </c>
      <c r="S196" s="22">
        <v>6326973</v>
      </c>
    </row>
    <row r="197" spans="1:19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8270700</v>
      </c>
      <c r="F197" s="22">
        <v>7673835</v>
      </c>
      <c r="G197" s="22">
        <v>1059596</v>
      </c>
      <c r="H197" s="22">
        <v>244990</v>
      </c>
      <c r="I197" s="22">
        <v>2032</v>
      </c>
      <c r="J197" s="22">
        <v>340</v>
      </c>
      <c r="K197" s="22">
        <v>0</v>
      </c>
      <c r="L197" s="22">
        <v>17251493</v>
      </c>
      <c r="M197" s="22">
        <v>2532870</v>
      </c>
      <c r="N197" s="22">
        <v>2234713</v>
      </c>
      <c r="O197" s="22">
        <v>391867</v>
      </c>
      <c r="P197" s="22">
        <v>0</v>
      </c>
      <c r="Q197" s="22">
        <v>0</v>
      </c>
      <c r="R197" s="22">
        <v>5159450</v>
      </c>
      <c r="S197" s="22">
        <v>12092043</v>
      </c>
    </row>
    <row r="198" spans="1:19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697028</v>
      </c>
      <c r="F198" s="22">
        <v>191292</v>
      </c>
      <c r="G198" s="22">
        <v>0</v>
      </c>
      <c r="H198" s="22">
        <v>28321</v>
      </c>
      <c r="I198" s="22">
        <v>0</v>
      </c>
      <c r="J198" s="22">
        <v>744</v>
      </c>
      <c r="K198" s="22">
        <v>0</v>
      </c>
      <c r="L198" s="22">
        <v>917385</v>
      </c>
      <c r="M198" s="22">
        <v>115317</v>
      </c>
      <c r="N198" s="22">
        <v>26441</v>
      </c>
      <c r="O198" s="22">
        <v>868</v>
      </c>
      <c r="P198" s="22">
        <v>0</v>
      </c>
      <c r="Q198" s="22">
        <v>0</v>
      </c>
      <c r="R198" s="22">
        <v>142626</v>
      </c>
      <c r="S198" s="22">
        <v>774759</v>
      </c>
    </row>
    <row r="199" spans="1:19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1872412</v>
      </c>
      <c r="F199" s="22">
        <v>107051</v>
      </c>
      <c r="G199" s="22">
        <v>933</v>
      </c>
      <c r="H199" s="22">
        <v>24060</v>
      </c>
      <c r="I199" s="22">
        <v>0</v>
      </c>
      <c r="J199" s="22">
        <v>128</v>
      </c>
      <c r="K199" s="22">
        <v>0</v>
      </c>
      <c r="L199" s="22">
        <v>2004584</v>
      </c>
      <c r="M199" s="22">
        <v>398355</v>
      </c>
      <c r="N199" s="22">
        <v>35555</v>
      </c>
      <c r="O199" s="22">
        <v>38116</v>
      </c>
      <c r="P199" s="22">
        <v>0</v>
      </c>
      <c r="Q199" s="22">
        <v>0</v>
      </c>
      <c r="R199" s="22">
        <v>472026</v>
      </c>
      <c r="S199" s="22">
        <v>1532558</v>
      </c>
    </row>
    <row r="200" spans="1:19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829600</v>
      </c>
      <c r="F200" s="22">
        <v>270131</v>
      </c>
      <c r="G200" s="22">
        <v>469208</v>
      </c>
      <c r="H200" s="22">
        <v>27591</v>
      </c>
      <c r="I200" s="22">
        <v>0</v>
      </c>
      <c r="J200" s="22">
        <v>0</v>
      </c>
      <c r="K200" s="22">
        <v>0</v>
      </c>
      <c r="L200" s="22">
        <v>1596530</v>
      </c>
      <c r="M200" s="22">
        <v>164355</v>
      </c>
      <c r="N200" s="22">
        <v>51278</v>
      </c>
      <c r="O200" s="22">
        <v>7308</v>
      </c>
      <c r="P200" s="22">
        <v>1768</v>
      </c>
      <c r="Q200" s="22">
        <v>0</v>
      </c>
      <c r="R200" s="22">
        <v>224709</v>
      </c>
      <c r="S200" s="22">
        <v>1371821</v>
      </c>
    </row>
    <row r="201" spans="1:19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115018</v>
      </c>
      <c r="F201" s="22">
        <v>47253</v>
      </c>
      <c r="G201" s="22">
        <v>2555</v>
      </c>
      <c r="H201" s="22">
        <v>5320</v>
      </c>
      <c r="I201" s="22">
        <v>617</v>
      </c>
      <c r="J201" s="22">
        <v>0</v>
      </c>
      <c r="K201" s="22">
        <v>0</v>
      </c>
      <c r="L201" s="22">
        <v>170763</v>
      </c>
      <c r="M201" s="22">
        <v>14454</v>
      </c>
      <c r="N201" s="22">
        <v>8267</v>
      </c>
      <c r="O201" s="22">
        <v>1949</v>
      </c>
      <c r="P201" s="22">
        <v>0</v>
      </c>
      <c r="Q201" s="22">
        <v>0</v>
      </c>
      <c r="R201" s="22">
        <v>24670</v>
      </c>
      <c r="S201" s="22">
        <v>146093</v>
      </c>
    </row>
    <row r="202" spans="1:19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163743</v>
      </c>
      <c r="F202" s="22">
        <v>8196</v>
      </c>
      <c r="G202" s="22">
        <v>0</v>
      </c>
      <c r="H202" s="22">
        <v>5409</v>
      </c>
      <c r="I202" s="22">
        <v>536</v>
      </c>
      <c r="J202" s="22">
        <v>0</v>
      </c>
      <c r="K202" s="22">
        <v>0</v>
      </c>
      <c r="L202" s="22">
        <v>177884</v>
      </c>
      <c r="M202" s="22">
        <v>26724</v>
      </c>
      <c r="N202" s="22">
        <v>2967</v>
      </c>
      <c r="O202" s="22">
        <v>2725</v>
      </c>
      <c r="P202" s="22">
        <v>0</v>
      </c>
      <c r="Q202" s="22">
        <v>0</v>
      </c>
      <c r="R202" s="22">
        <v>32416</v>
      </c>
      <c r="S202" s="22">
        <v>145468</v>
      </c>
    </row>
    <row r="203" spans="1:19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394124</v>
      </c>
      <c r="F203" s="22">
        <v>69908</v>
      </c>
      <c r="G203" s="22">
        <v>0</v>
      </c>
      <c r="H203" s="22">
        <v>16382</v>
      </c>
      <c r="I203" s="22">
        <v>0</v>
      </c>
      <c r="J203" s="22">
        <v>0</v>
      </c>
      <c r="K203" s="22">
        <v>0</v>
      </c>
      <c r="L203" s="22">
        <v>480414</v>
      </c>
      <c r="M203" s="22">
        <v>64126</v>
      </c>
      <c r="N203" s="22">
        <v>17736</v>
      </c>
      <c r="O203" s="22">
        <v>9358</v>
      </c>
      <c r="P203" s="22">
        <v>0</v>
      </c>
      <c r="Q203" s="22">
        <v>0</v>
      </c>
      <c r="R203" s="22">
        <v>91220</v>
      </c>
      <c r="S203" s="22">
        <v>389194</v>
      </c>
    </row>
    <row r="204" spans="1:19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160737</v>
      </c>
      <c r="F204" s="22">
        <v>40786</v>
      </c>
      <c r="G204" s="22">
        <v>619</v>
      </c>
      <c r="H204" s="22">
        <v>2156</v>
      </c>
      <c r="I204" s="22">
        <v>0</v>
      </c>
      <c r="J204" s="22">
        <v>0</v>
      </c>
      <c r="K204" s="22">
        <v>0</v>
      </c>
      <c r="L204" s="22">
        <v>204298</v>
      </c>
      <c r="M204" s="22">
        <v>28776</v>
      </c>
      <c r="N204" s="22">
        <v>9819</v>
      </c>
      <c r="O204" s="22">
        <v>2332</v>
      </c>
      <c r="P204" s="22">
        <v>0</v>
      </c>
      <c r="Q204" s="22">
        <v>0</v>
      </c>
      <c r="R204" s="22">
        <v>40927</v>
      </c>
      <c r="S204" s="22">
        <v>163371</v>
      </c>
    </row>
    <row r="205" spans="1:19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618855</v>
      </c>
      <c r="F205" s="22">
        <v>29186</v>
      </c>
      <c r="G205" s="22">
        <v>0</v>
      </c>
      <c r="H205" s="22">
        <v>4551</v>
      </c>
      <c r="I205" s="22">
        <v>0</v>
      </c>
      <c r="J205" s="22">
        <v>0</v>
      </c>
      <c r="K205" s="22">
        <v>0</v>
      </c>
      <c r="L205" s="22">
        <v>652592</v>
      </c>
      <c r="M205" s="22">
        <v>175395</v>
      </c>
      <c r="N205" s="22">
        <v>9722</v>
      </c>
      <c r="O205" s="22">
        <v>5689</v>
      </c>
      <c r="P205" s="22">
        <v>0</v>
      </c>
      <c r="Q205" s="22">
        <v>0</v>
      </c>
      <c r="R205" s="22">
        <v>190806</v>
      </c>
      <c r="S205" s="22">
        <v>461786</v>
      </c>
    </row>
    <row r="206" spans="1:19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219512</v>
      </c>
      <c r="F206" s="22">
        <v>30254</v>
      </c>
      <c r="G206" s="22">
        <v>3174</v>
      </c>
      <c r="H206" s="22">
        <v>5610</v>
      </c>
      <c r="I206" s="22">
        <v>2697</v>
      </c>
      <c r="J206" s="22">
        <v>0</v>
      </c>
      <c r="K206" s="22">
        <v>0</v>
      </c>
      <c r="L206" s="22">
        <v>261247</v>
      </c>
      <c r="M206" s="22">
        <v>41157</v>
      </c>
      <c r="N206" s="22">
        <v>8452</v>
      </c>
      <c r="O206" s="22">
        <v>2482</v>
      </c>
      <c r="P206" s="22">
        <v>0</v>
      </c>
      <c r="Q206" s="22">
        <v>0</v>
      </c>
      <c r="R206" s="22">
        <v>52091</v>
      </c>
      <c r="S206" s="22">
        <v>209156</v>
      </c>
    </row>
    <row r="207" spans="1:19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303904</v>
      </c>
      <c r="F207" s="22">
        <v>30093</v>
      </c>
      <c r="G207" s="22">
        <v>0</v>
      </c>
      <c r="H207" s="22">
        <v>3548</v>
      </c>
      <c r="I207" s="22">
        <v>160</v>
      </c>
      <c r="J207" s="22">
        <v>0</v>
      </c>
      <c r="K207" s="22">
        <v>0</v>
      </c>
      <c r="L207" s="22">
        <v>337705</v>
      </c>
      <c r="M207" s="22">
        <v>67546</v>
      </c>
      <c r="N207" s="22">
        <v>9910</v>
      </c>
      <c r="O207" s="22">
        <v>0</v>
      </c>
      <c r="P207" s="22">
        <v>0</v>
      </c>
      <c r="Q207" s="22">
        <v>0</v>
      </c>
      <c r="R207" s="22">
        <v>77456</v>
      </c>
      <c r="S207" s="22">
        <v>260249</v>
      </c>
    </row>
    <row r="208" spans="1:19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799374</v>
      </c>
      <c r="F208" s="22">
        <v>298758</v>
      </c>
      <c r="G208" s="22">
        <v>0</v>
      </c>
      <c r="H208" s="22">
        <v>62349</v>
      </c>
      <c r="I208" s="22">
        <v>0</v>
      </c>
      <c r="J208" s="22">
        <v>0</v>
      </c>
      <c r="K208" s="22">
        <v>0</v>
      </c>
      <c r="L208" s="22">
        <v>1160481</v>
      </c>
      <c r="M208" s="22">
        <v>155691</v>
      </c>
      <c r="N208" s="22">
        <v>92030</v>
      </c>
      <c r="O208" s="22">
        <v>3714</v>
      </c>
      <c r="P208" s="22">
        <v>0</v>
      </c>
      <c r="Q208" s="22">
        <v>0</v>
      </c>
      <c r="R208" s="22">
        <v>251435</v>
      </c>
      <c r="S208" s="22">
        <v>909046</v>
      </c>
    </row>
    <row r="209" spans="1:19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433358</v>
      </c>
      <c r="F209" s="22">
        <v>87375</v>
      </c>
      <c r="G209" s="22">
        <v>0</v>
      </c>
      <c r="H209" s="22">
        <v>29562</v>
      </c>
      <c r="I209" s="22">
        <v>0</v>
      </c>
      <c r="J209" s="22">
        <v>0</v>
      </c>
      <c r="K209" s="22">
        <v>0</v>
      </c>
      <c r="L209" s="22">
        <v>550295</v>
      </c>
      <c r="M209" s="22">
        <v>73497</v>
      </c>
      <c r="N209" s="22">
        <v>14980</v>
      </c>
      <c r="O209" s="22">
        <v>10829</v>
      </c>
      <c r="P209" s="22">
        <v>0</v>
      </c>
      <c r="Q209" s="22">
        <v>0</v>
      </c>
      <c r="R209" s="22">
        <v>99306</v>
      </c>
      <c r="S209" s="22">
        <v>450989</v>
      </c>
    </row>
    <row r="210" spans="1:19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269728</v>
      </c>
      <c r="F210" s="22">
        <v>46473</v>
      </c>
      <c r="G210" s="22">
        <v>898</v>
      </c>
      <c r="H210" s="22">
        <v>25235</v>
      </c>
      <c r="I210" s="22">
        <v>0</v>
      </c>
      <c r="J210" s="22">
        <v>758</v>
      </c>
      <c r="K210" s="22">
        <v>0</v>
      </c>
      <c r="L210" s="22">
        <v>343092</v>
      </c>
      <c r="M210" s="22">
        <v>52169</v>
      </c>
      <c r="N210" s="22">
        <v>16097</v>
      </c>
      <c r="O210" s="22">
        <v>8282</v>
      </c>
      <c r="P210" s="22">
        <v>0</v>
      </c>
      <c r="Q210" s="22">
        <v>0</v>
      </c>
      <c r="R210" s="22">
        <v>76548</v>
      </c>
      <c r="S210" s="22">
        <v>266544</v>
      </c>
    </row>
    <row r="211" spans="1:19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180359</v>
      </c>
      <c r="F211" s="22">
        <v>10914</v>
      </c>
      <c r="G211" s="22">
        <v>1288</v>
      </c>
      <c r="H211" s="22">
        <v>10449</v>
      </c>
      <c r="I211" s="22">
        <v>1633</v>
      </c>
      <c r="J211" s="22">
        <v>1279</v>
      </c>
      <c r="K211" s="22">
        <v>0</v>
      </c>
      <c r="L211" s="22">
        <v>205922</v>
      </c>
      <c r="M211" s="22">
        <v>47948</v>
      </c>
      <c r="N211" s="22">
        <v>7413</v>
      </c>
      <c r="O211" s="22">
        <v>0</v>
      </c>
      <c r="P211" s="22">
        <v>0</v>
      </c>
      <c r="Q211" s="22">
        <v>0</v>
      </c>
      <c r="R211" s="22">
        <v>55361</v>
      </c>
      <c r="S211" s="22">
        <v>150561</v>
      </c>
    </row>
    <row r="212" spans="1:19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750552</v>
      </c>
      <c r="F212" s="22">
        <v>383202</v>
      </c>
      <c r="G212" s="22">
        <v>224095</v>
      </c>
      <c r="H212" s="22">
        <v>79518</v>
      </c>
      <c r="I212" s="22">
        <v>1092</v>
      </c>
      <c r="J212" s="22">
        <v>759</v>
      </c>
      <c r="K212" s="22">
        <v>0</v>
      </c>
      <c r="L212" s="22">
        <v>1439218</v>
      </c>
      <c r="M212" s="22">
        <v>172104</v>
      </c>
      <c r="N212" s="22">
        <v>76889</v>
      </c>
      <c r="O212" s="22">
        <v>26866</v>
      </c>
      <c r="P212" s="22">
        <v>0</v>
      </c>
      <c r="Q212" s="22">
        <v>0</v>
      </c>
      <c r="R212" s="22">
        <v>275859</v>
      </c>
      <c r="S212" s="22">
        <v>1163359</v>
      </c>
    </row>
    <row r="213" spans="1:19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448574</v>
      </c>
      <c r="F213" s="22">
        <v>169679</v>
      </c>
      <c r="G213" s="22">
        <v>1934</v>
      </c>
      <c r="H213" s="22">
        <v>18652</v>
      </c>
      <c r="I213" s="22">
        <v>0</v>
      </c>
      <c r="J213" s="22">
        <v>556</v>
      </c>
      <c r="K213" s="22">
        <v>0</v>
      </c>
      <c r="L213" s="22">
        <v>639395</v>
      </c>
      <c r="M213" s="22">
        <v>91749</v>
      </c>
      <c r="N213" s="22">
        <v>32192</v>
      </c>
      <c r="O213" s="22">
        <v>11211</v>
      </c>
      <c r="P213" s="22">
        <v>0</v>
      </c>
      <c r="Q213" s="22">
        <v>0</v>
      </c>
      <c r="R213" s="22">
        <v>135152</v>
      </c>
      <c r="S213" s="22">
        <v>504243</v>
      </c>
    </row>
    <row r="214" spans="1:19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144175</v>
      </c>
      <c r="F214" s="22">
        <v>3763</v>
      </c>
      <c r="G214" s="22">
        <v>0</v>
      </c>
      <c r="H214" s="22">
        <v>3195</v>
      </c>
      <c r="I214" s="22">
        <v>0</v>
      </c>
      <c r="J214" s="22">
        <v>360</v>
      </c>
      <c r="K214" s="22">
        <v>0</v>
      </c>
      <c r="L214" s="22">
        <v>151493</v>
      </c>
      <c r="M214" s="22">
        <v>33344</v>
      </c>
      <c r="N214" s="22">
        <v>2206</v>
      </c>
      <c r="O214" s="22">
        <v>4556</v>
      </c>
      <c r="P214" s="22">
        <v>0</v>
      </c>
      <c r="Q214" s="22">
        <v>0</v>
      </c>
      <c r="R214" s="22">
        <v>40106</v>
      </c>
      <c r="S214" s="22">
        <v>111387</v>
      </c>
    </row>
    <row r="215" spans="1:19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475530</v>
      </c>
      <c r="F215" s="22">
        <v>22972</v>
      </c>
      <c r="G215" s="22">
        <v>0</v>
      </c>
      <c r="H215" s="22">
        <v>9293</v>
      </c>
      <c r="I215" s="22">
        <v>0</v>
      </c>
      <c r="J215" s="22">
        <v>0</v>
      </c>
      <c r="K215" s="22">
        <v>0</v>
      </c>
      <c r="L215" s="22">
        <v>507795</v>
      </c>
      <c r="M215" s="22">
        <v>95155</v>
      </c>
      <c r="N215" s="22">
        <v>9924</v>
      </c>
      <c r="O215" s="22">
        <v>670</v>
      </c>
      <c r="P215" s="22">
        <v>0</v>
      </c>
      <c r="Q215" s="22">
        <v>0</v>
      </c>
      <c r="R215" s="22">
        <v>105749</v>
      </c>
      <c r="S215" s="22">
        <v>402046</v>
      </c>
    </row>
    <row r="216" spans="1:19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255809</v>
      </c>
      <c r="F216" s="22">
        <v>19759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275568</v>
      </c>
      <c r="M216" s="22">
        <v>43661</v>
      </c>
      <c r="N216" s="22">
        <v>7617</v>
      </c>
      <c r="O216" s="22">
        <v>3198</v>
      </c>
      <c r="P216" s="22">
        <v>0</v>
      </c>
      <c r="Q216" s="22">
        <v>0</v>
      </c>
      <c r="R216" s="22">
        <v>54476</v>
      </c>
      <c r="S216" s="22">
        <v>221092</v>
      </c>
    </row>
    <row r="217" spans="1:19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424124</v>
      </c>
      <c r="F217" s="22">
        <v>88501</v>
      </c>
      <c r="G217" s="22">
        <v>500</v>
      </c>
      <c r="H217" s="22">
        <v>13350</v>
      </c>
      <c r="I217" s="22">
        <v>0</v>
      </c>
      <c r="J217" s="22">
        <v>0</v>
      </c>
      <c r="K217" s="22">
        <v>0</v>
      </c>
      <c r="L217" s="22">
        <v>526475</v>
      </c>
      <c r="M217" s="22">
        <v>72797</v>
      </c>
      <c r="N217" s="22">
        <v>24635</v>
      </c>
      <c r="O217" s="22">
        <v>2559</v>
      </c>
      <c r="P217" s="22">
        <v>0</v>
      </c>
      <c r="Q217" s="22">
        <v>0</v>
      </c>
      <c r="R217" s="22">
        <v>99991</v>
      </c>
      <c r="S217" s="22">
        <v>426484</v>
      </c>
    </row>
    <row r="218" spans="1:19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353518</v>
      </c>
      <c r="F218" s="22">
        <v>0</v>
      </c>
      <c r="G218" s="22">
        <v>21270</v>
      </c>
      <c r="H218" s="22">
        <v>8210</v>
      </c>
      <c r="I218" s="22">
        <v>0</v>
      </c>
      <c r="J218" s="22">
        <v>0</v>
      </c>
      <c r="K218" s="22">
        <v>0</v>
      </c>
      <c r="L218" s="22">
        <v>382998</v>
      </c>
      <c r="M218" s="22">
        <v>46090</v>
      </c>
      <c r="N218" s="22">
        <v>5880</v>
      </c>
      <c r="O218" s="22">
        <v>3280</v>
      </c>
      <c r="P218" s="22">
        <v>0</v>
      </c>
      <c r="Q218" s="22">
        <v>0</v>
      </c>
      <c r="R218" s="22">
        <v>55250</v>
      </c>
      <c r="S218" s="22">
        <v>327748</v>
      </c>
    </row>
    <row r="219" spans="1:19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272514</v>
      </c>
      <c r="F219" s="22">
        <v>64439</v>
      </c>
      <c r="G219" s="22">
        <v>5579</v>
      </c>
      <c r="H219" s="22">
        <v>102398</v>
      </c>
      <c r="I219" s="22">
        <v>9142</v>
      </c>
      <c r="J219" s="22">
        <v>271</v>
      </c>
      <c r="K219" s="22">
        <v>0</v>
      </c>
      <c r="L219" s="22">
        <v>454343</v>
      </c>
      <c r="M219" s="22">
        <v>42904</v>
      </c>
      <c r="N219" s="22">
        <v>25257</v>
      </c>
      <c r="O219" s="22">
        <v>3638</v>
      </c>
      <c r="P219" s="22">
        <v>0</v>
      </c>
      <c r="Q219" s="22">
        <v>0</v>
      </c>
      <c r="R219" s="22">
        <v>71799</v>
      </c>
      <c r="S219" s="22">
        <v>382544</v>
      </c>
    </row>
    <row r="220" spans="1:19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297306</v>
      </c>
      <c r="F220" s="22">
        <v>34951</v>
      </c>
      <c r="G220" s="22">
        <v>0</v>
      </c>
      <c r="H220" s="22">
        <v>68231</v>
      </c>
      <c r="I220" s="22">
        <v>1702</v>
      </c>
      <c r="J220" s="22">
        <v>0</v>
      </c>
      <c r="K220" s="22">
        <v>0</v>
      </c>
      <c r="L220" s="22">
        <v>402190</v>
      </c>
      <c r="M220" s="22">
        <v>55182</v>
      </c>
      <c r="N220" s="22">
        <v>16064</v>
      </c>
      <c r="O220" s="22">
        <v>8286</v>
      </c>
      <c r="P220" s="22">
        <v>0</v>
      </c>
      <c r="Q220" s="22">
        <v>0</v>
      </c>
      <c r="R220" s="22">
        <v>79532</v>
      </c>
      <c r="S220" s="22">
        <v>322658</v>
      </c>
    </row>
    <row r="221" spans="1:19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799046</v>
      </c>
      <c r="F221" s="22">
        <v>0</v>
      </c>
      <c r="G221" s="22">
        <v>207</v>
      </c>
      <c r="H221" s="22">
        <v>0</v>
      </c>
      <c r="I221" s="22">
        <v>0</v>
      </c>
      <c r="J221" s="22">
        <v>0</v>
      </c>
      <c r="K221" s="22">
        <v>0</v>
      </c>
      <c r="L221" s="22">
        <v>799253</v>
      </c>
      <c r="M221" s="22">
        <v>166340</v>
      </c>
      <c r="N221" s="22">
        <v>11701</v>
      </c>
      <c r="O221" s="22">
        <v>4745</v>
      </c>
      <c r="P221" s="22">
        <v>0</v>
      </c>
      <c r="Q221" s="22">
        <v>0</v>
      </c>
      <c r="R221" s="22">
        <v>182786</v>
      </c>
      <c r="S221" s="22">
        <v>616467</v>
      </c>
    </row>
    <row r="222" spans="1:19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374666</v>
      </c>
      <c r="F222" s="22">
        <v>20304</v>
      </c>
      <c r="G222" s="22">
        <v>0</v>
      </c>
      <c r="H222" s="22">
        <v>15020</v>
      </c>
      <c r="I222" s="22">
        <v>0</v>
      </c>
      <c r="J222" s="22">
        <v>700</v>
      </c>
      <c r="K222" s="22">
        <v>0</v>
      </c>
      <c r="L222" s="22">
        <v>410690</v>
      </c>
      <c r="M222" s="22">
        <v>69433</v>
      </c>
      <c r="N222" s="22">
        <v>6446</v>
      </c>
      <c r="O222" s="22">
        <v>17664</v>
      </c>
      <c r="P222" s="22">
        <v>0</v>
      </c>
      <c r="Q222" s="22">
        <v>-1051</v>
      </c>
      <c r="R222" s="22">
        <v>92492</v>
      </c>
      <c r="S222" s="22">
        <v>318198</v>
      </c>
    </row>
    <row r="223" spans="1:19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683981</v>
      </c>
      <c r="F223" s="22">
        <v>391561</v>
      </c>
      <c r="G223" s="22">
        <v>2825</v>
      </c>
      <c r="H223" s="22">
        <v>51446</v>
      </c>
      <c r="I223" s="22">
        <v>0</v>
      </c>
      <c r="J223" s="22">
        <v>2076</v>
      </c>
      <c r="K223" s="22">
        <v>0</v>
      </c>
      <c r="L223" s="22">
        <v>1131889</v>
      </c>
      <c r="M223" s="22">
        <v>96688</v>
      </c>
      <c r="N223" s="22">
        <v>52424</v>
      </c>
      <c r="O223" s="22">
        <v>32052</v>
      </c>
      <c r="P223" s="22">
        <v>0</v>
      </c>
      <c r="Q223" s="22">
        <v>0</v>
      </c>
      <c r="R223" s="22">
        <v>181164</v>
      </c>
      <c r="S223" s="22">
        <v>950725</v>
      </c>
    </row>
    <row r="224" spans="1:19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129778</v>
      </c>
      <c r="F224" s="22">
        <v>166828</v>
      </c>
      <c r="G224" s="22">
        <v>0</v>
      </c>
      <c r="H224" s="22">
        <v>115389</v>
      </c>
      <c r="I224" s="22">
        <v>607</v>
      </c>
      <c r="J224" s="22">
        <v>223</v>
      </c>
      <c r="K224" s="22">
        <v>0</v>
      </c>
      <c r="L224" s="22">
        <v>412825</v>
      </c>
      <c r="M224" s="22">
        <v>33147</v>
      </c>
      <c r="N224" s="22">
        <v>31968</v>
      </c>
      <c r="O224" s="22">
        <v>7890</v>
      </c>
      <c r="P224" s="22">
        <v>0</v>
      </c>
      <c r="Q224" s="22">
        <v>0</v>
      </c>
      <c r="R224" s="22">
        <v>73005</v>
      </c>
      <c r="S224" s="22">
        <v>339820</v>
      </c>
    </row>
    <row r="225" spans="1:19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153840</v>
      </c>
      <c r="F225" s="22">
        <v>29172</v>
      </c>
      <c r="G225" s="22">
        <v>0</v>
      </c>
      <c r="H225" s="22">
        <v>3959</v>
      </c>
      <c r="I225" s="22">
        <v>2675</v>
      </c>
      <c r="J225" s="22">
        <v>0</v>
      </c>
      <c r="K225" s="22">
        <v>0</v>
      </c>
      <c r="L225" s="22">
        <v>189646</v>
      </c>
      <c r="M225" s="22">
        <v>36484</v>
      </c>
      <c r="N225" s="22">
        <v>12004</v>
      </c>
      <c r="O225" s="22">
        <v>3929</v>
      </c>
      <c r="P225" s="22">
        <v>0</v>
      </c>
      <c r="Q225" s="22">
        <v>0</v>
      </c>
      <c r="R225" s="22">
        <v>52417</v>
      </c>
      <c r="S225" s="22">
        <v>137229</v>
      </c>
    </row>
    <row r="226" spans="1:19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387406</v>
      </c>
      <c r="F226" s="22">
        <v>90998</v>
      </c>
      <c r="G226" s="22">
        <v>0</v>
      </c>
      <c r="H226" s="22">
        <v>16906</v>
      </c>
      <c r="I226" s="22">
        <v>0</v>
      </c>
      <c r="J226" s="22">
        <v>423</v>
      </c>
      <c r="K226" s="22">
        <v>0</v>
      </c>
      <c r="L226" s="22">
        <v>495733</v>
      </c>
      <c r="M226" s="22">
        <v>89730</v>
      </c>
      <c r="N226" s="22">
        <v>24965</v>
      </c>
      <c r="O226" s="22">
        <v>6272</v>
      </c>
      <c r="P226" s="22">
        <v>0</v>
      </c>
      <c r="Q226" s="22">
        <v>0</v>
      </c>
      <c r="R226" s="22">
        <v>120967</v>
      </c>
      <c r="S226" s="22">
        <v>374766</v>
      </c>
    </row>
    <row r="227" spans="1:19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120760</v>
      </c>
      <c r="F227" s="22">
        <v>24559</v>
      </c>
      <c r="G227" s="22">
        <v>0</v>
      </c>
      <c r="H227" s="22">
        <v>3083</v>
      </c>
      <c r="I227" s="22">
        <v>395</v>
      </c>
      <c r="J227" s="22">
        <v>0</v>
      </c>
      <c r="K227" s="22">
        <v>0</v>
      </c>
      <c r="L227" s="22">
        <v>148797</v>
      </c>
      <c r="M227" s="22">
        <v>23924</v>
      </c>
      <c r="N227" s="22">
        <v>8339</v>
      </c>
      <c r="O227" s="22">
        <v>2725</v>
      </c>
      <c r="P227" s="22">
        <v>0</v>
      </c>
      <c r="Q227" s="22">
        <v>0</v>
      </c>
      <c r="R227" s="22">
        <v>34988</v>
      </c>
      <c r="S227" s="22">
        <v>113809</v>
      </c>
    </row>
    <row r="228" spans="1:19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108838</v>
      </c>
      <c r="F228" s="22">
        <v>22477</v>
      </c>
      <c r="G228" s="22">
        <v>0</v>
      </c>
      <c r="H228" s="22">
        <v>5697</v>
      </c>
      <c r="I228" s="22">
        <v>458</v>
      </c>
      <c r="J228" s="22">
        <v>0</v>
      </c>
      <c r="K228" s="22">
        <v>0</v>
      </c>
      <c r="L228" s="22">
        <v>137470</v>
      </c>
      <c r="M228" s="22">
        <v>7938</v>
      </c>
      <c r="N228" s="22">
        <v>3247</v>
      </c>
      <c r="O228" s="22">
        <v>1340</v>
      </c>
      <c r="P228" s="22">
        <v>810</v>
      </c>
      <c r="Q228" s="22">
        <v>0</v>
      </c>
      <c r="R228" s="22">
        <v>13335</v>
      </c>
      <c r="S228" s="22">
        <v>124135</v>
      </c>
    </row>
    <row r="229" spans="1:19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657752</v>
      </c>
      <c r="F229" s="22">
        <v>190545</v>
      </c>
      <c r="G229" s="22">
        <v>0</v>
      </c>
      <c r="H229" s="22">
        <v>28137</v>
      </c>
      <c r="I229" s="22">
        <v>2376</v>
      </c>
      <c r="J229" s="22">
        <v>526</v>
      </c>
      <c r="K229" s="22">
        <v>0</v>
      </c>
      <c r="L229" s="22">
        <v>879336</v>
      </c>
      <c r="M229" s="22">
        <v>173345</v>
      </c>
      <c r="N229" s="22">
        <v>36406</v>
      </c>
      <c r="O229" s="22">
        <v>1612</v>
      </c>
      <c r="P229" s="22">
        <v>0</v>
      </c>
      <c r="Q229" s="22">
        <v>0</v>
      </c>
      <c r="R229" s="22">
        <v>211363</v>
      </c>
      <c r="S229" s="22">
        <v>667973</v>
      </c>
    </row>
    <row r="230" spans="1:19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184291</v>
      </c>
      <c r="F230" s="22">
        <v>77423</v>
      </c>
      <c r="G230" s="22">
        <v>0</v>
      </c>
      <c r="H230" s="22">
        <v>13262</v>
      </c>
      <c r="I230" s="22">
        <v>0</v>
      </c>
      <c r="J230" s="22">
        <v>0</v>
      </c>
      <c r="K230" s="22">
        <v>0</v>
      </c>
      <c r="L230" s="22">
        <v>274976</v>
      </c>
      <c r="M230" s="22">
        <v>30379</v>
      </c>
      <c r="N230" s="22">
        <v>10891</v>
      </c>
      <c r="O230" s="22">
        <v>7055</v>
      </c>
      <c r="P230" s="22">
        <v>0</v>
      </c>
      <c r="Q230" s="22">
        <v>0</v>
      </c>
      <c r="R230" s="22">
        <v>48325</v>
      </c>
      <c r="S230" s="22">
        <v>226651</v>
      </c>
    </row>
    <row r="231" spans="1:19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159161</v>
      </c>
      <c r="F231" s="22">
        <v>24019</v>
      </c>
      <c r="G231" s="22">
        <v>0</v>
      </c>
      <c r="H231" s="22">
        <v>10784</v>
      </c>
      <c r="I231" s="22">
        <v>0</v>
      </c>
      <c r="J231" s="22">
        <v>386</v>
      </c>
      <c r="K231" s="22">
        <v>0</v>
      </c>
      <c r="L231" s="22">
        <v>194350</v>
      </c>
      <c r="M231" s="22">
        <v>28687</v>
      </c>
      <c r="N231" s="22">
        <v>6157</v>
      </c>
      <c r="O231" s="22">
        <v>4318</v>
      </c>
      <c r="P231" s="22">
        <v>0</v>
      </c>
      <c r="Q231" s="22">
        <v>0</v>
      </c>
      <c r="R231" s="22">
        <v>39162</v>
      </c>
      <c r="S231" s="22">
        <v>155188</v>
      </c>
    </row>
    <row r="232" spans="1:19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323107</v>
      </c>
      <c r="F232" s="22">
        <v>34676</v>
      </c>
      <c r="G232" s="22">
        <v>346</v>
      </c>
      <c r="H232" s="22">
        <v>11693</v>
      </c>
      <c r="I232" s="22">
        <v>400</v>
      </c>
      <c r="J232" s="22">
        <v>204</v>
      </c>
      <c r="K232" s="22">
        <v>0</v>
      </c>
      <c r="L232" s="22">
        <v>370426</v>
      </c>
      <c r="M232" s="22">
        <v>43108</v>
      </c>
      <c r="N232" s="22">
        <v>7750</v>
      </c>
      <c r="O232" s="22">
        <v>3187</v>
      </c>
      <c r="P232" s="22">
        <v>0</v>
      </c>
      <c r="Q232" s="22">
        <v>0</v>
      </c>
      <c r="R232" s="22">
        <v>54045</v>
      </c>
      <c r="S232" s="22">
        <v>316381</v>
      </c>
    </row>
    <row r="233" spans="1:19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943554</v>
      </c>
      <c r="F233" s="22">
        <v>118399</v>
      </c>
      <c r="G233" s="22">
        <v>0</v>
      </c>
      <c r="H233" s="22">
        <v>20976</v>
      </c>
      <c r="I233" s="22">
        <v>0</v>
      </c>
      <c r="J233" s="22">
        <v>1147</v>
      </c>
      <c r="K233" s="22">
        <v>0</v>
      </c>
      <c r="L233" s="22">
        <v>1084076</v>
      </c>
      <c r="M233" s="22">
        <v>211283</v>
      </c>
      <c r="N233" s="22">
        <v>38459</v>
      </c>
      <c r="O233" s="22">
        <v>19604</v>
      </c>
      <c r="P233" s="22">
        <v>0</v>
      </c>
      <c r="Q233" s="22">
        <v>0</v>
      </c>
      <c r="R233" s="22">
        <v>269346</v>
      </c>
      <c r="S233" s="22">
        <v>814730</v>
      </c>
    </row>
    <row r="234" spans="1:19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138301</v>
      </c>
      <c r="F234" s="22">
        <v>46860</v>
      </c>
      <c r="G234" s="22">
        <v>0</v>
      </c>
      <c r="H234" s="22">
        <v>3858</v>
      </c>
      <c r="I234" s="22">
        <v>0</v>
      </c>
      <c r="J234" s="22">
        <v>0</v>
      </c>
      <c r="K234" s="22">
        <v>0</v>
      </c>
      <c r="L234" s="22">
        <v>189019</v>
      </c>
      <c r="M234" s="22">
        <v>22083</v>
      </c>
      <c r="N234" s="22">
        <v>9411</v>
      </c>
      <c r="O234" s="22">
        <v>0</v>
      </c>
      <c r="P234" s="22">
        <v>0</v>
      </c>
      <c r="Q234" s="22">
        <v>0</v>
      </c>
      <c r="R234" s="22">
        <v>31494</v>
      </c>
      <c r="S234" s="22">
        <v>157525</v>
      </c>
    </row>
    <row r="235" spans="1:19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91978</v>
      </c>
      <c r="F235" s="22">
        <v>7228</v>
      </c>
      <c r="G235" s="22">
        <v>0</v>
      </c>
      <c r="H235" s="22">
        <v>3454</v>
      </c>
      <c r="I235" s="22">
        <v>0</v>
      </c>
      <c r="J235" s="22">
        <v>15</v>
      </c>
      <c r="K235" s="22">
        <v>0</v>
      </c>
      <c r="L235" s="22">
        <v>102675</v>
      </c>
      <c r="M235" s="22">
        <v>18213</v>
      </c>
      <c r="N235" s="22">
        <v>1280</v>
      </c>
      <c r="O235" s="22">
        <v>0</v>
      </c>
      <c r="P235" s="22">
        <v>0</v>
      </c>
      <c r="Q235" s="22">
        <v>0</v>
      </c>
      <c r="R235" s="22">
        <v>19493</v>
      </c>
      <c r="S235" s="22">
        <v>83182</v>
      </c>
    </row>
    <row r="236" spans="1:19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363588</v>
      </c>
      <c r="F236" s="22">
        <v>44466</v>
      </c>
      <c r="G236" s="22">
        <v>2276</v>
      </c>
      <c r="H236" s="22">
        <v>11861</v>
      </c>
      <c r="I236" s="22">
        <v>3478</v>
      </c>
      <c r="J236" s="22">
        <v>0</v>
      </c>
      <c r="K236" s="22">
        <v>0</v>
      </c>
      <c r="L236" s="22">
        <v>425669</v>
      </c>
      <c r="M236" s="22">
        <v>63883</v>
      </c>
      <c r="N236" s="22">
        <v>13173</v>
      </c>
      <c r="O236" s="22">
        <v>4390</v>
      </c>
      <c r="P236" s="22">
        <v>0</v>
      </c>
      <c r="Q236" s="22">
        <v>0</v>
      </c>
      <c r="R236" s="22">
        <v>81446</v>
      </c>
      <c r="S236" s="22">
        <v>344223</v>
      </c>
    </row>
    <row r="237" spans="1:19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233533</v>
      </c>
      <c r="F237" s="22">
        <v>29541</v>
      </c>
      <c r="G237" s="22">
        <v>609</v>
      </c>
      <c r="H237" s="22">
        <v>7123</v>
      </c>
      <c r="I237" s="22">
        <v>242</v>
      </c>
      <c r="J237" s="22">
        <v>200</v>
      </c>
      <c r="K237" s="22">
        <v>-1852</v>
      </c>
      <c r="L237" s="22">
        <v>269396</v>
      </c>
      <c r="M237" s="22">
        <v>50877</v>
      </c>
      <c r="N237" s="22">
        <v>10387</v>
      </c>
      <c r="O237" s="22">
        <v>0</v>
      </c>
      <c r="P237" s="22">
        <v>0</v>
      </c>
      <c r="Q237" s="22">
        <v>0</v>
      </c>
      <c r="R237" s="22">
        <v>61264</v>
      </c>
      <c r="S237" s="22">
        <v>208132</v>
      </c>
    </row>
    <row r="238" spans="1:19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159431</v>
      </c>
      <c r="F238" s="22">
        <v>8559</v>
      </c>
      <c r="G238" s="22">
        <v>0</v>
      </c>
      <c r="H238" s="22">
        <v>6298</v>
      </c>
      <c r="I238" s="22">
        <v>0</v>
      </c>
      <c r="J238" s="22">
        <v>274</v>
      </c>
      <c r="K238" s="22">
        <v>3447</v>
      </c>
      <c r="L238" s="22">
        <v>178009</v>
      </c>
      <c r="M238" s="22">
        <v>16098</v>
      </c>
      <c r="N238" s="22">
        <v>5553</v>
      </c>
      <c r="O238" s="22">
        <v>5896</v>
      </c>
      <c r="P238" s="22">
        <v>0</v>
      </c>
      <c r="Q238" s="22">
        <v>0</v>
      </c>
      <c r="R238" s="22">
        <v>27547</v>
      </c>
      <c r="S238" s="22">
        <v>150462</v>
      </c>
    </row>
    <row r="239" spans="1:19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458164</v>
      </c>
      <c r="F239" s="22">
        <v>107349</v>
      </c>
      <c r="G239" s="22">
        <v>1251</v>
      </c>
      <c r="H239" s="22">
        <v>13808</v>
      </c>
      <c r="I239" s="22">
        <v>855</v>
      </c>
      <c r="J239" s="22">
        <v>0</v>
      </c>
      <c r="K239" s="22">
        <v>0</v>
      </c>
      <c r="L239" s="22">
        <v>581427</v>
      </c>
      <c r="M239" s="22">
        <v>82432</v>
      </c>
      <c r="N239" s="22">
        <v>33629</v>
      </c>
      <c r="O239" s="22">
        <v>10111</v>
      </c>
      <c r="P239" s="22">
        <v>0</v>
      </c>
      <c r="Q239" s="22">
        <v>0</v>
      </c>
      <c r="R239" s="22">
        <v>126172</v>
      </c>
      <c r="S239" s="22">
        <v>455255</v>
      </c>
    </row>
    <row r="240" spans="1:19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761662</v>
      </c>
      <c r="F240" s="22">
        <v>213850</v>
      </c>
      <c r="G240" s="22">
        <v>887</v>
      </c>
      <c r="H240" s="22">
        <v>38755</v>
      </c>
      <c r="I240" s="22">
        <v>316</v>
      </c>
      <c r="J240" s="22">
        <v>371</v>
      </c>
      <c r="K240" s="22">
        <v>0</v>
      </c>
      <c r="L240" s="22">
        <v>1015841</v>
      </c>
      <c r="M240" s="22">
        <v>143283</v>
      </c>
      <c r="N240" s="22">
        <v>35320</v>
      </c>
      <c r="O240" s="22">
        <v>16033</v>
      </c>
      <c r="P240" s="22">
        <v>0</v>
      </c>
      <c r="Q240" s="22">
        <v>0</v>
      </c>
      <c r="R240" s="22">
        <v>194636</v>
      </c>
      <c r="S240" s="22">
        <v>821205</v>
      </c>
    </row>
    <row r="241" spans="1:19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149833</v>
      </c>
      <c r="F241" s="22">
        <v>7679</v>
      </c>
      <c r="G241" s="22">
        <v>0</v>
      </c>
      <c r="H241" s="22">
        <v>3008</v>
      </c>
      <c r="I241" s="22">
        <v>672</v>
      </c>
      <c r="J241" s="22">
        <v>0</v>
      </c>
      <c r="K241" s="22">
        <v>0</v>
      </c>
      <c r="L241" s="22">
        <v>161192</v>
      </c>
      <c r="M241" s="22">
        <v>32172</v>
      </c>
      <c r="N241" s="22">
        <v>3342</v>
      </c>
      <c r="O241" s="22">
        <v>0</v>
      </c>
      <c r="P241" s="22">
        <v>0</v>
      </c>
      <c r="Q241" s="22">
        <v>0</v>
      </c>
      <c r="R241" s="22">
        <v>35514</v>
      </c>
      <c r="S241" s="22">
        <v>125678</v>
      </c>
    </row>
    <row r="242" spans="1:19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235054</v>
      </c>
      <c r="F242" s="22">
        <v>44030</v>
      </c>
      <c r="G242" s="22">
        <v>320</v>
      </c>
      <c r="H242" s="22">
        <v>11545</v>
      </c>
      <c r="I242" s="22">
        <v>168</v>
      </c>
      <c r="J242" s="22">
        <v>670</v>
      </c>
      <c r="K242" s="22">
        <v>0</v>
      </c>
      <c r="L242" s="22">
        <v>291787</v>
      </c>
      <c r="M242" s="22">
        <v>27107</v>
      </c>
      <c r="N242" s="22">
        <v>8776</v>
      </c>
      <c r="O242" s="22">
        <v>2182</v>
      </c>
      <c r="P242" s="22">
        <v>0</v>
      </c>
      <c r="Q242" s="22">
        <v>0</v>
      </c>
      <c r="R242" s="22">
        <v>38065</v>
      </c>
      <c r="S242" s="22">
        <v>253722</v>
      </c>
    </row>
    <row r="243" spans="1:19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406755</v>
      </c>
      <c r="F243" s="22">
        <v>93509</v>
      </c>
      <c r="G243" s="22">
        <v>574</v>
      </c>
      <c r="H243" s="22">
        <v>36221</v>
      </c>
      <c r="I243" s="22">
        <v>0</v>
      </c>
      <c r="J243" s="22">
        <v>245</v>
      </c>
      <c r="K243" s="22">
        <v>0</v>
      </c>
      <c r="L243" s="22">
        <v>537304</v>
      </c>
      <c r="M243" s="22">
        <v>103015</v>
      </c>
      <c r="N243" s="22">
        <v>17571</v>
      </c>
      <c r="O243" s="22">
        <v>2572</v>
      </c>
      <c r="P243" s="22">
        <v>0</v>
      </c>
      <c r="Q243" s="22">
        <v>261</v>
      </c>
      <c r="R243" s="22">
        <v>123419</v>
      </c>
      <c r="S243" s="22">
        <v>413885</v>
      </c>
    </row>
    <row r="244" spans="1:19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199632</v>
      </c>
      <c r="F244" s="22">
        <v>48921</v>
      </c>
      <c r="G244" s="22">
        <v>21659</v>
      </c>
      <c r="H244" s="22">
        <v>11528</v>
      </c>
      <c r="I244" s="22">
        <v>0</v>
      </c>
      <c r="J244" s="22">
        <v>0</v>
      </c>
      <c r="K244" s="22">
        <v>0</v>
      </c>
      <c r="L244" s="22">
        <v>281740</v>
      </c>
      <c r="M244" s="22">
        <v>57352</v>
      </c>
      <c r="N244" s="22">
        <v>10683</v>
      </c>
      <c r="O244" s="22">
        <v>5633</v>
      </c>
      <c r="P244" s="22">
        <v>3626</v>
      </c>
      <c r="Q244" s="22">
        <v>0</v>
      </c>
      <c r="R244" s="22">
        <v>77294</v>
      </c>
      <c r="S244" s="22">
        <v>204446</v>
      </c>
    </row>
    <row r="245" spans="1:19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31125</v>
      </c>
      <c r="F245" s="22">
        <v>1781</v>
      </c>
      <c r="G245" s="22">
        <v>0</v>
      </c>
      <c r="H245" s="22">
        <v>3385</v>
      </c>
      <c r="I245" s="22">
        <v>0</v>
      </c>
      <c r="J245" s="22">
        <v>0</v>
      </c>
      <c r="K245" s="22">
        <v>0</v>
      </c>
      <c r="L245" s="22">
        <v>36291</v>
      </c>
      <c r="M245" s="22">
        <v>1984</v>
      </c>
      <c r="N245" s="22">
        <v>562</v>
      </c>
      <c r="O245" s="22">
        <v>309</v>
      </c>
      <c r="P245" s="22">
        <v>0</v>
      </c>
      <c r="Q245" s="22">
        <v>0</v>
      </c>
      <c r="R245" s="22">
        <v>2855</v>
      </c>
      <c r="S245" s="22">
        <v>33436</v>
      </c>
    </row>
    <row r="246" spans="1:19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92836</v>
      </c>
      <c r="F246" s="22">
        <v>21750</v>
      </c>
      <c r="G246" s="22">
        <v>0</v>
      </c>
      <c r="H246" s="22">
        <v>9767</v>
      </c>
      <c r="I246" s="22">
        <v>0</v>
      </c>
      <c r="J246" s="22">
        <v>0</v>
      </c>
      <c r="K246" s="22">
        <v>0</v>
      </c>
      <c r="L246" s="22">
        <v>124353</v>
      </c>
      <c r="M246" s="22">
        <v>10999</v>
      </c>
      <c r="N246" s="22">
        <v>2818</v>
      </c>
      <c r="O246" s="22">
        <v>1242</v>
      </c>
      <c r="P246" s="22">
        <v>0</v>
      </c>
      <c r="Q246" s="22">
        <v>0</v>
      </c>
      <c r="R246" s="22">
        <v>15059</v>
      </c>
      <c r="S246" s="22">
        <v>109294</v>
      </c>
    </row>
    <row r="247" spans="1:19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78858</v>
      </c>
      <c r="F247" s="22">
        <v>26861</v>
      </c>
      <c r="G247" s="22">
        <v>727</v>
      </c>
      <c r="H247" s="22">
        <v>2430</v>
      </c>
      <c r="I247" s="22">
        <v>0</v>
      </c>
      <c r="J247" s="22">
        <v>57</v>
      </c>
      <c r="K247" s="22">
        <v>0</v>
      </c>
      <c r="L247" s="22">
        <v>108933</v>
      </c>
      <c r="M247" s="22">
        <v>13444</v>
      </c>
      <c r="N247" s="22">
        <v>7057</v>
      </c>
      <c r="O247" s="22">
        <v>3228</v>
      </c>
      <c r="P247" s="22">
        <v>0</v>
      </c>
      <c r="Q247" s="22">
        <v>0</v>
      </c>
      <c r="R247" s="22">
        <v>23729</v>
      </c>
      <c r="S247" s="22">
        <v>85204</v>
      </c>
    </row>
    <row r="248" spans="1:19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424548</v>
      </c>
      <c r="F248" s="22">
        <v>21398</v>
      </c>
      <c r="G248" s="22">
        <v>0</v>
      </c>
      <c r="H248" s="22">
        <v>6336</v>
      </c>
      <c r="I248" s="22">
        <v>827</v>
      </c>
      <c r="J248" s="22">
        <v>0</v>
      </c>
      <c r="K248" s="22">
        <v>0</v>
      </c>
      <c r="L248" s="22">
        <v>453109</v>
      </c>
      <c r="M248" s="22">
        <v>96126</v>
      </c>
      <c r="N248" s="22">
        <v>6902</v>
      </c>
      <c r="O248" s="22">
        <v>0</v>
      </c>
      <c r="P248" s="22">
        <v>0</v>
      </c>
      <c r="Q248" s="22">
        <v>0</v>
      </c>
      <c r="R248" s="22">
        <v>103028</v>
      </c>
      <c r="S248" s="22">
        <v>350081</v>
      </c>
    </row>
    <row r="249" spans="1:19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135855</v>
      </c>
      <c r="F249" s="22">
        <v>48192</v>
      </c>
      <c r="G249" s="22">
        <v>0</v>
      </c>
      <c r="H249" s="22">
        <v>10666</v>
      </c>
      <c r="I249" s="22">
        <v>846</v>
      </c>
      <c r="J249" s="22">
        <v>0</v>
      </c>
      <c r="K249" s="22">
        <v>0</v>
      </c>
      <c r="L249" s="22">
        <v>195559</v>
      </c>
      <c r="M249" s="22">
        <v>15654</v>
      </c>
      <c r="N249" s="22">
        <v>3805</v>
      </c>
      <c r="O249" s="22">
        <v>1758</v>
      </c>
      <c r="P249" s="22">
        <v>0</v>
      </c>
      <c r="Q249" s="22">
        <v>0</v>
      </c>
      <c r="R249" s="22">
        <v>21217</v>
      </c>
      <c r="S249" s="22">
        <v>174342</v>
      </c>
    </row>
    <row r="250" spans="1:19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165670</v>
      </c>
      <c r="F250" s="22">
        <v>5669</v>
      </c>
      <c r="G250" s="22">
        <v>0</v>
      </c>
      <c r="H250" s="22">
        <v>7446</v>
      </c>
      <c r="I250" s="22">
        <v>0</v>
      </c>
      <c r="J250" s="22">
        <v>0</v>
      </c>
      <c r="K250" s="22">
        <v>0</v>
      </c>
      <c r="L250" s="22">
        <v>178785</v>
      </c>
      <c r="M250" s="22">
        <v>35681</v>
      </c>
      <c r="N250" s="22">
        <v>2995</v>
      </c>
      <c r="O250" s="22">
        <v>0</v>
      </c>
      <c r="P250" s="22">
        <v>3100</v>
      </c>
      <c r="Q250" s="22">
        <v>0</v>
      </c>
      <c r="R250" s="22">
        <v>41776</v>
      </c>
      <c r="S250" s="22">
        <v>137009</v>
      </c>
    </row>
    <row r="251" spans="1:19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456827</v>
      </c>
      <c r="F251" s="22">
        <v>0</v>
      </c>
      <c r="G251" s="22">
        <v>12855</v>
      </c>
      <c r="H251" s="22">
        <v>16170</v>
      </c>
      <c r="I251" s="22">
        <v>0</v>
      </c>
      <c r="J251" s="22">
        <v>596</v>
      </c>
      <c r="K251" s="22">
        <v>0</v>
      </c>
      <c r="L251" s="22">
        <v>486448</v>
      </c>
      <c r="M251" s="22">
        <v>28347</v>
      </c>
      <c r="N251" s="22">
        <v>16598</v>
      </c>
      <c r="O251" s="22">
        <v>5374</v>
      </c>
      <c r="P251" s="22">
        <v>0</v>
      </c>
      <c r="Q251" s="22">
        <v>0</v>
      </c>
      <c r="R251" s="22">
        <v>50319</v>
      </c>
      <c r="S251" s="22">
        <v>436129</v>
      </c>
    </row>
    <row r="252" spans="1:19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286784</v>
      </c>
      <c r="F252" s="22">
        <v>51611</v>
      </c>
      <c r="G252" s="22">
        <v>1690</v>
      </c>
      <c r="H252" s="22">
        <v>44689</v>
      </c>
      <c r="I252" s="22">
        <v>9183</v>
      </c>
      <c r="J252" s="22">
        <v>279</v>
      </c>
      <c r="K252" s="22">
        <v>0</v>
      </c>
      <c r="L252" s="22">
        <v>394236</v>
      </c>
      <c r="M252" s="22">
        <v>46893</v>
      </c>
      <c r="N252" s="22">
        <v>17457</v>
      </c>
      <c r="O252" s="22">
        <v>11520</v>
      </c>
      <c r="P252" s="22">
        <v>0</v>
      </c>
      <c r="Q252" s="22">
        <v>0</v>
      </c>
      <c r="R252" s="22">
        <v>75870</v>
      </c>
      <c r="S252" s="22">
        <v>318366</v>
      </c>
    </row>
    <row r="253" spans="1:19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145324</v>
      </c>
      <c r="F253" s="22">
        <v>22415</v>
      </c>
      <c r="G253" s="22">
        <v>0</v>
      </c>
      <c r="H253" s="22">
        <v>6174</v>
      </c>
      <c r="I253" s="22">
        <v>749</v>
      </c>
      <c r="J253" s="22">
        <v>25</v>
      </c>
      <c r="K253" s="22">
        <v>0</v>
      </c>
      <c r="L253" s="22">
        <v>174687</v>
      </c>
      <c r="M253" s="22">
        <v>25375</v>
      </c>
      <c r="N253" s="22">
        <v>5850</v>
      </c>
      <c r="O253" s="22">
        <v>2875</v>
      </c>
      <c r="P253" s="22">
        <v>0</v>
      </c>
      <c r="Q253" s="22">
        <v>0</v>
      </c>
      <c r="R253" s="22">
        <v>34100</v>
      </c>
      <c r="S253" s="22">
        <v>140587</v>
      </c>
    </row>
    <row r="254" spans="1:19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131082</v>
      </c>
      <c r="F254" s="22">
        <v>35600</v>
      </c>
      <c r="G254" s="22">
        <v>0</v>
      </c>
      <c r="H254" s="22">
        <v>7010</v>
      </c>
      <c r="I254" s="22">
        <v>0</v>
      </c>
      <c r="J254" s="22">
        <v>0</v>
      </c>
      <c r="K254" s="22">
        <v>0</v>
      </c>
      <c r="L254" s="22">
        <v>173692</v>
      </c>
      <c r="M254" s="22">
        <v>25555</v>
      </c>
      <c r="N254" s="22">
        <v>9208</v>
      </c>
      <c r="O254" s="22">
        <v>837</v>
      </c>
      <c r="P254" s="22">
        <v>0</v>
      </c>
      <c r="Q254" s="22">
        <v>0</v>
      </c>
      <c r="R254" s="22">
        <v>35600</v>
      </c>
      <c r="S254" s="22">
        <v>138092</v>
      </c>
    </row>
    <row r="255" spans="1:19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798509</v>
      </c>
      <c r="F255" s="22">
        <v>7949</v>
      </c>
      <c r="G255" s="22">
        <v>0</v>
      </c>
      <c r="H255" s="22">
        <v>27297</v>
      </c>
      <c r="I255" s="22">
        <v>0</v>
      </c>
      <c r="J255" s="22">
        <v>0</v>
      </c>
      <c r="K255" s="22">
        <v>0</v>
      </c>
      <c r="L255" s="22">
        <v>833755</v>
      </c>
      <c r="M255" s="22">
        <v>107148</v>
      </c>
      <c r="N255" s="22">
        <v>63526</v>
      </c>
      <c r="O255" s="22">
        <v>2522</v>
      </c>
      <c r="P255" s="22">
        <v>0</v>
      </c>
      <c r="Q255" s="22">
        <v>0</v>
      </c>
      <c r="R255" s="22">
        <v>173196</v>
      </c>
      <c r="S255" s="22">
        <v>660559</v>
      </c>
    </row>
    <row r="256" spans="1:19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218268</v>
      </c>
      <c r="F256" s="22">
        <v>50554</v>
      </c>
      <c r="G256" s="22">
        <v>1032</v>
      </c>
      <c r="H256" s="22">
        <v>25930</v>
      </c>
      <c r="I256" s="22">
        <v>906</v>
      </c>
      <c r="J256" s="22">
        <v>768</v>
      </c>
      <c r="K256" s="22">
        <v>0</v>
      </c>
      <c r="L256" s="22">
        <v>297458</v>
      </c>
      <c r="M256" s="22">
        <v>21837</v>
      </c>
      <c r="N256" s="22">
        <v>9373</v>
      </c>
      <c r="O256" s="22">
        <v>1649</v>
      </c>
      <c r="P256" s="22">
        <v>0</v>
      </c>
      <c r="Q256" s="22">
        <v>0</v>
      </c>
      <c r="R256" s="22">
        <v>32859</v>
      </c>
      <c r="S256" s="22">
        <v>264599</v>
      </c>
    </row>
    <row r="257" spans="1:19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393411</v>
      </c>
      <c r="F257" s="22">
        <v>130416</v>
      </c>
      <c r="G257" s="22">
        <v>7405</v>
      </c>
      <c r="H257" s="22">
        <v>13689</v>
      </c>
      <c r="I257" s="22">
        <v>3427</v>
      </c>
      <c r="J257" s="22">
        <v>0</v>
      </c>
      <c r="K257" s="22">
        <v>0</v>
      </c>
      <c r="L257" s="22">
        <v>548348</v>
      </c>
      <c r="M257" s="22">
        <v>85311</v>
      </c>
      <c r="N257" s="22">
        <v>27502</v>
      </c>
      <c r="O257" s="22">
        <v>6316</v>
      </c>
      <c r="P257" s="22">
        <v>0</v>
      </c>
      <c r="Q257" s="22">
        <v>0</v>
      </c>
      <c r="R257" s="22">
        <v>119129</v>
      </c>
      <c r="S257" s="22">
        <v>429219</v>
      </c>
    </row>
    <row r="258" spans="1:19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931437</v>
      </c>
      <c r="F258" s="22">
        <v>139180</v>
      </c>
      <c r="G258" s="22">
        <v>0</v>
      </c>
      <c r="H258" s="22">
        <v>25358</v>
      </c>
      <c r="I258" s="22">
        <v>0</v>
      </c>
      <c r="J258" s="22">
        <v>0</v>
      </c>
      <c r="K258" s="22">
        <v>0</v>
      </c>
      <c r="L258" s="22">
        <v>1095975</v>
      </c>
      <c r="M258" s="22">
        <v>213822</v>
      </c>
      <c r="N258" s="22">
        <v>29272</v>
      </c>
      <c r="O258" s="22">
        <v>0</v>
      </c>
      <c r="P258" s="22">
        <v>0</v>
      </c>
      <c r="Q258" s="22">
        <v>0</v>
      </c>
      <c r="R258" s="22">
        <v>243094</v>
      </c>
      <c r="S258" s="22">
        <v>852881</v>
      </c>
    </row>
    <row r="259" spans="1:19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722063</v>
      </c>
      <c r="F259" s="22">
        <v>441259</v>
      </c>
      <c r="G259" s="22">
        <v>66602</v>
      </c>
      <c r="H259" s="22">
        <v>31461</v>
      </c>
      <c r="I259" s="22">
        <v>0</v>
      </c>
      <c r="J259" s="22">
        <v>937</v>
      </c>
      <c r="K259" s="22">
        <v>0</v>
      </c>
      <c r="L259" s="22">
        <v>1262322</v>
      </c>
      <c r="M259" s="22">
        <v>142005</v>
      </c>
      <c r="N259" s="22">
        <v>56973</v>
      </c>
      <c r="O259" s="22">
        <v>1221</v>
      </c>
      <c r="P259" s="22">
        <v>0</v>
      </c>
      <c r="Q259" s="22">
        <v>0</v>
      </c>
      <c r="R259" s="22">
        <v>200199</v>
      </c>
      <c r="S259" s="22">
        <v>1062123</v>
      </c>
    </row>
    <row r="260" spans="1:19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128663</v>
      </c>
      <c r="F260" s="22">
        <v>44813</v>
      </c>
      <c r="G260" s="22">
        <v>0</v>
      </c>
      <c r="H260" s="22">
        <v>5718</v>
      </c>
      <c r="I260" s="22">
        <v>0</v>
      </c>
      <c r="J260" s="22">
        <v>0</v>
      </c>
      <c r="K260" s="22">
        <v>0</v>
      </c>
      <c r="L260" s="22">
        <v>179194</v>
      </c>
      <c r="M260" s="22">
        <v>22897</v>
      </c>
      <c r="N260" s="22">
        <v>8551</v>
      </c>
      <c r="O260" s="22">
        <v>1857</v>
      </c>
      <c r="P260" s="22">
        <v>0</v>
      </c>
      <c r="Q260" s="22">
        <v>0</v>
      </c>
      <c r="R260" s="22">
        <v>33305</v>
      </c>
      <c r="S260" s="22">
        <v>145889</v>
      </c>
    </row>
    <row r="261" spans="1:19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346459</v>
      </c>
      <c r="F261" s="22">
        <v>75410</v>
      </c>
      <c r="G261" s="22">
        <v>8730</v>
      </c>
      <c r="H261" s="22">
        <v>23159</v>
      </c>
      <c r="I261" s="22">
        <v>0</v>
      </c>
      <c r="J261" s="22">
        <v>0</v>
      </c>
      <c r="K261" s="22">
        <v>0</v>
      </c>
      <c r="L261" s="22">
        <v>453758</v>
      </c>
      <c r="M261" s="22">
        <v>127557</v>
      </c>
      <c r="N261" s="22">
        <v>3334</v>
      </c>
      <c r="O261" s="22">
        <v>6503</v>
      </c>
      <c r="P261" s="22">
        <v>2336</v>
      </c>
      <c r="Q261" s="22">
        <v>0</v>
      </c>
      <c r="R261" s="22">
        <v>139730</v>
      </c>
      <c r="S261" s="22">
        <v>314028</v>
      </c>
    </row>
    <row r="262" spans="1:19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225741</v>
      </c>
      <c r="F262" s="22">
        <v>123334</v>
      </c>
      <c r="G262" s="22">
        <v>1819</v>
      </c>
      <c r="H262" s="22">
        <v>17592</v>
      </c>
      <c r="I262" s="22">
        <v>1223</v>
      </c>
      <c r="J262" s="22">
        <v>952</v>
      </c>
      <c r="K262" s="22">
        <v>0</v>
      </c>
      <c r="L262" s="22">
        <v>370661</v>
      </c>
      <c r="M262" s="22">
        <v>31657</v>
      </c>
      <c r="N262" s="22">
        <v>13836</v>
      </c>
      <c r="O262" s="22">
        <v>3969</v>
      </c>
      <c r="P262" s="22">
        <v>0</v>
      </c>
      <c r="Q262" s="22">
        <v>0</v>
      </c>
      <c r="R262" s="22">
        <v>49462</v>
      </c>
      <c r="S262" s="22">
        <v>321199</v>
      </c>
    </row>
    <row r="263" spans="1:19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680169</v>
      </c>
      <c r="F263" s="22">
        <v>166289</v>
      </c>
      <c r="G263" s="22">
        <v>920</v>
      </c>
      <c r="H263" s="22">
        <v>39727</v>
      </c>
      <c r="I263" s="22">
        <v>0</v>
      </c>
      <c r="J263" s="22">
        <v>0</v>
      </c>
      <c r="K263" s="22">
        <v>0</v>
      </c>
      <c r="L263" s="22">
        <v>887105</v>
      </c>
      <c r="M263" s="22">
        <v>112185</v>
      </c>
      <c r="N263" s="22">
        <v>28696</v>
      </c>
      <c r="O263" s="22">
        <v>7671</v>
      </c>
      <c r="P263" s="22">
        <v>0</v>
      </c>
      <c r="Q263" s="22">
        <v>0</v>
      </c>
      <c r="R263" s="22">
        <v>148552</v>
      </c>
      <c r="S263" s="22">
        <v>738553</v>
      </c>
    </row>
    <row r="264" spans="1:19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391878</v>
      </c>
      <c r="F264" s="22">
        <v>104697</v>
      </c>
      <c r="G264" s="22">
        <v>1772</v>
      </c>
      <c r="H264" s="22">
        <v>11866</v>
      </c>
      <c r="I264" s="22">
        <v>0</v>
      </c>
      <c r="J264" s="22">
        <v>0</v>
      </c>
      <c r="K264" s="22">
        <v>749</v>
      </c>
      <c r="L264" s="22">
        <v>510962</v>
      </c>
      <c r="M264" s="22">
        <v>94973</v>
      </c>
      <c r="N264" s="22">
        <v>14731</v>
      </c>
      <c r="O264" s="22">
        <v>0</v>
      </c>
      <c r="P264" s="22">
        <v>0</v>
      </c>
      <c r="Q264" s="22">
        <v>0</v>
      </c>
      <c r="R264" s="22">
        <v>109704</v>
      </c>
      <c r="S264" s="22">
        <v>401258</v>
      </c>
    </row>
    <row r="265" spans="1:19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135391</v>
      </c>
      <c r="F265" s="22">
        <v>53266</v>
      </c>
      <c r="G265" s="22">
        <v>0</v>
      </c>
      <c r="H265" s="22">
        <v>3642</v>
      </c>
      <c r="I265" s="22">
        <v>0</v>
      </c>
      <c r="J265" s="22">
        <v>963</v>
      </c>
      <c r="K265" s="22">
        <v>0</v>
      </c>
      <c r="L265" s="22">
        <v>193262</v>
      </c>
      <c r="M265" s="22">
        <v>20685</v>
      </c>
      <c r="N265" s="22">
        <v>6284</v>
      </c>
      <c r="O265" s="22">
        <v>1637</v>
      </c>
      <c r="P265" s="22">
        <v>0</v>
      </c>
      <c r="Q265" s="22">
        <v>0</v>
      </c>
      <c r="R265" s="22">
        <v>28606</v>
      </c>
      <c r="S265" s="22">
        <v>164656</v>
      </c>
    </row>
    <row r="266" spans="1:19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216715</v>
      </c>
      <c r="F266" s="22">
        <v>11591</v>
      </c>
      <c r="G266" s="22">
        <v>0</v>
      </c>
      <c r="H266" s="22">
        <v>4501</v>
      </c>
      <c r="I266" s="22">
        <v>0</v>
      </c>
      <c r="J266" s="22">
        <v>0</v>
      </c>
      <c r="K266" s="22">
        <v>0</v>
      </c>
      <c r="L266" s="22">
        <v>232807</v>
      </c>
      <c r="M266" s="22">
        <v>39818</v>
      </c>
      <c r="N266" s="22">
        <v>4448</v>
      </c>
      <c r="O266" s="22">
        <v>7905</v>
      </c>
      <c r="P266" s="22">
        <v>0</v>
      </c>
      <c r="Q266" s="22">
        <v>0</v>
      </c>
      <c r="R266" s="22">
        <v>52171</v>
      </c>
      <c r="S266" s="22">
        <v>180636</v>
      </c>
    </row>
    <row r="267" spans="1:19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168599</v>
      </c>
      <c r="F267" s="22">
        <v>31721</v>
      </c>
      <c r="G267" s="22">
        <v>0</v>
      </c>
      <c r="H267" s="22">
        <v>12624</v>
      </c>
      <c r="I267" s="22">
        <v>0</v>
      </c>
      <c r="J267" s="22">
        <v>3175</v>
      </c>
      <c r="K267" s="22">
        <v>0</v>
      </c>
      <c r="L267" s="22">
        <v>216119</v>
      </c>
      <c r="M267" s="22">
        <v>42279</v>
      </c>
      <c r="N267" s="22">
        <v>5733</v>
      </c>
      <c r="O267" s="22">
        <v>8755</v>
      </c>
      <c r="P267" s="22">
        <v>0</v>
      </c>
      <c r="Q267" s="22">
        <v>0</v>
      </c>
      <c r="R267" s="22">
        <v>56767</v>
      </c>
      <c r="S267" s="22">
        <v>159352</v>
      </c>
    </row>
    <row r="268" spans="1:19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252861</v>
      </c>
      <c r="F268" s="22">
        <v>18406</v>
      </c>
      <c r="G268" s="22">
        <v>602</v>
      </c>
      <c r="H268" s="22">
        <v>9873</v>
      </c>
      <c r="I268" s="22">
        <v>0</v>
      </c>
      <c r="J268" s="22">
        <v>697</v>
      </c>
      <c r="K268" s="22">
        <v>0</v>
      </c>
      <c r="L268" s="22">
        <v>282439</v>
      </c>
      <c r="M268" s="22">
        <v>32756</v>
      </c>
      <c r="N268" s="22">
        <v>5906</v>
      </c>
      <c r="O268" s="22">
        <v>7471</v>
      </c>
      <c r="P268" s="22">
        <v>0</v>
      </c>
      <c r="Q268" s="22">
        <v>0</v>
      </c>
      <c r="R268" s="22">
        <v>46133</v>
      </c>
      <c r="S268" s="22">
        <v>236306</v>
      </c>
    </row>
    <row r="269" spans="1:19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207680</v>
      </c>
      <c r="F269" s="22">
        <v>304557</v>
      </c>
      <c r="G269" s="22">
        <v>37865</v>
      </c>
      <c r="H269" s="22">
        <v>32935</v>
      </c>
      <c r="I269" s="22">
        <v>0</v>
      </c>
      <c r="J269" s="22">
        <v>0</v>
      </c>
      <c r="K269" s="22">
        <v>-25924</v>
      </c>
      <c r="L269" s="22">
        <v>557113</v>
      </c>
      <c r="M269" s="22">
        <v>56280</v>
      </c>
      <c r="N269" s="22">
        <v>60834</v>
      </c>
      <c r="O269" s="22">
        <v>13699</v>
      </c>
      <c r="P269" s="22">
        <v>0</v>
      </c>
      <c r="Q269" s="22">
        <v>0</v>
      </c>
      <c r="R269" s="22">
        <v>130813</v>
      </c>
      <c r="S269" s="22">
        <v>426300</v>
      </c>
    </row>
    <row r="270" spans="1:19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294496</v>
      </c>
      <c r="F270" s="22">
        <v>104358</v>
      </c>
      <c r="G270" s="22">
        <v>13926</v>
      </c>
      <c r="H270" s="22">
        <v>7023</v>
      </c>
      <c r="I270" s="22">
        <v>2001</v>
      </c>
      <c r="J270" s="22">
        <v>108</v>
      </c>
      <c r="K270" s="22">
        <v>0</v>
      </c>
      <c r="L270" s="22">
        <v>421912</v>
      </c>
      <c r="M270" s="22">
        <v>218404</v>
      </c>
      <c r="N270" s="22">
        <v>79310</v>
      </c>
      <c r="O270" s="22">
        <v>15071</v>
      </c>
      <c r="P270" s="22">
        <v>0</v>
      </c>
      <c r="Q270" s="22">
        <v>0</v>
      </c>
      <c r="R270" s="22">
        <v>312785</v>
      </c>
      <c r="S270" s="22">
        <v>109127</v>
      </c>
    </row>
    <row r="271" spans="1:19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137784</v>
      </c>
      <c r="F271" s="22">
        <v>19530</v>
      </c>
      <c r="G271" s="22">
        <v>471</v>
      </c>
      <c r="H271" s="22">
        <v>4769</v>
      </c>
      <c r="I271" s="22">
        <v>0</v>
      </c>
      <c r="J271" s="22">
        <v>15</v>
      </c>
      <c r="K271" s="22">
        <v>0</v>
      </c>
      <c r="L271" s="22">
        <v>162569</v>
      </c>
      <c r="M271" s="22">
        <v>19596</v>
      </c>
      <c r="N271" s="22">
        <v>4687</v>
      </c>
      <c r="O271" s="22">
        <v>0</v>
      </c>
      <c r="P271" s="22">
        <v>0</v>
      </c>
      <c r="Q271" s="22">
        <v>0</v>
      </c>
      <c r="R271" s="22">
        <v>24283</v>
      </c>
      <c r="S271" s="22">
        <v>138286</v>
      </c>
    </row>
    <row r="272" spans="1:19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353365</v>
      </c>
      <c r="F272" s="22">
        <v>80736</v>
      </c>
      <c r="G272" s="22">
        <v>0</v>
      </c>
      <c r="H272" s="22">
        <v>1326</v>
      </c>
      <c r="I272" s="22">
        <v>8040</v>
      </c>
      <c r="J272" s="22">
        <v>288</v>
      </c>
      <c r="K272" s="22">
        <v>0</v>
      </c>
      <c r="L272" s="22">
        <v>443755</v>
      </c>
      <c r="M272" s="22">
        <v>59051</v>
      </c>
      <c r="N272" s="22">
        <v>20966</v>
      </c>
      <c r="O272" s="22">
        <v>1846</v>
      </c>
      <c r="P272" s="22">
        <v>0</v>
      </c>
      <c r="Q272" s="22">
        <v>0</v>
      </c>
      <c r="R272" s="22">
        <v>81863</v>
      </c>
      <c r="S272" s="22">
        <v>361892</v>
      </c>
    </row>
    <row r="273" spans="1:19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120592</v>
      </c>
      <c r="F273" s="22">
        <v>48310</v>
      </c>
      <c r="G273" s="22">
        <v>5964</v>
      </c>
      <c r="H273" s="22">
        <v>5344</v>
      </c>
      <c r="I273" s="22">
        <v>577</v>
      </c>
      <c r="J273" s="22">
        <v>0</v>
      </c>
      <c r="K273" s="22">
        <v>0</v>
      </c>
      <c r="L273" s="22">
        <v>180787</v>
      </c>
      <c r="M273" s="22">
        <v>26934</v>
      </c>
      <c r="N273" s="22">
        <v>5187</v>
      </c>
      <c r="O273" s="22">
        <v>0</v>
      </c>
      <c r="P273" s="22">
        <v>0</v>
      </c>
      <c r="Q273" s="22">
        <v>0</v>
      </c>
      <c r="R273" s="22">
        <v>32121</v>
      </c>
      <c r="S273" s="22">
        <v>148666</v>
      </c>
    </row>
    <row r="274" spans="1:19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303199</v>
      </c>
      <c r="F274" s="22">
        <v>21944</v>
      </c>
      <c r="G274" s="22">
        <v>111</v>
      </c>
      <c r="H274" s="22">
        <v>7228</v>
      </c>
      <c r="I274" s="22">
        <v>0</v>
      </c>
      <c r="J274" s="22">
        <v>0</v>
      </c>
      <c r="K274" s="22">
        <v>0</v>
      </c>
      <c r="L274" s="22">
        <v>332482</v>
      </c>
      <c r="M274" s="22">
        <v>57292</v>
      </c>
      <c r="N274" s="22">
        <v>5795</v>
      </c>
      <c r="O274" s="22">
        <v>5057</v>
      </c>
      <c r="P274" s="22">
        <v>0</v>
      </c>
      <c r="Q274" s="22">
        <v>0</v>
      </c>
      <c r="R274" s="22">
        <v>68144</v>
      </c>
      <c r="S274" s="22">
        <v>264338</v>
      </c>
    </row>
    <row r="275" spans="1:19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638863</v>
      </c>
      <c r="F275" s="22">
        <v>448272</v>
      </c>
      <c r="G275" s="22">
        <v>332</v>
      </c>
      <c r="H275" s="22">
        <v>4136</v>
      </c>
      <c r="I275" s="22">
        <v>0</v>
      </c>
      <c r="J275" s="22">
        <v>0</v>
      </c>
      <c r="K275" s="22">
        <v>0</v>
      </c>
      <c r="L275" s="22">
        <v>1091603</v>
      </c>
      <c r="M275" s="22">
        <v>81335</v>
      </c>
      <c r="N275" s="22">
        <v>46238</v>
      </c>
      <c r="O275" s="22">
        <v>1885</v>
      </c>
      <c r="P275" s="22">
        <v>0</v>
      </c>
      <c r="Q275" s="22">
        <v>0</v>
      </c>
      <c r="R275" s="22">
        <v>129458</v>
      </c>
      <c r="S275" s="22">
        <v>962145</v>
      </c>
    </row>
    <row r="276" spans="1:19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343252</v>
      </c>
      <c r="F276" s="22">
        <v>205825</v>
      </c>
      <c r="G276" s="22">
        <v>0</v>
      </c>
      <c r="H276" s="22">
        <v>40999</v>
      </c>
      <c r="I276" s="22">
        <v>7104</v>
      </c>
      <c r="J276" s="22">
        <v>0</v>
      </c>
      <c r="K276" s="22">
        <v>0</v>
      </c>
      <c r="L276" s="22">
        <v>597180</v>
      </c>
      <c r="M276" s="22">
        <v>66610</v>
      </c>
      <c r="N276" s="22">
        <v>39000</v>
      </c>
      <c r="O276" s="22">
        <v>15027</v>
      </c>
      <c r="P276" s="22">
        <v>0</v>
      </c>
      <c r="Q276" s="22">
        <v>0</v>
      </c>
      <c r="R276" s="22">
        <v>120637</v>
      </c>
      <c r="S276" s="22">
        <v>476543</v>
      </c>
    </row>
    <row r="277" spans="1:19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777707</v>
      </c>
      <c r="F277" s="22">
        <v>0</v>
      </c>
      <c r="G277" s="22">
        <v>0</v>
      </c>
      <c r="H277" s="22">
        <v>2140</v>
      </c>
      <c r="I277" s="22">
        <v>0</v>
      </c>
      <c r="J277" s="22">
        <v>0</v>
      </c>
      <c r="K277" s="22">
        <v>0</v>
      </c>
      <c r="L277" s="22">
        <v>779847</v>
      </c>
      <c r="M277" s="22">
        <v>260540</v>
      </c>
      <c r="N277" s="22">
        <v>5609</v>
      </c>
      <c r="O277" s="22">
        <v>0</v>
      </c>
      <c r="P277" s="22">
        <v>0</v>
      </c>
      <c r="Q277" s="22">
        <v>0</v>
      </c>
      <c r="R277" s="22">
        <v>266149</v>
      </c>
      <c r="S277" s="22">
        <v>513698</v>
      </c>
    </row>
    <row r="278" spans="1:19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351719</v>
      </c>
      <c r="F278" s="22">
        <v>197772</v>
      </c>
      <c r="G278" s="22">
        <v>6494</v>
      </c>
      <c r="H278" s="22">
        <v>10672</v>
      </c>
      <c r="I278" s="22">
        <v>0</v>
      </c>
      <c r="J278" s="22">
        <v>4654</v>
      </c>
      <c r="K278" s="22">
        <v>0</v>
      </c>
      <c r="L278" s="22">
        <v>571311</v>
      </c>
      <c r="M278" s="22">
        <v>67291</v>
      </c>
      <c r="N278" s="22">
        <v>48448</v>
      </c>
      <c r="O278" s="22">
        <v>2550</v>
      </c>
      <c r="P278" s="22">
        <v>0</v>
      </c>
      <c r="Q278" s="22">
        <v>0</v>
      </c>
      <c r="R278" s="22">
        <v>118289</v>
      </c>
      <c r="S278" s="22">
        <v>453022</v>
      </c>
    </row>
    <row r="279" spans="1:19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871450</v>
      </c>
      <c r="F279" s="22">
        <v>12696</v>
      </c>
      <c r="G279" s="22">
        <v>0</v>
      </c>
      <c r="H279" s="22">
        <v>11767</v>
      </c>
      <c r="I279" s="22">
        <v>0</v>
      </c>
      <c r="J279" s="22">
        <v>118</v>
      </c>
      <c r="K279" s="22">
        <v>0</v>
      </c>
      <c r="L279" s="22">
        <v>896031</v>
      </c>
      <c r="M279" s="22">
        <v>198509</v>
      </c>
      <c r="N279" s="22">
        <v>7603</v>
      </c>
      <c r="O279" s="22">
        <v>29261</v>
      </c>
      <c r="P279" s="22">
        <v>0</v>
      </c>
      <c r="Q279" s="22">
        <v>0</v>
      </c>
      <c r="R279" s="22">
        <v>235373</v>
      </c>
      <c r="S279" s="22">
        <v>660658</v>
      </c>
    </row>
    <row r="280" spans="1:19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244522</v>
      </c>
      <c r="F280" s="22">
        <v>30355</v>
      </c>
      <c r="G280" s="22">
        <v>1224</v>
      </c>
      <c r="H280" s="22">
        <v>5677</v>
      </c>
      <c r="I280" s="22">
        <v>0</v>
      </c>
      <c r="J280" s="22">
        <v>0</v>
      </c>
      <c r="K280" s="22">
        <v>0</v>
      </c>
      <c r="L280" s="22">
        <v>281778</v>
      </c>
      <c r="M280" s="22">
        <v>30185</v>
      </c>
      <c r="N280" s="22">
        <v>4592</v>
      </c>
      <c r="O280" s="22">
        <v>3217</v>
      </c>
      <c r="P280" s="22">
        <v>0</v>
      </c>
      <c r="Q280" s="22">
        <v>0</v>
      </c>
      <c r="R280" s="22">
        <v>37994</v>
      </c>
      <c r="S280" s="22">
        <v>243784</v>
      </c>
    </row>
    <row r="281" spans="1:19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1056242</v>
      </c>
      <c r="F281" s="22">
        <v>468700</v>
      </c>
      <c r="G281" s="22">
        <v>0</v>
      </c>
      <c r="H281" s="22">
        <v>61530</v>
      </c>
      <c r="I281" s="22">
        <v>0</v>
      </c>
      <c r="J281" s="22">
        <v>415</v>
      </c>
      <c r="K281" s="22">
        <v>-15056</v>
      </c>
      <c r="L281" s="22">
        <v>1571831</v>
      </c>
      <c r="M281" s="22">
        <v>173136</v>
      </c>
      <c r="N281" s="22">
        <v>66047</v>
      </c>
      <c r="O281" s="22">
        <v>1665</v>
      </c>
      <c r="P281" s="22">
        <v>0</v>
      </c>
      <c r="Q281" s="22">
        <v>0</v>
      </c>
      <c r="R281" s="22">
        <v>240848</v>
      </c>
      <c r="S281" s="22">
        <v>1330983</v>
      </c>
    </row>
    <row r="282" spans="1:19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139718</v>
      </c>
      <c r="F282" s="22">
        <v>45794</v>
      </c>
      <c r="G282" s="22">
        <v>979</v>
      </c>
      <c r="H282" s="22">
        <v>14998</v>
      </c>
      <c r="I282" s="22">
        <v>0</v>
      </c>
      <c r="J282" s="22">
        <v>38</v>
      </c>
      <c r="K282" s="22">
        <v>0</v>
      </c>
      <c r="L282" s="22">
        <v>201527</v>
      </c>
      <c r="M282" s="22">
        <v>23935</v>
      </c>
      <c r="N282" s="22">
        <v>7543</v>
      </c>
      <c r="O282" s="22">
        <v>3848</v>
      </c>
      <c r="P282" s="22">
        <v>0</v>
      </c>
      <c r="Q282" s="22">
        <v>0</v>
      </c>
      <c r="R282" s="22">
        <v>35326</v>
      </c>
      <c r="S282" s="22">
        <v>166201</v>
      </c>
    </row>
    <row r="283" spans="1:19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237118</v>
      </c>
      <c r="F283" s="22">
        <v>48794</v>
      </c>
      <c r="G283" s="22">
        <v>0</v>
      </c>
      <c r="H283" s="22">
        <v>24664</v>
      </c>
      <c r="I283" s="22">
        <v>0</v>
      </c>
      <c r="J283" s="22">
        <v>112</v>
      </c>
      <c r="K283" s="22">
        <v>0</v>
      </c>
      <c r="L283" s="22">
        <v>310688</v>
      </c>
      <c r="M283" s="22">
        <v>28078</v>
      </c>
      <c r="N283" s="22">
        <v>8417</v>
      </c>
      <c r="O283" s="22">
        <v>9638</v>
      </c>
      <c r="P283" s="22">
        <v>0</v>
      </c>
      <c r="Q283" s="22">
        <v>0</v>
      </c>
      <c r="R283" s="22">
        <v>46133</v>
      </c>
      <c r="S283" s="22">
        <v>264555</v>
      </c>
    </row>
    <row r="284" spans="1:19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553066</v>
      </c>
      <c r="F284" s="22">
        <v>147517</v>
      </c>
      <c r="G284" s="22">
        <v>1867</v>
      </c>
      <c r="H284" s="22">
        <v>25014</v>
      </c>
      <c r="I284" s="22">
        <v>0</v>
      </c>
      <c r="J284" s="22">
        <v>495</v>
      </c>
      <c r="K284" s="22">
        <v>0</v>
      </c>
      <c r="L284" s="22">
        <v>727959</v>
      </c>
      <c r="M284" s="22">
        <v>110142</v>
      </c>
      <c r="N284" s="22">
        <v>31083</v>
      </c>
      <c r="O284" s="22">
        <v>993</v>
      </c>
      <c r="P284" s="22">
        <v>0</v>
      </c>
      <c r="Q284" s="22">
        <v>0</v>
      </c>
      <c r="R284" s="22">
        <v>142218</v>
      </c>
      <c r="S284" s="22">
        <v>585741</v>
      </c>
    </row>
    <row r="285" spans="1:19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286880</v>
      </c>
      <c r="F285" s="22">
        <v>84779</v>
      </c>
      <c r="G285" s="22">
        <v>15746</v>
      </c>
      <c r="H285" s="22">
        <v>8235</v>
      </c>
      <c r="I285" s="22">
        <v>352</v>
      </c>
      <c r="J285" s="22">
        <v>0</v>
      </c>
      <c r="K285" s="22">
        <v>0</v>
      </c>
      <c r="L285" s="22">
        <v>395992</v>
      </c>
      <c r="M285" s="22">
        <v>46471</v>
      </c>
      <c r="N285" s="22">
        <v>17397</v>
      </c>
      <c r="O285" s="22">
        <v>8698</v>
      </c>
      <c r="P285" s="22">
        <v>0</v>
      </c>
      <c r="Q285" s="22">
        <v>0</v>
      </c>
      <c r="R285" s="22">
        <v>72566</v>
      </c>
      <c r="S285" s="22">
        <v>323426</v>
      </c>
    </row>
    <row r="286" spans="1:19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177551</v>
      </c>
      <c r="F286" s="22">
        <v>0</v>
      </c>
      <c r="G286" s="22">
        <v>40036</v>
      </c>
      <c r="H286" s="22">
        <v>9798</v>
      </c>
      <c r="I286" s="22">
        <v>321</v>
      </c>
      <c r="J286" s="22">
        <v>0</v>
      </c>
      <c r="K286" s="22">
        <v>0</v>
      </c>
      <c r="L286" s="22">
        <v>227706</v>
      </c>
      <c r="M286" s="22">
        <v>40373</v>
      </c>
      <c r="N286" s="22">
        <v>8253</v>
      </c>
      <c r="O286" s="22">
        <v>13211</v>
      </c>
      <c r="P286" s="22">
        <v>0</v>
      </c>
      <c r="Q286" s="22">
        <v>0</v>
      </c>
      <c r="R286" s="22">
        <v>61837</v>
      </c>
      <c r="S286" s="22">
        <v>165869</v>
      </c>
    </row>
    <row r="287" spans="1:19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473436</v>
      </c>
      <c r="F287" s="22">
        <v>192204</v>
      </c>
      <c r="G287" s="22">
        <v>1385</v>
      </c>
      <c r="H287" s="22">
        <v>182490</v>
      </c>
      <c r="I287" s="22">
        <v>0</v>
      </c>
      <c r="J287" s="22">
        <v>0</v>
      </c>
      <c r="K287" s="22">
        <v>0</v>
      </c>
      <c r="L287" s="22">
        <v>849515</v>
      </c>
      <c r="M287" s="22">
        <v>156651</v>
      </c>
      <c r="N287" s="22">
        <v>71495</v>
      </c>
      <c r="O287" s="22">
        <v>3513</v>
      </c>
      <c r="P287" s="22">
        <v>0</v>
      </c>
      <c r="Q287" s="22">
        <v>0</v>
      </c>
      <c r="R287" s="22">
        <v>231659</v>
      </c>
      <c r="S287" s="22">
        <v>617856</v>
      </c>
    </row>
    <row r="288" spans="1:19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282912</v>
      </c>
      <c r="F288" s="22">
        <v>53032</v>
      </c>
      <c r="G288" s="22">
        <v>0</v>
      </c>
      <c r="H288" s="22">
        <v>16354</v>
      </c>
      <c r="I288" s="22">
        <v>0</v>
      </c>
      <c r="J288" s="22">
        <v>0</v>
      </c>
      <c r="K288" s="22">
        <v>0</v>
      </c>
      <c r="L288" s="22">
        <v>352298</v>
      </c>
      <c r="M288" s="22">
        <v>40392</v>
      </c>
      <c r="N288" s="22">
        <v>10237</v>
      </c>
      <c r="O288" s="22">
        <v>9653</v>
      </c>
      <c r="P288" s="22">
        <v>1828</v>
      </c>
      <c r="Q288" s="22">
        <v>0</v>
      </c>
      <c r="R288" s="22">
        <v>62110</v>
      </c>
      <c r="S288" s="22">
        <v>290188</v>
      </c>
    </row>
    <row r="289" spans="1:19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114690</v>
      </c>
      <c r="F289" s="22">
        <v>18174</v>
      </c>
      <c r="G289" s="22">
        <v>0</v>
      </c>
      <c r="H289" s="22">
        <v>6088</v>
      </c>
      <c r="I289" s="22">
        <v>0</v>
      </c>
      <c r="J289" s="22">
        <v>0</v>
      </c>
      <c r="K289" s="22">
        <v>0</v>
      </c>
      <c r="L289" s="22">
        <v>138952</v>
      </c>
      <c r="M289" s="22">
        <v>17711</v>
      </c>
      <c r="N289" s="22">
        <v>5546</v>
      </c>
      <c r="O289" s="22">
        <v>3012</v>
      </c>
      <c r="P289" s="22">
        <v>0</v>
      </c>
      <c r="Q289" s="22">
        <v>0</v>
      </c>
      <c r="R289" s="22">
        <v>26269</v>
      </c>
      <c r="S289" s="22">
        <v>112683</v>
      </c>
    </row>
    <row r="290" spans="1:19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471216</v>
      </c>
      <c r="F290" s="22">
        <v>0</v>
      </c>
      <c r="G290" s="22">
        <v>0</v>
      </c>
      <c r="H290" s="22">
        <v>1805</v>
      </c>
      <c r="I290" s="22">
        <v>0</v>
      </c>
      <c r="J290" s="22">
        <v>0</v>
      </c>
      <c r="K290" s="22">
        <v>0</v>
      </c>
      <c r="L290" s="22">
        <v>473021</v>
      </c>
      <c r="M290" s="22">
        <v>211898</v>
      </c>
      <c r="N290" s="22">
        <v>5482</v>
      </c>
      <c r="O290" s="22">
        <v>0</v>
      </c>
      <c r="P290" s="22">
        <v>0</v>
      </c>
      <c r="Q290" s="22">
        <v>0</v>
      </c>
      <c r="R290" s="22">
        <v>217380</v>
      </c>
      <c r="S290" s="22">
        <v>255641</v>
      </c>
    </row>
    <row r="291" spans="1:19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91116</v>
      </c>
      <c r="F291" s="22">
        <v>0</v>
      </c>
      <c r="G291" s="22">
        <v>0</v>
      </c>
      <c r="H291" s="22">
        <v>281</v>
      </c>
      <c r="I291" s="22">
        <v>0</v>
      </c>
      <c r="J291" s="22">
        <v>0</v>
      </c>
      <c r="K291" s="22">
        <v>0</v>
      </c>
      <c r="L291" s="22">
        <v>91397</v>
      </c>
      <c r="M291" s="22">
        <v>41407</v>
      </c>
      <c r="N291" s="22">
        <v>167</v>
      </c>
      <c r="O291" s="22">
        <v>0</v>
      </c>
      <c r="P291" s="22">
        <v>0</v>
      </c>
      <c r="Q291" s="22">
        <v>0</v>
      </c>
      <c r="R291" s="22">
        <v>41574</v>
      </c>
      <c r="S291" s="22">
        <v>49823</v>
      </c>
    </row>
    <row r="292" spans="1:19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122280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122280</v>
      </c>
      <c r="M292" s="22">
        <v>29983</v>
      </c>
      <c r="N292" s="22">
        <v>176</v>
      </c>
      <c r="O292" s="22">
        <v>2713</v>
      </c>
      <c r="P292" s="22">
        <v>0</v>
      </c>
      <c r="Q292" s="22">
        <v>0</v>
      </c>
      <c r="R292" s="22">
        <v>32872</v>
      </c>
      <c r="S292" s="22">
        <v>89408</v>
      </c>
    </row>
    <row r="293" spans="1:19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674743</v>
      </c>
      <c r="F293" s="22">
        <v>0</v>
      </c>
      <c r="G293" s="22">
        <v>30</v>
      </c>
      <c r="H293" s="22">
        <v>9550</v>
      </c>
      <c r="I293" s="22">
        <v>0</v>
      </c>
      <c r="J293" s="22">
        <v>0</v>
      </c>
      <c r="K293" s="22">
        <v>0</v>
      </c>
      <c r="L293" s="22">
        <v>684323</v>
      </c>
      <c r="M293" s="22">
        <v>390825</v>
      </c>
      <c r="N293" s="22">
        <v>6388</v>
      </c>
      <c r="O293" s="22">
        <v>0</v>
      </c>
      <c r="P293" s="22">
        <v>0</v>
      </c>
      <c r="Q293" s="22">
        <v>0</v>
      </c>
      <c r="R293" s="22">
        <v>397213</v>
      </c>
      <c r="S293" s="22">
        <v>287110</v>
      </c>
    </row>
    <row r="294" spans="1:19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299888</v>
      </c>
      <c r="F294" s="22">
        <v>0</v>
      </c>
      <c r="G294" s="22">
        <v>0</v>
      </c>
      <c r="H294" s="22">
        <v>2711</v>
      </c>
      <c r="I294" s="22">
        <v>0</v>
      </c>
      <c r="J294" s="22">
        <v>0</v>
      </c>
      <c r="K294" s="22">
        <v>0</v>
      </c>
      <c r="L294" s="22">
        <v>302599</v>
      </c>
      <c r="M294" s="22">
        <v>128054</v>
      </c>
      <c r="N294" s="22">
        <v>2414</v>
      </c>
      <c r="O294" s="22">
        <v>13398</v>
      </c>
      <c r="P294" s="22">
        <v>0</v>
      </c>
      <c r="Q294" s="22">
        <v>0</v>
      </c>
      <c r="R294" s="22">
        <v>143866</v>
      </c>
      <c r="S294" s="22">
        <v>158733</v>
      </c>
    </row>
    <row r="295" spans="1:19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136793</v>
      </c>
      <c r="F295" s="22">
        <v>0</v>
      </c>
      <c r="G295" s="22">
        <v>0</v>
      </c>
      <c r="H295" s="22">
        <v>974</v>
      </c>
      <c r="I295" s="22">
        <v>0</v>
      </c>
      <c r="J295" s="22">
        <v>0</v>
      </c>
      <c r="K295" s="22">
        <v>0</v>
      </c>
      <c r="L295" s="22">
        <v>137767</v>
      </c>
      <c r="M295" s="22">
        <v>73250</v>
      </c>
      <c r="N295" s="22">
        <v>612</v>
      </c>
      <c r="O295" s="22">
        <v>1647</v>
      </c>
      <c r="P295" s="22">
        <v>0</v>
      </c>
      <c r="Q295" s="22">
        <v>0</v>
      </c>
      <c r="R295" s="22">
        <v>75509</v>
      </c>
      <c r="S295" s="22">
        <v>62258</v>
      </c>
    </row>
    <row r="296" spans="1:19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118587</v>
      </c>
      <c r="F296" s="22">
        <v>0</v>
      </c>
      <c r="G296" s="22">
        <v>0</v>
      </c>
      <c r="H296" s="22">
        <v>178</v>
      </c>
      <c r="I296" s="22">
        <v>0</v>
      </c>
      <c r="J296" s="22">
        <v>0</v>
      </c>
      <c r="K296" s="22">
        <v>0</v>
      </c>
      <c r="L296" s="22">
        <v>118765</v>
      </c>
      <c r="M296" s="22">
        <v>66270</v>
      </c>
      <c r="N296" s="22">
        <v>114</v>
      </c>
      <c r="O296" s="22">
        <v>0</v>
      </c>
      <c r="P296" s="22">
        <v>0</v>
      </c>
      <c r="Q296" s="22">
        <v>0</v>
      </c>
      <c r="R296" s="22">
        <v>66384</v>
      </c>
      <c r="S296" s="22">
        <v>52381</v>
      </c>
    </row>
    <row r="297" spans="1:19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87325</v>
      </c>
      <c r="F297" s="22">
        <v>0</v>
      </c>
      <c r="G297" s="22">
        <v>0</v>
      </c>
      <c r="H297" s="22">
        <v>101</v>
      </c>
      <c r="I297" s="22">
        <v>0</v>
      </c>
      <c r="J297" s="22">
        <v>0</v>
      </c>
      <c r="K297" s="22">
        <v>0</v>
      </c>
      <c r="L297" s="22">
        <v>87426</v>
      </c>
      <c r="M297" s="22">
        <v>29466</v>
      </c>
      <c r="N297" s="22">
        <v>44</v>
      </c>
      <c r="O297" s="22">
        <v>2659</v>
      </c>
      <c r="P297" s="22">
        <v>0</v>
      </c>
      <c r="Q297" s="22">
        <v>0</v>
      </c>
      <c r="R297" s="22">
        <v>32169</v>
      </c>
      <c r="S297" s="22">
        <v>55257</v>
      </c>
    </row>
    <row r="298" spans="1:19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470531</v>
      </c>
      <c r="F298" s="22">
        <v>0</v>
      </c>
      <c r="G298" s="22">
        <v>0</v>
      </c>
      <c r="H298" s="22">
        <v>1918</v>
      </c>
      <c r="I298" s="22">
        <v>0</v>
      </c>
      <c r="J298" s="22">
        <v>0</v>
      </c>
      <c r="K298" s="22">
        <v>0</v>
      </c>
      <c r="L298" s="22">
        <v>472449</v>
      </c>
      <c r="M298" s="22">
        <v>185435</v>
      </c>
      <c r="N298" s="22">
        <v>1568</v>
      </c>
      <c r="O298" s="22">
        <v>0</v>
      </c>
      <c r="P298" s="22">
        <v>0</v>
      </c>
      <c r="Q298" s="22">
        <v>0</v>
      </c>
      <c r="R298" s="22">
        <v>187003</v>
      </c>
      <c r="S298" s="22">
        <v>285446</v>
      </c>
    </row>
    <row r="299" spans="1:19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197768</v>
      </c>
      <c r="F299" s="22">
        <v>0</v>
      </c>
      <c r="G299" s="22">
        <v>0</v>
      </c>
      <c r="H299" s="22">
        <v>322</v>
      </c>
      <c r="I299" s="22">
        <v>0</v>
      </c>
      <c r="J299" s="22">
        <v>0</v>
      </c>
      <c r="K299" s="22">
        <v>0</v>
      </c>
      <c r="L299" s="22">
        <v>198090</v>
      </c>
      <c r="M299" s="22">
        <v>115409</v>
      </c>
      <c r="N299" s="22">
        <v>219</v>
      </c>
      <c r="O299" s="22">
        <v>0</v>
      </c>
      <c r="P299" s="22">
        <v>0</v>
      </c>
      <c r="Q299" s="22">
        <v>0</v>
      </c>
      <c r="R299" s="22">
        <v>115628</v>
      </c>
      <c r="S299" s="22">
        <v>82462</v>
      </c>
    </row>
    <row r="300" spans="1:19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741994</v>
      </c>
      <c r="F300" s="22">
        <v>0</v>
      </c>
      <c r="G300" s="22">
        <v>0</v>
      </c>
      <c r="H300" s="22">
        <v>3598</v>
      </c>
      <c r="I300" s="22">
        <v>0</v>
      </c>
      <c r="J300" s="22">
        <v>0</v>
      </c>
      <c r="K300" s="22">
        <v>0</v>
      </c>
      <c r="L300" s="22">
        <v>745592</v>
      </c>
      <c r="M300" s="22">
        <v>311115</v>
      </c>
      <c r="N300" s="22">
        <v>2537</v>
      </c>
      <c r="O300" s="22">
        <v>0</v>
      </c>
      <c r="P300" s="22">
        <v>3175</v>
      </c>
      <c r="Q300" s="22">
        <v>0</v>
      </c>
      <c r="R300" s="22">
        <v>316827</v>
      </c>
      <c r="S300" s="22">
        <v>428765</v>
      </c>
    </row>
    <row r="301" spans="1:19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541168</v>
      </c>
      <c r="F301" s="22">
        <v>0</v>
      </c>
      <c r="G301" s="22">
        <v>0</v>
      </c>
      <c r="H301" s="22">
        <v>2427</v>
      </c>
      <c r="I301" s="22">
        <v>0</v>
      </c>
      <c r="J301" s="22">
        <v>0</v>
      </c>
      <c r="K301" s="22">
        <v>0</v>
      </c>
      <c r="L301" s="22">
        <v>543595</v>
      </c>
      <c r="M301" s="22">
        <v>242260</v>
      </c>
      <c r="N301" s="22">
        <v>3252</v>
      </c>
      <c r="O301" s="22">
        <v>0</v>
      </c>
      <c r="P301" s="22">
        <v>0</v>
      </c>
      <c r="Q301" s="22">
        <v>0</v>
      </c>
      <c r="R301" s="22">
        <v>245512</v>
      </c>
      <c r="S301" s="22">
        <v>298083</v>
      </c>
    </row>
    <row r="302" spans="1:19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635838</v>
      </c>
      <c r="F302" s="22">
        <v>0</v>
      </c>
      <c r="G302" s="22">
        <v>0</v>
      </c>
      <c r="H302" s="22">
        <v>2195</v>
      </c>
      <c r="I302" s="22">
        <v>0</v>
      </c>
      <c r="J302" s="22">
        <v>0</v>
      </c>
      <c r="K302" s="22">
        <v>0</v>
      </c>
      <c r="L302" s="22">
        <v>638033</v>
      </c>
      <c r="M302" s="22">
        <v>209069</v>
      </c>
      <c r="N302" s="22">
        <v>3820</v>
      </c>
      <c r="O302" s="22">
        <v>0</v>
      </c>
      <c r="P302" s="22">
        <v>0</v>
      </c>
      <c r="Q302" s="22">
        <v>0</v>
      </c>
      <c r="R302" s="22">
        <v>212889</v>
      </c>
      <c r="S302" s="22">
        <v>425144</v>
      </c>
    </row>
    <row r="303" spans="1:19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238182</v>
      </c>
      <c r="F303" s="22">
        <v>0</v>
      </c>
      <c r="G303" s="22">
        <v>0</v>
      </c>
      <c r="H303" s="22">
        <v>264</v>
      </c>
      <c r="I303" s="22">
        <v>0</v>
      </c>
      <c r="J303" s="22">
        <v>0</v>
      </c>
      <c r="K303" s="22">
        <v>0</v>
      </c>
      <c r="L303" s="22">
        <v>238446</v>
      </c>
      <c r="M303" s="22">
        <v>99011</v>
      </c>
      <c r="N303" s="22">
        <v>136</v>
      </c>
      <c r="O303" s="22">
        <v>0</v>
      </c>
      <c r="P303" s="22">
        <v>0</v>
      </c>
      <c r="Q303" s="22">
        <v>0</v>
      </c>
      <c r="R303" s="22">
        <v>99147</v>
      </c>
      <c r="S303" s="22">
        <v>139299</v>
      </c>
    </row>
    <row r="304" spans="1:19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97280</v>
      </c>
      <c r="F304" s="22">
        <v>0</v>
      </c>
      <c r="G304" s="22">
        <v>0</v>
      </c>
      <c r="H304" s="22">
        <v>1202</v>
      </c>
      <c r="I304" s="22">
        <v>0</v>
      </c>
      <c r="J304" s="22">
        <v>0</v>
      </c>
      <c r="K304" s="22">
        <v>0</v>
      </c>
      <c r="L304" s="22">
        <v>98482</v>
      </c>
      <c r="M304" s="22">
        <v>35910</v>
      </c>
      <c r="N304" s="22">
        <v>631</v>
      </c>
      <c r="O304" s="22">
        <v>0</v>
      </c>
      <c r="P304" s="22">
        <v>0</v>
      </c>
      <c r="Q304" s="22">
        <v>0</v>
      </c>
      <c r="R304" s="22">
        <v>36541</v>
      </c>
      <c r="S304" s="22">
        <v>61941</v>
      </c>
    </row>
    <row r="305" spans="1:19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436067</v>
      </c>
      <c r="F305" s="22">
        <v>0</v>
      </c>
      <c r="G305" s="22">
        <v>0</v>
      </c>
      <c r="H305" s="22">
        <v>2636</v>
      </c>
      <c r="I305" s="22">
        <v>0</v>
      </c>
      <c r="J305" s="22">
        <v>0</v>
      </c>
      <c r="K305" s="22">
        <v>0</v>
      </c>
      <c r="L305" s="22">
        <v>438703</v>
      </c>
      <c r="M305" s="22">
        <v>230806</v>
      </c>
      <c r="N305" s="22">
        <v>2011</v>
      </c>
      <c r="O305" s="22">
        <v>23171</v>
      </c>
      <c r="P305" s="22">
        <v>0</v>
      </c>
      <c r="Q305" s="22">
        <v>0</v>
      </c>
      <c r="R305" s="22">
        <v>255988</v>
      </c>
      <c r="S305" s="22">
        <v>182715</v>
      </c>
    </row>
    <row r="306" spans="1:19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130480</v>
      </c>
      <c r="F306" s="22">
        <v>0</v>
      </c>
      <c r="G306" s="22">
        <v>0</v>
      </c>
      <c r="H306" s="22">
        <v>681</v>
      </c>
      <c r="I306" s="22">
        <v>0</v>
      </c>
      <c r="J306" s="22">
        <v>0</v>
      </c>
      <c r="K306" s="22">
        <v>0</v>
      </c>
      <c r="L306" s="22">
        <v>131161</v>
      </c>
      <c r="M306" s="22">
        <v>54153</v>
      </c>
      <c r="N306" s="22">
        <v>378</v>
      </c>
      <c r="O306" s="22">
        <v>1512</v>
      </c>
      <c r="P306" s="22">
        <v>0</v>
      </c>
      <c r="Q306" s="22">
        <v>0</v>
      </c>
      <c r="R306" s="22">
        <v>56043</v>
      </c>
      <c r="S306" s="22">
        <v>75118</v>
      </c>
    </row>
    <row r="307" spans="1:19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285153</v>
      </c>
      <c r="F307" s="22">
        <v>0</v>
      </c>
      <c r="G307" s="22">
        <v>0</v>
      </c>
      <c r="H307" s="22">
        <v>1045</v>
      </c>
      <c r="I307" s="22">
        <v>0</v>
      </c>
      <c r="J307" s="22">
        <v>0</v>
      </c>
      <c r="K307" s="22">
        <v>0</v>
      </c>
      <c r="L307" s="22">
        <v>286198</v>
      </c>
      <c r="M307" s="22">
        <v>101658</v>
      </c>
      <c r="N307" s="22">
        <v>454</v>
      </c>
      <c r="O307" s="22">
        <v>0</v>
      </c>
      <c r="P307" s="22">
        <v>0</v>
      </c>
      <c r="Q307" s="22">
        <v>0</v>
      </c>
      <c r="R307" s="22">
        <v>102112</v>
      </c>
      <c r="S307" s="22">
        <v>184086</v>
      </c>
    </row>
    <row r="308" spans="1:19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724857</v>
      </c>
      <c r="F308" s="22">
        <v>0</v>
      </c>
      <c r="G308" s="22">
        <v>0</v>
      </c>
      <c r="H308" s="22">
        <v>2455</v>
      </c>
      <c r="I308" s="22">
        <v>0</v>
      </c>
      <c r="J308" s="22">
        <v>0</v>
      </c>
      <c r="K308" s="22">
        <v>0</v>
      </c>
      <c r="L308" s="22">
        <v>727312</v>
      </c>
      <c r="M308" s="22">
        <v>368482</v>
      </c>
      <c r="N308" s="22">
        <v>1228</v>
      </c>
      <c r="O308" s="22">
        <v>0</v>
      </c>
      <c r="P308" s="22">
        <v>0</v>
      </c>
      <c r="Q308" s="22">
        <v>0</v>
      </c>
      <c r="R308" s="22">
        <v>369710</v>
      </c>
      <c r="S308" s="22">
        <v>357602</v>
      </c>
    </row>
    <row r="309" spans="1:19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111765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111765</v>
      </c>
      <c r="M309" s="22">
        <v>65340</v>
      </c>
      <c r="N309" s="22">
        <v>120</v>
      </c>
      <c r="O309" s="22">
        <v>0</v>
      </c>
      <c r="P309" s="22">
        <v>0</v>
      </c>
      <c r="Q309" s="22">
        <v>0</v>
      </c>
      <c r="R309" s="22">
        <v>65460</v>
      </c>
      <c r="S309" s="22">
        <v>46305</v>
      </c>
    </row>
    <row r="310" spans="1:19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80534</v>
      </c>
      <c r="F310" s="22">
        <v>840</v>
      </c>
      <c r="G310" s="22">
        <v>0</v>
      </c>
      <c r="H310" s="22">
        <v>675</v>
      </c>
      <c r="I310" s="22">
        <v>0</v>
      </c>
      <c r="J310" s="22">
        <v>0</v>
      </c>
      <c r="K310" s="22">
        <v>0</v>
      </c>
      <c r="L310" s="22">
        <v>82049</v>
      </c>
      <c r="M310" s="22">
        <v>33438</v>
      </c>
      <c r="N310" s="22">
        <v>355</v>
      </c>
      <c r="O310" s="22">
        <v>0</v>
      </c>
      <c r="P310" s="22">
        <v>0</v>
      </c>
      <c r="Q310" s="22">
        <v>0</v>
      </c>
      <c r="R310" s="22">
        <v>33793</v>
      </c>
      <c r="S310" s="22">
        <v>48256</v>
      </c>
    </row>
    <row r="311" spans="1:19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108291</v>
      </c>
      <c r="F311" s="22">
        <v>0</v>
      </c>
      <c r="G311" s="22">
        <v>0</v>
      </c>
      <c r="H311" s="22">
        <v>244</v>
      </c>
      <c r="I311" s="22">
        <v>0</v>
      </c>
      <c r="J311" s="22">
        <v>0</v>
      </c>
      <c r="K311" s="22">
        <v>0</v>
      </c>
      <c r="L311" s="22">
        <v>108535</v>
      </c>
      <c r="M311" s="22">
        <v>73722</v>
      </c>
      <c r="N311" s="22">
        <v>191</v>
      </c>
      <c r="O311" s="22">
        <v>0</v>
      </c>
      <c r="P311" s="22">
        <v>0</v>
      </c>
      <c r="Q311" s="22">
        <v>0</v>
      </c>
      <c r="R311" s="22">
        <v>73913</v>
      </c>
      <c r="S311" s="22">
        <v>34622</v>
      </c>
    </row>
    <row r="312" spans="1:19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670558</v>
      </c>
      <c r="F312" s="22">
        <v>0</v>
      </c>
      <c r="G312" s="22">
        <v>0</v>
      </c>
      <c r="H312" s="22">
        <v>4082</v>
      </c>
      <c r="I312" s="22">
        <v>0</v>
      </c>
      <c r="J312" s="22">
        <v>0</v>
      </c>
      <c r="K312" s="22">
        <v>0</v>
      </c>
      <c r="L312" s="22">
        <v>674640</v>
      </c>
      <c r="M312" s="22">
        <v>237063</v>
      </c>
      <c r="N312" s="22">
        <v>8406</v>
      </c>
      <c r="O312" s="22">
        <v>0</v>
      </c>
      <c r="P312" s="22">
        <v>0</v>
      </c>
      <c r="Q312" s="22">
        <v>0</v>
      </c>
      <c r="R312" s="22">
        <v>245469</v>
      </c>
      <c r="S312" s="22">
        <v>429171</v>
      </c>
    </row>
    <row r="313" spans="1:19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238416</v>
      </c>
      <c r="F313" s="22">
        <v>0</v>
      </c>
      <c r="G313" s="22">
        <v>0</v>
      </c>
      <c r="H313" s="22">
        <v>1385</v>
      </c>
      <c r="I313" s="22">
        <v>0</v>
      </c>
      <c r="J313" s="22">
        <v>0</v>
      </c>
      <c r="K313" s="22">
        <v>0</v>
      </c>
      <c r="L313" s="22">
        <v>239801</v>
      </c>
      <c r="M313" s="22">
        <v>118016</v>
      </c>
      <c r="N313" s="22">
        <v>820</v>
      </c>
      <c r="O313" s="22">
        <v>3260</v>
      </c>
      <c r="P313" s="22">
        <v>0</v>
      </c>
      <c r="Q313" s="22">
        <v>0</v>
      </c>
      <c r="R313" s="22">
        <v>122096</v>
      </c>
      <c r="S313" s="22">
        <v>117705</v>
      </c>
    </row>
    <row r="314" spans="1:19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254862</v>
      </c>
      <c r="F314" s="22">
        <v>0</v>
      </c>
      <c r="G314" s="22">
        <v>0</v>
      </c>
      <c r="H314" s="22">
        <v>610</v>
      </c>
      <c r="I314" s="22">
        <v>0</v>
      </c>
      <c r="J314" s="22">
        <v>0</v>
      </c>
      <c r="K314" s="22">
        <v>0</v>
      </c>
      <c r="L314" s="22">
        <v>255472</v>
      </c>
      <c r="M314" s="22">
        <v>73948</v>
      </c>
      <c r="N314" s="22">
        <v>481</v>
      </c>
      <c r="O314" s="22">
        <v>6695</v>
      </c>
      <c r="P314" s="22">
        <v>0</v>
      </c>
      <c r="Q314" s="22">
        <v>0</v>
      </c>
      <c r="R314" s="22">
        <v>81124</v>
      </c>
      <c r="S314" s="22">
        <v>174348</v>
      </c>
    </row>
    <row r="315" spans="1:19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914108</v>
      </c>
      <c r="F315" s="22">
        <v>0</v>
      </c>
      <c r="G315" s="22">
        <v>0</v>
      </c>
      <c r="H315" s="22">
        <v>2993</v>
      </c>
      <c r="I315" s="22">
        <v>0</v>
      </c>
      <c r="J315" s="22">
        <v>0</v>
      </c>
      <c r="K315" s="22">
        <v>0</v>
      </c>
      <c r="L315" s="22">
        <v>917101</v>
      </c>
      <c r="M315" s="22">
        <v>490468</v>
      </c>
      <c r="N315" s="22">
        <v>1794</v>
      </c>
      <c r="O315" s="22">
        <v>0</v>
      </c>
      <c r="P315" s="22">
        <v>0</v>
      </c>
      <c r="Q315" s="22">
        <v>0</v>
      </c>
      <c r="R315" s="22">
        <v>492262</v>
      </c>
      <c r="S315" s="22">
        <v>424839</v>
      </c>
    </row>
    <row r="316" spans="1:19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258282</v>
      </c>
      <c r="F316" s="22">
        <v>0</v>
      </c>
      <c r="G316" s="22">
        <v>0</v>
      </c>
      <c r="H316" s="22">
        <v>535</v>
      </c>
      <c r="I316" s="22">
        <v>0</v>
      </c>
      <c r="J316" s="22">
        <v>0</v>
      </c>
      <c r="K316" s="22">
        <v>0</v>
      </c>
      <c r="L316" s="22">
        <v>258817</v>
      </c>
      <c r="M316" s="22">
        <v>97144</v>
      </c>
      <c r="N316" s="22">
        <v>491</v>
      </c>
      <c r="O316" s="22">
        <v>0</v>
      </c>
      <c r="P316" s="22">
        <v>0</v>
      </c>
      <c r="Q316" s="22">
        <v>0</v>
      </c>
      <c r="R316" s="22">
        <v>97635</v>
      </c>
      <c r="S316" s="22">
        <v>161182</v>
      </c>
    </row>
    <row r="317" spans="1:19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482236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482236</v>
      </c>
      <c r="M317" s="22">
        <v>156520</v>
      </c>
      <c r="N317" s="22">
        <v>7734</v>
      </c>
      <c r="O317" s="22">
        <v>0</v>
      </c>
      <c r="P317" s="22">
        <v>0</v>
      </c>
      <c r="Q317" s="22">
        <v>0</v>
      </c>
      <c r="R317" s="22">
        <v>164254</v>
      </c>
      <c r="S317" s="22">
        <v>317982</v>
      </c>
    </row>
    <row r="318" spans="1:19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305978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305978</v>
      </c>
      <c r="M318" s="22">
        <v>159616</v>
      </c>
      <c r="N318" s="22">
        <v>755</v>
      </c>
      <c r="O318" s="22">
        <v>3580</v>
      </c>
      <c r="P318" s="22">
        <v>0</v>
      </c>
      <c r="Q318" s="22">
        <v>0</v>
      </c>
      <c r="R318" s="22">
        <v>163951</v>
      </c>
      <c r="S318" s="22">
        <v>142027</v>
      </c>
    </row>
    <row r="319" spans="1:19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69961</v>
      </c>
      <c r="F319" s="22">
        <v>0</v>
      </c>
      <c r="G319" s="22">
        <v>0</v>
      </c>
      <c r="H319" s="22">
        <v>290</v>
      </c>
      <c r="I319" s="22">
        <v>0</v>
      </c>
      <c r="J319" s="22">
        <v>0</v>
      </c>
      <c r="K319" s="22">
        <v>0</v>
      </c>
      <c r="L319" s="22">
        <v>70251</v>
      </c>
      <c r="M319" s="22">
        <v>51231</v>
      </c>
      <c r="N319" s="22">
        <v>290</v>
      </c>
      <c r="O319" s="22">
        <v>0</v>
      </c>
      <c r="P319" s="22">
        <v>0</v>
      </c>
      <c r="Q319" s="22">
        <v>0</v>
      </c>
      <c r="R319" s="22">
        <v>51521</v>
      </c>
      <c r="S319" s="22">
        <v>18730</v>
      </c>
    </row>
    <row r="320" spans="1:19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510335</v>
      </c>
      <c r="F320" s="22">
        <v>0</v>
      </c>
      <c r="G320" s="22">
        <v>0</v>
      </c>
      <c r="H320" s="22">
        <v>1973</v>
      </c>
      <c r="I320" s="22">
        <v>0</v>
      </c>
      <c r="J320" s="22">
        <v>0</v>
      </c>
      <c r="K320" s="22">
        <v>0</v>
      </c>
      <c r="L320" s="22">
        <v>512308</v>
      </c>
      <c r="M320" s="22">
        <v>244489</v>
      </c>
      <c r="N320" s="22">
        <v>1010</v>
      </c>
      <c r="O320" s="22">
        <v>0</v>
      </c>
      <c r="P320" s="22">
        <v>0</v>
      </c>
      <c r="Q320" s="22">
        <v>0</v>
      </c>
      <c r="R320" s="22">
        <v>245499</v>
      </c>
      <c r="S320" s="22">
        <v>266809</v>
      </c>
    </row>
    <row r="321" spans="1:19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346328</v>
      </c>
      <c r="F321" s="22">
        <v>416</v>
      </c>
      <c r="G321" s="22">
        <v>0</v>
      </c>
      <c r="H321" s="22">
        <v>2299</v>
      </c>
      <c r="I321" s="22">
        <v>0</v>
      </c>
      <c r="J321" s="22">
        <v>18</v>
      </c>
      <c r="K321" s="22">
        <v>0</v>
      </c>
      <c r="L321" s="22">
        <v>349061</v>
      </c>
      <c r="M321" s="22">
        <v>145988</v>
      </c>
      <c r="N321" s="22">
        <v>1462</v>
      </c>
      <c r="O321" s="22">
        <v>19217</v>
      </c>
      <c r="P321" s="22">
        <v>0</v>
      </c>
      <c r="Q321" s="22">
        <v>0</v>
      </c>
      <c r="R321" s="22">
        <v>166667</v>
      </c>
      <c r="S321" s="22">
        <v>182394</v>
      </c>
    </row>
    <row r="322" spans="1:19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435678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435678</v>
      </c>
      <c r="M322" s="22">
        <v>145346</v>
      </c>
      <c r="N322" s="22">
        <v>2691</v>
      </c>
      <c r="O322" s="22">
        <v>13267</v>
      </c>
      <c r="P322" s="22">
        <v>0</v>
      </c>
      <c r="Q322" s="22">
        <v>0</v>
      </c>
      <c r="R322" s="22">
        <v>161304</v>
      </c>
      <c r="S322" s="22">
        <v>274374</v>
      </c>
    </row>
    <row r="323" spans="1:19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453124</v>
      </c>
      <c r="F323" s="22">
        <v>6469</v>
      </c>
      <c r="G323" s="22">
        <v>3253</v>
      </c>
      <c r="H323" s="22">
        <v>0</v>
      </c>
      <c r="I323" s="22">
        <v>0</v>
      </c>
      <c r="J323" s="22">
        <v>0</v>
      </c>
      <c r="K323" s="22">
        <v>0</v>
      </c>
      <c r="L323" s="22">
        <v>462846</v>
      </c>
      <c r="M323" s="22">
        <v>96860</v>
      </c>
      <c r="N323" s="22">
        <v>2188</v>
      </c>
      <c r="O323" s="22">
        <v>8865</v>
      </c>
      <c r="P323" s="22">
        <v>0</v>
      </c>
      <c r="Q323" s="22">
        <v>0</v>
      </c>
      <c r="R323" s="22">
        <v>107913</v>
      </c>
      <c r="S323" s="22">
        <v>354933</v>
      </c>
    </row>
    <row r="324" spans="1:19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804211</v>
      </c>
      <c r="F324" s="22">
        <v>0</v>
      </c>
      <c r="G324" s="22">
        <v>0</v>
      </c>
      <c r="H324" s="22">
        <v>5332</v>
      </c>
      <c r="I324" s="22">
        <v>0</v>
      </c>
      <c r="J324" s="22">
        <v>0</v>
      </c>
      <c r="K324" s="22">
        <v>0</v>
      </c>
      <c r="L324" s="22">
        <v>809543</v>
      </c>
      <c r="M324" s="22">
        <v>323792</v>
      </c>
      <c r="N324" s="22">
        <v>13333</v>
      </c>
      <c r="O324" s="22">
        <v>0</v>
      </c>
      <c r="P324" s="22">
        <v>0</v>
      </c>
      <c r="Q324" s="22">
        <v>0</v>
      </c>
      <c r="R324" s="22">
        <v>337125</v>
      </c>
      <c r="S324" s="22">
        <v>472418</v>
      </c>
    </row>
    <row r="325" spans="1:19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397025</v>
      </c>
      <c r="F325" s="22">
        <v>0</v>
      </c>
      <c r="G325" s="22">
        <v>0</v>
      </c>
      <c r="H325" s="22">
        <v>786</v>
      </c>
      <c r="I325" s="22">
        <v>0</v>
      </c>
      <c r="J325" s="22">
        <v>0</v>
      </c>
      <c r="K325" s="22">
        <v>0</v>
      </c>
      <c r="L325" s="22">
        <v>397811</v>
      </c>
      <c r="M325" s="22">
        <v>190365</v>
      </c>
      <c r="N325" s="22">
        <v>875</v>
      </c>
      <c r="O325" s="22">
        <v>0</v>
      </c>
      <c r="P325" s="22">
        <v>0</v>
      </c>
      <c r="Q325" s="22">
        <v>0</v>
      </c>
      <c r="R325" s="22">
        <v>191240</v>
      </c>
      <c r="S325" s="22">
        <v>206571</v>
      </c>
    </row>
    <row r="326" spans="1:19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488993</v>
      </c>
      <c r="F326" s="22">
        <v>0</v>
      </c>
      <c r="G326" s="22">
        <v>0</v>
      </c>
      <c r="H326" s="22">
        <v>4184</v>
      </c>
      <c r="I326" s="22">
        <v>0</v>
      </c>
      <c r="J326" s="22">
        <v>0</v>
      </c>
      <c r="K326" s="22">
        <v>0</v>
      </c>
      <c r="L326" s="22">
        <v>493177</v>
      </c>
      <c r="M326" s="22">
        <v>139032</v>
      </c>
      <c r="N326" s="22">
        <v>5535</v>
      </c>
      <c r="O326" s="22">
        <v>12872</v>
      </c>
      <c r="P326" s="22">
        <v>0</v>
      </c>
      <c r="Q326" s="22">
        <v>0</v>
      </c>
      <c r="R326" s="22">
        <v>157439</v>
      </c>
      <c r="S326" s="22">
        <v>335738</v>
      </c>
    </row>
    <row r="327" spans="1:19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117438</v>
      </c>
      <c r="F327" s="22">
        <v>0</v>
      </c>
      <c r="G327" s="22">
        <v>0</v>
      </c>
      <c r="H327" s="22">
        <v>2479</v>
      </c>
      <c r="I327" s="22">
        <v>0</v>
      </c>
      <c r="J327" s="22">
        <v>0</v>
      </c>
      <c r="K327" s="22">
        <v>0</v>
      </c>
      <c r="L327" s="22">
        <v>119917</v>
      </c>
      <c r="M327" s="22">
        <v>43195</v>
      </c>
      <c r="N327" s="22">
        <v>819</v>
      </c>
      <c r="O327" s="22">
        <v>4381</v>
      </c>
      <c r="P327" s="22">
        <v>0</v>
      </c>
      <c r="Q327" s="22">
        <v>0</v>
      </c>
      <c r="R327" s="22">
        <v>48395</v>
      </c>
      <c r="S327" s="22">
        <v>71522</v>
      </c>
    </row>
    <row r="328" spans="1:19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206734</v>
      </c>
      <c r="F328" s="22">
        <v>0</v>
      </c>
      <c r="G328" s="22">
        <v>0</v>
      </c>
      <c r="H328" s="22">
        <v>2223</v>
      </c>
      <c r="I328" s="22">
        <v>0</v>
      </c>
      <c r="J328" s="22">
        <v>0</v>
      </c>
      <c r="K328" s="22">
        <v>0</v>
      </c>
      <c r="L328" s="22">
        <v>208957</v>
      </c>
      <c r="M328" s="22">
        <v>49049</v>
      </c>
      <c r="N328" s="22">
        <v>410</v>
      </c>
      <c r="O328" s="22">
        <v>4447</v>
      </c>
      <c r="P328" s="22">
        <v>0</v>
      </c>
      <c r="Q328" s="22">
        <v>0</v>
      </c>
      <c r="R328" s="22">
        <v>53906</v>
      </c>
      <c r="S328" s="22">
        <v>155051</v>
      </c>
    </row>
    <row r="329" spans="1:19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591700</v>
      </c>
      <c r="F329" s="22">
        <v>0</v>
      </c>
      <c r="G329" s="22">
        <v>0</v>
      </c>
      <c r="H329" s="22">
        <v>808</v>
      </c>
      <c r="I329" s="22">
        <v>0</v>
      </c>
      <c r="J329" s="22">
        <v>0</v>
      </c>
      <c r="K329" s="22">
        <v>0</v>
      </c>
      <c r="L329" s="22">
        <v>592508</v>
      </c>
      <c r="M329" s="22">
        <v>316584</v>
      </c>
      <c r="N329" s="22">
        <v>512</v>
      </c>
      <c r="O329" s="22">
        <v>0</v>
      </c>
      <c r="P329" s="22">
        <v>0</v>
      </c>
      <c r="Q329" s="22">
        <v>0</v>
      </c>
      <c r="R329" s="22">
        <v>317096</v>
      </c>
      <c r="S329" s="22">
        <v>275412</v>
      </c>
    </row>
    <row r="330" spans="1:19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331015</v>
      </c>
      <c r="F330" s="22">
        <v>0</v>
      </c>
      <c r="G330" s="22">
        <v>0</v>
      </c>
      <c r="H330" s="22">
        <v>288</v>
      </c>
      <c r="I330" s="22">
        <v>0</v>
      </c>
      <c r="J330" s="22">
        <v>0</v>
      </c>
      <c r="K330" s="22">
        <v>0</v>
      </c>
      <c r="L330" s="22">
        <v>331303</v>
      </c>
      <c r="M330" s="22">
        <v>151480</v>
      </c>
      <c r="N330" s="22">
        <v>273</v>
      </c>
      <c r="O330" s="22">
        <v>0</v>
      </c>
      <c r="P330" s="22">
        <v>0</v>
      </c>
      <c r="Q330" s="22">
        <v>0</v>
      </c>
      <c r="R330" s="22">
        <v>151753</v>
      </c>
      <c r="S330" s="22">
        <v>179550</v>
      </c>
    </row>
    <row r="331" spans="1:19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277202</v>
      </c>
      <c r="F331" s="22">
        <v>0</v>
      </c>
      <c r="G331" s="22">
        <v>0</v>
      </c>
      <c r="H331" s="22">
        <v>3119</v>
      </c>
      <c r="I331" s="22">
        <v>0</v>
      </c>
      <c r="J331" s="22">
        <v>264</v>
      </c>
      <c r="K331" s="22">
        <v>0</v>
      </c>
      <c r="L331" s="22">
        <v>280585</v>
      </c>
      <c r="M331" s="22">
        <v>60290</v>
      </c>
      <c r="N331" s="22">
        <v>452</v>
      </c>
      <c r="O331" s="22">
        <v>5462</v>
      </c>
      <c r="P331" s="22">
        <v>0</v>
      </c>
      <c r="Q331" s="22">
        <v>0</v>
      </c>
      <c r="R331" s="22">
        <v>66204</v>
      </c>
      <c r="S331" s="22">
        <v>214381</v>
      </c>
    </row>
    <row r="332" spans="1:19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129189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129189</v>
      </c>
      <c r="M332" s="22">
        <v>71081</v>
      </c>
      <c r="N332" s="22">
        <v>546</v>
      </c>
      <c r="O332" s="22">
        <v>7379</v>
      </c>
      <c r="P332" s="22">
        <v>0</v>
      </c>
      <c r="Q332" s="22">
        <v>0</v>
      </c>
      <c r="R332" s="22">
        <v>79006</v>
      </c>
      <c r="S332" s="22">
        <v>50183</v>
      </c>
    </row>
    <row r="333" spans="1:19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482454</v>
      </c>
      <c r="F333" s="22">
        <v>0</v>
      </c>
      <c r="G333" s="22">
        <v>0</v>
      </c>
      <c r="H333" s="22">
        <v>3985</v>
      </c>
      <c r="I333" s="22">
        <v>0</v>
      </c>
      <c r="J333" s="22">
        <v>0</v>
      </c>
      <c r="K333" s="22">
        <v>0</v>
      </c>
      <c r="L333" s="22">
        <v>486439</v>
      </c>
      <c r="M333" s="22">
        <v>152215</v>
      </c>
      <c r="N333" s="22">
        <v>668</v>
      </c>
      <c r="O333" s="22">
        <v>13762</v>
      </c>
      <c r="P333" s="22">
        <v>0</v>
      </c>
      <c r="Q333" s="22">
        <v>0</v>
      </c>
      <c r="R333" s="22">
        <v>166645</v>
      </c>
      <c r="S333" s="22">
        <v>319794</v>
      </c>
    </row>
    <row r="334" spans="1:19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415992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415992</v>
      </c>
      <c r="M334" s="22">
        <v>115626</v>
      </c>
      <c r="N334" s="22">
        <v>667</v>
      </c>
      <c r="O334" s="22">
        <v>10463</v>
      </c>
      <c r="P334" s="22">
        <v>0</v>
      </c>
      <c r="Q334" s="22">
        <v>0</v>
      </c>
      <c r="R334" s="22">
        <v>126756</v>
      </c>
      <c r="S334" s="22">
        <v>289236</v>
      </c>
    </row>
    <row r="335" spans="1:19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137579</v>
      </c>
      <c r="F335" s="22">
        <v>0</v>
      </c>
      <c r="G335" s="22">
        <v>0</v>
      </c>
      <c r="H335" s="22">
        <v>247</v>
      </c>
      <c r="I335" s="22">
        <v>0</v>
      </c>
      <c r="J335" s="22">
        <v>0</v>
      </c>
      <c r="K335" s="22">
        <v>0</v>
      </c>
      <c r="L335" s="22">
        <v>137826</v>
      </c>
      <c r="M335" s="22">
        <v>70410</v>
      </c>
      <c r="N335" s="22">
        <v>151</v>
      </c>
      <c r="O335" s="22">
        <v>0</v>
      </c>
      <c r="P335" s="22">
        <v>0</v>
      </c>
      <c r="Q335" s="22">
        <v>0</v>
      </c>
      <c r="R335" s="22">
        <v>70561</v>
      </c>
      <c r="S335" s="22">
        <v>67265</v>
      </c>
    </row>
    <row r="336" spans="1:19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142320</v>
      </c>
      <c r="F336" s="22">
        <v>796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143116</v>
      </c>
      <c r="M336" s="22">
        <v>70568</v>
      </c>
      <c r="N336" s="22">
        <v>467</v>
      </c>
      <c r="O336" s="22">
        <v>6896</v>
      </c>
      <c r="P336" s="22">
        <v>0</v>
      </c>
      <c r="Q336" s="22">
        <v>0</v>
      </c>
      <c r="R336" s="22">
        <v>77931</v>
      </c>
      <c r="S336" s="22">
        <v>65185</v>
      </c>
    </row>
    <row r="337" spans="1:19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396523</v>
      </c>
      <c r="F337" s="22">
        <v>0</v>
      </c>
      <c r="G337" s="22">
        <v>0</v>
      </c>
      <c r="H337" s="22">
        <v>705</v>
      </c>
      <c r="I337" s="22">
        <v>0</v>
      </c>
      <c r="J337" s="22">
        <v>0</v>
      </c>
      <c r="K337" s="22">
        <v>0</v>
      </c>
      <c r="L337" s="22">
        <v>397228</v>
      </c>
      <c r="M337" s="22">
        <v>128575</v>
      </c>
      <c r="N337" s="22">
        <v>705</v>
      </c>
      <c r="O337" s="22">
        <v>11633</v>
      </c>
      <c r="P337" s="22">
        <v>0</v>
      </c>
      <c r="Q337" s="22">
        <v>0</v>
      </c>
      <c r="R337" s="22">
        <v>140913</v>
      </c>
      <c r="S337" s="22">
        <v>256315</v>
      </c>
    </row>
    <row r="338" spans="1:19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249882</v>
      </c>
      <c r="F338" s="22">
        <v>0</v>
      </c>
      <c r="G338" s="22">
        <v>0</v>
      </c>
      <c r="H338" s="22">
        <v>1915</v>
      </c>
      <c r="I338" s="22">
        <v>0</v>
      </c>
      <c r="J338" s="22">
        <v>0</v>
      </c>
      <c r="K338" s="22">
        <v>0</v>
      </c>
      <c r="L338" s="22">
        <v>251797</v>
      </c>
      <c r="M338" s="22">
        <v>104366</v>
      </c>
      <c r="N338" s="22">
        <v>1007</v>
      </c>
      <c r="O338" s="22">
        <v>2876</v>
      </c>
      <c r="P338" s="22">
        <v>0</v>
      </c>
      <c r="Q338" s="22">
        <v>0</v>
      </c>
      <c r="R338" s="22">
        <v>108249</v>
      </c>
      <c r="S338" s="22">
        <v>143548</v>
      </c>
    </row>
    <row r="339" spans="1:19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538528</v>
      </c>
      <c r="F339" s="22">
        <v>0</v>
      </c>
      <c r="G339" s="22">
        <v>0</v>
      </c>
      <c r="H339" s="22">
        <v>3833</v>
      </c>
      <c r="I339" s="22">
        <v>0</v>
      </c>
      <c r="J339" s="22">
        <v>3</v>
      </c>
      <c r="K339" s="22">
        <v>0</v>
      </c>
      <c r="L339" s="22">
        <v>542364</v>
      </c>
      <c r="M339" s="22">
        <v>260719</v>
      </c>
      <c r="N339" s="22">
        <v>1720</v>
      </c>
      <c r="O339" s="22">
        <v>34284</v>
      </c>
      <c r="P339" s="22">
        <v>0</v>
      </c>
      <c r="Q339" s="22">
        <v>0</v>
      </c>
      <c r="R339" s="22">
        <v>296723</v>
      </c>
      <c r="S339" s="22">
        <v>245641</v>
      </c>
    </row>
    <row r="340" spans="1:19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312941</v>
      </c>
      <c r="F340" s="22">
        <v>0</v>
      </c>
      <c r="G340" s="22">
        <v>0</v>
      </c>
      <c r="H340" s="22">
        <v>3113</v>
      </c>
      <c r="I340" s="22">
        <v>0</v>
      </c>
      <c r="J340" s="22">
        <v>0</v>
      </c>
      <c r="K340" s="22">
        <v>0</v>
      </c>
      <c r="L340" s="22">
        <v>316054</v>
      </c>
      <c r="M340" s="22">
        <v>89469</v>
      </c>
      <c r="N340" s="22">
        <v>540</v>
      </c>
      <c r="O340" s="22">
        <v>8098</v>
      </c>
      <c r="P340" s="22">
        <v>0</v>
      </c>
      <c r="Q340" s="22">
        <v>0</v>
      </c>
      <c r="R340" s="22">
        <v>98107</v>
      </c>
      <c r="S340" s="22">
        <v>217947</v>
      </c>
    </row>
    <row r="341" spans="1:19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368770</v>
      </c>
      <c r="F341" s="22">
        <v>449693</v>
      </c>
      <c r="G341" s="22">
        <v>0</v>
      </c>
      <c r="H341" s="22">
        <v>7124</v>
      </c>
      <c r="I341" s="22">
        <v>0</v>
      </c>
      <c r="J341" s="22">
        <v>0</v>
      </c>
      <c r="K341" s="22">
        <v>0</v>
      </c>
      <c r="L341" s="22">
        <v>825587</v>
      </c>
      <c r="M341" s="22">
        <v>247295</v>
      </c>
      <c r="N341" s="22">
        <v>152564</v>
      </c>
      <c r="O341" s="22">
        <v>0</v>
      </c>
      <c r="P341" s="22">
        <v>0</v>
      </c>
      <c r="Q341" s="22">
        <v>0</v>
      </c>
      <c r="R341" s="22">
        <v>399859</v>
      </c>
      <c r="S341" s="22">
        <v>425728</v>
      </c>
    </row>
    <row r="342" spans="1:19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264033</v>
      </c>
      <c r="F342" s="22">
        <v>3112431</v>
      </c>
      <c r="G342" s="22">
        <v>0</v>
      </c>
      <c r="H342" s="22">
        <v>94528</v>
      </c>
      <c r="I342" s="22">
        <v>111415</v>
      </c>
      <c r="J342" s="22">
        <v>0</v>
      </c>
      <c r="K342" s="22">
        <v>0</v>
      </c>
      <c r="L342" s="22">
        <v>3582407</v>
      </c>
      <c r="M342" s="22">
        <v>217511</v>
      </c>
      <c r="N342" s="22">
        <v>1493402</v>
      </c>
      <c r="O342" s="22">
        <v>73321</v>
      </c>
      <c r="P342" s="22">
        <v>0</v>
      </c>
      <c r="Q342" s="22">
        <v>0</v>
      </c>
      <c r="R342" s="22">
        <v>1784234</v>
      </c>
      <c r="S342" s="22">
        <v>1798173</v>
      </c>
    </row>
    <row r="343" spans="1:19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17528</v>
      </c>
      <c r="F343" s="22">
        <v>73022</v>
      </c>
      <c r="G343" s="22">
        <v>0</v>
      </c>
      <c r="H343" s="22">
        <v>111579</v>
      </c>
      <c r="I343" s="22">
        <v>30978</v>
      </c>
      <c r="J343" s="22">
        <v>0</v>
      </c>
      <c r="K343" s="22">
        <v>0</v>
      </c>
      <c r="L343" s="22">
        <v>233107</v>
      </c>
      <c r="M343" s="22">
        <v>14133</v>
      </c>
      <c r="N343" s="22">
        <v>161701</v>
      </c>
      <c r="O343" s="22">
        <v>11908</v>
      </c>
      <c r="P343" s="22">
        <v>0</v>
      </c>
      <c r="Q343" s="22">
        <v>0</v>
      </c>
      <c r="R343" s="22">
        <v>187742</v>
      </c>
      <c r="S343" s="22">
        <v>45365</v>
      </c>
    </row>
    <row r="344" spans="1:19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6150</v>
      </c>
      <c r="F344" s="22">
        <v>28698</v>
      </c>
      <c r="G344" s="22">
        <v>0</v>
      </c>
      <c r="H344" s="22">
        <v>6085</v>
      </c>
      <c r="I344" s="22">
        <v>0</v>
      </c>
      <c r="J344" s="22">
        <v>0</v>
      </c>
      <c r="K344" s="22">
        <v>0</v>
      </c>
      <c r="L344" s="22">
        <v>40933</v>
      </c>
      <c r="M344" s="22">
        <v>2848</v>
      </c>
      <c r="N344" s="22">
        <v>19584</v>
      </c>
      <c r="O344" s="22">
        <v>0</v>
      </c>
      <c r="P344" s="22">
        <v>0</v>
      </c>
      <c r="Q344" s="22">
        <v>0</v>
      </c>
      <c r="R344" s="22">
        <v>22432</v>
      </c>
      <c r="S344" s="22">
        <v>18501</v>
      </c>
    </row>
    <row r="345" spans="1:19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17985</v>
      </c>
      <c r="F345" s="22">
        <v>5595</v>
      </c>
      <c r="G345" s="22">
        <v>0</v>
      </c>
      <c r="H345" s="22">
        <v>4210</v>
      </c>
      <c r="I345" s="22">
        <v>0</v>
      </c>
      <c r="J345" s="22">
        <v>0</v>
      </c>
      <c r="K345" s="22">
        <v>0</v>
      </c>
      <c r="L345" s="22">
        <v>27790</v>
      </c>
      <c r="M345" s="22">
        <v>7509</v>
      </c>
      <c r="N345" s="22">
        <v>4148</v>
      </c>
      <c r="O345" s="22">
        <v>0</v>
      </c>
      <c r="P345" s="22">
        <v>0</v>
      </c>
      <c r="Q345" s="22">
        <v>0</v>
      </c>
      <c r="R345" s="22">
        <v>11657</v>
      </c>
      <c r="S345" s="22">
        <v>16133</v>
      </c>
    </row>
    <row r="346" spans="1:19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</row>
    <row r="347" spans="1:19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5300316</v>
      </c>
      <c r="F347" s="22">
        <v>14275735</v>
      </c>
      <c r="G347" s="22">
        <v>14755722</v>
      </c>
      <c r="H347" s="22">
        <v>0</v>
      </c>
      <c r="I347" s="22">
        <v>0</v>
      </c>
      <c r="J347" s="22">
        <v>0</v>
      </c>
      <c r="K347" s="22">
        <v>0</v>
      </c>
      <c r="L347" s="22">
        <v>34331773</v>
      </c>
      <c r="M347" s="22">
        <v>0</v>
      </c>
      <c r="N347" s="22">
        <v>4161170</v>
      </c>
      <c r="O347" s="22">
        <v>417248</v>
      </c>
      <c r="P347" s="22">
        <v>0</v>
      </c>
      <c r="Q347" s="22">
        <v>0</v>
      </c>
      <c r="R347" s="22">
        <v>4578418</v>
      </c>
      <c r="S347" s="22">
        <v>29753355</v>
      </c>
    </row>
    <row r="348" spans="1:19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589961</v>
      </c>
      <c r="F348" s="22">
        <v>647442</v>
      </c>
      <c r="G348" s="22">
        <v>129697</v>
      </c>
      <c r="H348" s="22">
        <v>385042</v>
      </c>
      <c r="I348" s="22">
        <v>0</v>
      </c>
      <c r="J348" s="22">
        <v>0</v>
      </c>
      <c r="K348" s="22">
        <v>0</v>
      </c>
      <c r="L348" s="22">
        <v>1752142</v>
      </c>
      <c r="M348" s="22">
        <v>209596</v>
      </c>
      <c r="N348" s="22">
        <v>397123</v>
      </c>
      <c r="O348" s="22">
        <v>31026</v>
      </c>
      <c r="P348" s="22">
        <v>0</v>
      </c>
      <c r="Q348" s="22">
        <v>0</v>
      </c>
      <c r="R348" s="22">
        <v>637745</v>
      </c>
      <c r="S348" s="22">
        <v>1114397</v>
      </c>
    </row>
    <row r="349" spans="1:19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1328851</v>
      </c>
      <c r="F349" s="22">
        <v>3794337</v>
      </c>
      <c r="G349" s="22">
        <v>5281115</v>
      </c>
      <c r="H349" s="22">
        <v>38049886</v>
      </c>
      <c r="I349" s="22">
        <v>7033</v>
      </c>
      <c r="J349" s="22">
        <v>2935317</v>
      </c>
      <c r="K349" s="22">
        <v>0</v>
      </c>
      <c r="L349" s="22">
        <v>51396539</v>
      </c>
      <c r="M349" s="22">
        <v>1270480</v>
      </c>
      <c r="N349" s="22">
        <v>11465710</v>
      </c>
      <c r="O349" s="22">
        <v>4234716</v>
      </c>
      <c r="P349" s="22">
        <v>896238</v>
      </c>
      <c r="Q349" s="22">
        <v>0</v>
      </c>
      <c r="R349" s="22">
        <v>17867144</v>
      </c>
      <c r="S349" s="22">
        <v>33529395</v>
      </c>
    </row>
    <row r="350" spans="1:19" x14ac:dyDescent="0.25">
      <c r="A350" s="22" t="s">
        <v>122</v>
      </c>
      <c r="B350" s="22" t="s">
        <v>823</v>
      </c>
      <c r="C350" s="22" t="s">
        <v>824</v>
      </c>
      <c r="D350" s="22" t="s">
        <v>825</v>
      </c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</row>
    <row r="351" spans="1:19" x14ac:dyDescent="0.25">
      <c r="A351" s="22"/>
      <c r="B351" s="22"/>
      <c r="C351" s="22"/>
      <c r="D351" s="22" t="s">
        <v>826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68CDD-3ABA-476B-A2BF-C1F65429DAAF}">
  <dimension ref="A1:I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1325</v>
      </c>
      <c r="D1" s="20" t="s">
        <v>1326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66</v>
      </c>
      <c r="F2" s="21" t="s">
        <v>67</v>
      </c>
      <c r="G2" s="21" t="s">
        <v>1327</v>
      </c>
      <c r="H2" s="21" t="s">
        <v>65</v>
      </c>
      <c r="I2" s="21" t="s">
        <v>1078</v>
      </c>
    </row>
    <row r="3" spans="1:9" x14ac:dyDescent="0.25">
      <c r="A3" s="21"/>
      <c r="B3" s="21"/>
      <c r="C3" s="21"/>
      <c r="D3" s="21" t="s">
        <v>88</v>
      </c>
      <c r="E3" s="21" t="s">
        <v>1328</v>
      </c>
      <c r="F3" s="21" t="s">
        <v>1329</v>
      </c>
      <c r="G3" s="21" t="s">
        <v>1330</v>
      </c>
      <c r="H3" s="21" t="s">
        <v>1331</v>
      </c>
      <c r="I3" s="21" t="s">
        <v>1332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22433</v>
      </c>
      <c r="F4" s="22">
        <v>111858</v>
      </c>
      <c r="G4" s="22">
        <v>0</v>
      </c>
      <c r="H4" s="22">
        <v>0</v>
      </c>
      <c r="I4" s="22">
        <v>134291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27375</v>
      </c>
      <c r="F5" s="22">
        <v>35022</v>
      </c>
      <c r="G5" s="22">
        <v>0</v>
      </c>
      <c r="H5" s="22">
        <v>0</v>
      </c>
      <c r="I5" s="22">
        <v>62397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2846000</v>
      </c>
      <c r="F6" s="22">
        <v>11201000</v>
      </c>
      <c r="G6" s="22">
        <v>0</v>
      </c>
      <c r="H6" s="22">
        <v>2014000</v>
      </c>
      <c r="I6" s="22">
        <v>16061000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10840</v>
      </c>
      <c r="F7" s="22">
        <v>0</v>
      </c>
      <c r="G7" s="22">
        <v>0</v>
      </c>
      <c r="H7" s="22">
        <v>0</v>
      </c>
      <c r="I7" s="22">
        <v>10840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5783230</v>
      </c>
      <c r="F9" s="22">
        <v>77182</v>
      </c>
      <c r="G9" s="22">
        <v>0</v>
      </c>
      <c r="H9" s="22">
        <v>0</v>
      </c>
      <c r="I9" s="22">
        <v>5860412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4935000</v>
      </c>
      <c r="F10" s="22">
        <v>40578000</v>
      </c>
      <c r="G10" s="22">
        <v>267000</v>
      </c>
      <c r="H10" s="22">
        <v>0</v>
      </c>
      <c r="I10" s="22">
        <v>45780000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9195</v>
      </c>
      <c r="F11" s="22">
        <v>840529</v>
      </c>
      <c r="G11" s="22">
        <v>0</v>
      </c>
      <c r="H11" s="22">
        <v>0</v>
      </c>
      <c r="I11" s="22">
        <v>849724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846191</v>
      </c>
      <c r="G12" s="22">
        <v>0</v>
      </c>
      <c r="H12" s="22">
        <v>0</v>
      </c>
      <c r="I12" s="22">
        <v>846191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356909</v>
      </c>
      <c r="G14" s="22">
        <v>0</v>
      </c>
      <c r="H14" s="22">
        <v>0</v>
      </c>
      <c r="I14" s="22">
        <v>356909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205000</v>
      </c>
      <c r="F15" s="22">
        <v>1178000</v>
      </c>
      <c r="G15" s="22">
        <v>0</v>
      </c>
      <c r="H15" s="22">
        <v>0</v>
      </c>
      <c r="I15" s="22">
        <v>1383000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6553</v>
      </c>
      <c r="F16" s="22">
        <v>200614</v>
      </c>
      <c r="G16" s="22">
        <v>0</v>
      </c>
      <c r="H16" s="22">
        <v>80439</v>
      </c>
      <c r="I16" s="22">
        <v>287606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65000</v>
      </c>
      <c r="F17" s="22">
        <v>743000</v>
      </c>
      <c r="G17" s="22">
        <v>0</v>
      </c>
      <c r="H17" s="22">
        <v>0</v>
      </c>
      <c r="I17" s="22">
        <v>808000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219362</v>
      </c>
      <c r="F18" s="22">
        <v>1526720</v>
      </c>
      <c r="G18" s="22">
        <v>0</v>
      </c>
      <c r="H18" s="22">
        <v>0</v>
      </c>
      <c r="I18" s="22">
        <v>1746082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36170</v>
      </c>
      <c r="G19" s="22">
        <v>0</v>
      </c>
      <c r="H19" s="22">
        <v>0</v>
      </c>
      <c r="I19" s="22">
        <v>36170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61203</v>
      </c>
      <c r="F20" s="22">
        <v>1226865</v>
      </c>
      <c r="G20" s="22">
        <v>0</v>
      </c>
      <c r="H20" s="22">
        <v>0</v>
      </c>
      <c r="I20" s="22">
        <v>1288068</v>
      </c>
    </row>
    <row r="21" spans="1: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117594</v>
      </c>
      <c r="F21" s="22">
        <v>18378</v>
      </c>
      <c r="G21" s="22">
        <v>0</v>
      </c>
      <c r="H21" s="22">
        <v>0</v>
      </c>
      <c r="I21" s="22">
        <v>135972</v>
      </c>
    </row>
    <row r="22" spans="1:9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151221</v>
      </c>
      <c r="G22" s="22">
        <v>0</v>
      </c>
      <c r="H22" s="22">
        <v>0</v>
      </c>
      <c r="I22" s="22">
        <v>151221</v>
      </c>
    </row>
    <row r="23" spans="1:9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553152</v>
      </c>
      <c r="F23" s="22">
        <v>68830</v>
      </c>
      <c r="G23" s="22">
        <v>0</v>
      </c>
      <c r="H23" s="22">
        <v>0</v>
      </c>
      <c r="I23" s="22">
        <v>621982</v>
      </c>
    </row>
    <row r="24" spans="1:9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33609</v>
      </c>
      <c r="F24" s="22">
        <v>70683</v>
      </c>
      <c r="G24" s="22">
        <v>0</v>
      </c>
      <c r="H24" s="22">
        <v>0</v>
      </c>
      <c r="I24" s="22">
        <v>104292</v>
      </c>
    </row>
    <row r="25" spans="1:9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85282</v>
      </c>
      <c r="F25" s="22">
        <v>142108</v>
      </c>
      <c r="G25" s="22">
        <v>0</v>
      </c>
      <c r="H25" s="22">
        <v>0</v>
      </c>
      <c r="I25" s="22">
        <v>227390</v>
      </c>
    </row>
    <row r="26" spans="1:9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111951</v>
      </c>
      <c r="F26" s="22">
        <v>1075050</v>
      </c>
      <c r="G26" s="22">
        <v>0</v>
      </c>
      <c r="H26" s="22">
        <v>0</v>
      </c>
      <c r="I26" s="22">
        <v>1187001</v>
      </c>
    </row>
    <row r="27" spans="1:9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515</v>
      </c>
      <c r="F27" s="22">
        <v>0</v>
      </c>
      <c r="G27" s="22">
        <v>0</v>
      </c>
      <c r="H27" s="22">
        <v>0</v>
      </c>
      <c r="I27" s="22">
        <v>515</v>
      </c>
    </row>
    <row r="28" spans="1:9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1292</v>
      </c>
      <c r="F28" s="22">
        <v>7842</v>
      </c>
      <c r="G28" s="22">
        <v>0</v>
      </c>
      <c r="H28" s="22">
        <v>0</v>
      </c>
      <c r="I28" s="22">
        <v>9134</v>
      </c>
    </row>
    <row r="29" spans="1:9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1234</v>
      </c>
      <c r="F29" s="22">
        <v>30238</v>
      </c>
      <c r="G29" s="22">
        <v>0</v>
      </c>
      <c r="H29" s="22">
        <v>0</v>
      </c>
      <c r="I29" s="22">
        <v>31472</v>
      </c>
    </row>
    <row r="30" spans="1:9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0</v>
      </c>
      <c r="F30" s="22">
        <v>3358</v>
      </c>
      <c r="G30" s="22">
        <v>0</v>
      </c>
      <c r="H30" s="22">
        <v>0</v>
      </c>
      <c r="I30" s="22">
        <v>3358</v>
      </c>
    </row>
    <row r="31" spans="1:9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0</v>
      </c>
      <c r="F31" s="22">
        <v>649501</v>
      </c>
      <c r="G31" s="22">
        <v>0</v>
      </c>
      <c r="H31" s="22">
        <v>0</v>
      </c>
      <c r="I31" s="22">
        <v>649501</v>
      </c>
    </row>
    <row r="32" spans="1:9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41649</v>
      </c>
      <c r="F32" s="22">
        <v>3259</v>
      </c>
      <c r="G32" s="22">
        <v>0</v>
      </c>
      <c r="H32" s="22">
        <v>0</v>
      </c>
      <c r="I32" s="22">
        <v>44908</v>
      </c>
    </row>
    <row r="33" spans="1:9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1522</v>
      </c>
      <c r="F33" s="22">
        <v>19779</v>
      </c>
      <c r="G33" s="22">
        <v>0</v>
      </c>
      <c r="H33" s="22">
        <v>0</v>
      </c>
      <c r="I33" s="22">
        <v>21301</v>
      </c>
    </row>
    <row r="34" spans="1:9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3683</v>
      </c>
      <c r="F34" s="22">
        <v>67280</v>
      </c>
      <c r="G34" s="22">
        <v>0</v>
      </c>
      <c r="H34" s="22">
        <v>0</v>
      </c>
      <c r="I34" s="22">
        <v>70963</v>
      </c>
    </row>
    <row r="35" spans="1:9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3516</v>
      </c>
      <c r="F35" s="22">
        <v>9066</v>
      </c>
      <c r="G35" s="22">
        <v>0</v>
      </c>
      <c r="H35" s="22">
        <v>0</v>
      </c>
      <c r="I35" s="22">
        <v>12582</v>
      </c>
    </row>
    <row r="36" spans="1:9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0</v>
      </c>
      <c r="F36" s="22">
        <v>11405</v>
      </c>
      <c r="G36" s="22">
        <v>0</v>
      </c>
      <c r="H36" s="22">
        <v>0</v>
      </c>
      <c r="I36" s="22">
        <v>11405</v>
      </c>
    </row>
    <row r="37" spans="1:9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15159</v>
      </c>
      <c r="F37" s="22">
        <v>0</v>
      </c>
      <c r="G37" s="22">
        <v>0</v>
      </c>
      <c r="H37" s="22">
        <v>0</v>
      </c>
      <c r="I37" s="22">
        <v>15159</v>
      </c>
    </row>
    <row r="38" spans="1:9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7305</v>
      </c>
      <c r="G38" s="22">
        <v>0</v>
      </c>
      <c r="H38" s="22">
        <v>0</v>
      </c>
      <c r="I38" s="22">
        <v>7305</v>
      </c>
    </row>
    <row r="39" spans="1:9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66389</v>
      </c>
      <c r="F39" s="22">
        <v>10612</v>
      </c>
      <c r="G39" s="22">
        <v>0</v>
      </c>
      <c r="H39" s="22">
        <v>0</v>
      </c>
      <c r="I39" s="22">
        <v>77001</v>
      </c>
    </row>
    <row r="40" spans="1:9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2716718</v>
      </c>
      <c r="F40" s="22">
        <v>54136</v>
      </c>
      <c r="G40" s="22">
        <v>0</v>
      </c>
      <c r="H40" s="22">
        <v>0</v>
      </c>
      <c r="I40" s="22">
        <v>2770854</v>
      </c>
    </row>
    <row r="41" spans="1:9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303</v>
      </c>
      <c r="G41" s="22">
        <v>0</v>
      </c>
      <c r="H41" s="22">
        <v>0</v>
      </c>
      <c r="I41" s="22">
        <v>303</v>
      </c>
    </row>
    <row r="42" spans="1:9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203</v>
      </c>
      <c r="F42" s="22">
        <v>0</v>
      </c>
      <c r="G42" s="22">
        <v>0</v>
      </c>
      <c r="H42" s="22">
        <v>0</v>
      </c>
      <c r="I42" s="22">
        <v>203</v>
      </c>
    </row>
    <row r="43" spans="1:9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33381</v>
      </c>
      <c r="F43" s="22">
        <v>85904</v>
      </c>
      <c r="G43" s="22">
        <v>0</v>
      </c>
      <c r="H43" s="22">
        <v>0</v>
      </c>
      <c r="I43" s="22">
        <v>119285</v>
      </c>
    </row>
    <row r="44" spans="1:9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3212</v>
      </c>
      <c r="F44" s="22">
        <v>0</v>
      </c>
      <c r="G44" s="22">
        <v>0</v>
      </c>
      <c r="H44" s="22">
        <v>0</v>
      </c>
      <c r="I44" s="22">
        <v>3212</v>
      </c>
    </row>
    <row r="45" spans="1:9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50427</v>
      </c>
      <c r="F45" s="22">
        <v>32311</v>
      </c>
      <c r="G45" s="22">
        <v>0</v>
      </c>
      <c r="H45" s="22">
        <v>0</v>
      </c>
      <c r="I45" s="22">
        <v>82738</v>
      </c>
    </row>
    <row r="46" spans="1:9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1415</v>
      </c>
      <c r="F46" s="22">
        <v>38850</v>
      </c>
      <c r="G46" s="22">
        <v>0</v>
      </c>
      <c r="H46" s="22">
        <v>0</v>
      </c>
      <c r="I46" s="22">
        <v>40265</v>
      </c>
    </row>
    <row r="47" spans="1:9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2177</v>
      </c>
      <c r="F47" s="22">
        <v>0</v>
      </c>
      <c r="G47" s="22">
        <v>0</v>
      </c>
      <c r="H47" s="22">
        <v>0</v>
      </c>
      <c r="I47" s="22">
        <v>2177</v>
      </c>
    </row>
    <row r="48" spans="1:9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25564</v>
      </c>
      <c r="F48" s="22">
        <v>178915</v>
      </c>
      <c r="G48" s="22">
        <v>0</v>
      </c>
      <c r="H48" s="22">
        <v>0</v>
      </c>
      <c r="I48" s="22">
        <v>204479</v>
      </c>
    </row>
    <row r="49" spans="1:9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0</v>
      </c>
      <c r="F49" s="22">
        <v>25276</v>
      </c>
      <c r="G49" s="22">
        <v>0</v>
      </c>
      <c r="H49" s="22">
        <v>0</v>
      </c>
      <c r="I49" s="22">
        <v>25276</v>
      </c>
    </row>
    <row r="50" spans="1:9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103904</v>
      </c>
      <c r="F50" s="22">
        <v>23297</v>
      </c>
      <c r="G50" s="22">
        <v>0</v>
      </c>
      <c r="H50" s="22">
        <v>0</v>
      </c>
      <c r="I50" s="22">
        <v>127201</v>
      </c>
    </row>
    <row r="51" spans="1:9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1352</v>
      </c>
      <c r="F51" s="22">
        <v>0</v>
      </c>
      <c r="G51" s="22">
        <v>0</v>
      </c>
      <c r="H51" s="22">
        <v>0</v>
      </c>
      <c r="I51" s="22">
        <v>1352</v>
      </c>
    </row>
    <row r="52" spans="1:9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104573</v>
      </c>
      <c r="F52" s="22">
        <v>9341</v>
      </c>
      <c r="G52" s="22">
        <v>0</v>
      </c>
      <c r="H52" s="22">
        <v>0</v>
      </c>
      <c r="I52" s="22">
        <v>113914</v>
      </c>
    </row>
    <row r="53" spans="1:9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7918</v>
      </c>
      <c r="F53" s="22">
        <v>18976</v>
      </c>
      <c r="G53" s="22">
        <v>0</v>
      </c>
      <c r="H53" s="22">
        <v>0</v>
      </c>
      <c r="I53" s="22">
        <v>26894</v>
      </c>
    </row>
    <row r="54" spans="1:9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709789</v>
      </c>
      <c r="F54" s="22">
        <v>725114</v>
      </c>
      <c r="G54" s="22">
        <v>0</v>
      </c>
      <c r="H54" s="22">
        <v>0</v>
      </c>
      <c r="I54" s="22">
        <v>1434903</v>
      </c>
    </row>
    <row r="55" spans="1:9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1881</v>
      </c>
      <c r="F55" s="22">
        <v>18601</v>
      </c>
      <c r="G55" s="22">
        <v>0</v>
      </c>
      <c r="H55" s="22">
        <v>0</v>
      </c>
      <c r="I55" s="22">
        <v>20482</v>
      </c>
    </row>
    <row r="56" spans="1:9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1036</v>
      </c>
      <c r="F56" s="22">
        <v>6672</v>
      </c>
      <c r="G56" s="22">
        <v>0</v>
      </c>
      <c r="H56" s="22">
        <v>0</v>
      </c>
      <c r="I56" s="22">
        <v>7708</v>
      </c>
    </row>
    <row r="57" spans="1:9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274724</v>
      </c>
      <c r="F57" s="22">
        <v>54056</v>
      </c>
      <c r="G57" s="22">
        <v>0</v>
      </c>
      <c r="H57" s="22">
        <v>0</v>
      </c>
      <c r="I57" s="22">
        <v>328780</v>
      </c>
    </row>
    <row r="58" spans="1:9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3111</v>
      </c>
      <c r="F58" s="22">
        <v>21688</v>
      </c>
      <c r="G58" s="22">
        <v>0</v>
      </c>
      <c r="H58" s="22">
        <v>0</v>
      </c>
      <c r="I58" s="22">
        <v>24799</v>
      </c>
    </row>
    <row r="59" spans="1:9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52647</v>
      </c>
      <c r="F59" s="22">
        <v>15481</v>
      </c>
      <c r="G59" s="22">
        <v>0</v>
      </c>
      <c r="H59" s="22">
        <v>0</v>
      </c>
      <c r="I59" s="22">
        <v>68128</v>
      </c>
    </row>
    <row r="60" spans="1:9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</row>
    <row r="61" spans="1:9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0</v>
      </c>
      <c r="F61" s="22">
        <v>587</v>
      </c>
      <c r="G61" s="22">
        <v>0</v>
      </c>
      <c r="H61" s="22">
        <v>0</v>
      </c>
      <c r="I61" s="22">
        <v>587</v>
      </c>
    </row>
    <row r="62" spans="1:9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9316</v>
      </c>
      <c r="F62" s="22">
        <v>8704</v>
      </c>
      <c r="G62" s="22">
        <v>0</v>
      </c>
      <c r="H62" s="22">
        <v>0</v>
      </c>
      <c r="I62" s="22">
        <v>18020</v>
      </c>
    </row>
    <row r="63" spans="1:9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545388</v>
      </c>
      <c r="G63" s="22">
        <v>0</v>
      </c>
      <c r="H63" s="22">
        <v>0</v>
      </c>
      <c r="I63" s="22">
        <v>545388</v>
      </c>
    </row>
    <row r="64" spans="1:9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1099</v>
      </c>
      <c r="F65" s="22">
        <v>0</v>
      </c>
      <c r="G65" s="22">
        <v>0</v>
      </c>
      <c r="H65" s="22">
        <v>0</v>
      </c>
      <c r="I65" s="22">
        <v>1099</v>
      </c>
    </row>
    <row r="66" spans="1:9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836</v>
      </c>
      <c r="I66" s="22">
        <v>836</v>
      </c>
    </row>
    <row r="67" spans="1:9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12242</v>
      </c>
      <c r="G67" s="22">
        <v>0</v>
      </c>
      <c r="H67" s="22">
        <v>0</v>
      </c>
      <c r="I67" s="22">
        <v>12242</v>
      </c>
    </row>
    <row r="68" spans="1:9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498731</v>
      </c>
      <c r="F68" s="22">
        <v>2667</v>
      </c>
      <c r="G68" s="22">
        <v>0</v>
      </c>
      <c r="H68" s="22">
        <v>0</v>
      </c>
      <c r="I68" s="22">
        <v>501398</v>
      </c>
    </row>
    <row r="69" spans="1:9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142770</v>
      </c>
      <c r="F69" s="22">
        <v>18698</v>
      </c>
      <c r="G69" s="22">
        <v>0</v>
      </c>
      <c r="H69" s="22">
        <v>0</v>
      </c>
      <c r="I69" s="22">
        <v>161468</v>
      </c>
    </row>
    <row r="70" spans="1:9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6377</v>
      </c>
      <c r="G70" s="22">
        <v>0</v>
      </c>
      <c r="H70" s="22">
        <v>0</v>
      </c>
      <c r="I70" s="22">
        <v>6377</v>
      </c>
    </row>
    <row r="71" spans="1:9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70067</v>
      </c>
      <c r="G71" s="22">
        <v>0</v>
      </c>
      <c r="H71" s="22">
        <v>0</v>
      </c>
      <c r="I71" s="22">
        <v>70067</v>
      </c>
    </row>
    <row r="72" spans="1:9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1774</v>
      </c>
      <c r="F72" s="22">
        <v>809</v>
      </c>
      <c r="G72" s="22">
        <v>0</v>
      </c>
      <c r="H72" s="22">
        <v>0</v>
      </c>
      <c r="I72" s="22">
        <v>2583</v>
      </c>
    </row>
    <row r="73" spans="1:9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0</v>
      </c>
      <c r="F74" s="22">
        <v>34128</v>
      </c>
      <c r="G74" s="22">
        <v>0</v>
      </c>
      <c r="H74" s="22">
        <v>0</v>
      </c>
      <c r="I74" s="22">
        <v>34128</v>
      </c>
    </row>
    <row r="75" spans="1:9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4737417</v>
      </c>
      <c r="F77" s="22">
        <v>39556</v>
      </c>
      <c r="G77" s="22">
        <v>0</v>
      </c>
      <c r="H77" s="22">
        <v>0</v>
      </c>
      <c r="I77" s="22">
        <v>4776973</v>
      </c>
    </row>
    <row r="78" spans="1:9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2706</v>
      </c>
      <c r="F78" s="22">
        <v>15476</v>
      </c>
      <c r="G78" s="22">
        <v>0</v>
      </c>
      <c r="H78" s="22">
        <v>0</v>
      </c>
      <c r="I78" s="22">
        <v>18182</v>
      </c>
    </row>
    <row r="79" spans="1:9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0</v>
      </c>
      <c r="F80" s="22">
        <v>36826</v>
      </c>
      <c r="G80" s="22">
        <v>0</v>
      </c>
      <c r="H80" s="22">
        <v>0</v>
      </c>
      <c r="I80" s="22">
        <v>36826</v>
      </c>
    </row>
    <row r="81" spans="1:9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11347</v>
      </c>
      <c r="F82" s="22">
        <v>5715</v>
      </c>
      <c r="G82" s="22">
        <v>0</v>
      </c>
      <c r="H82" s="22">
        <v>0</v>
      </c>
      <c r="I82" s="22">
        <v>17062</v>
      </c>
    </row>
    <row r="83" spans="1:9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2293624</v>
      </c>
      <c r="F83" s="22">
        <v>0</v>
      </c>
      <c r="G83" s="22">
        <v>0</v>
      </c>
      <c r="H83" s="22">
        <v>0</v>
      </c>
      <c r="I83" s="22">
        <v>2293624</v>
      </c>
    </row>
    <row r="84" spans="1:9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891</v>
      </c>
      <c r="F84" s="22">
        <v>7882</v>
      </c>
      <c r="G84" s="22">
        <v>0</v>
      </c>
      <c r="H84" s="22">
        <v>0</v>
      </c>
      <c r="I84" s="22">
        <v>8773</v>
      </c>
    </row>
    <row r="85" spans="1:9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0</v>
      </c>
      <c r="F85" s="22">
        <v>22779</v>
      </c>
      <c r="G85" s="22">
        <v>0</v>
      </c>
      <c r="H85" s="22">
        <v>0</v>
      </c>
      <c r="I85" s="22">
        <v>22779</v>
      </c>
    </row>
    <row r="86" spans="1:9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0</v>
      </c>
      <c r="F86" s="22">
        <v>65593</v>
      </c>
      <c r="G86" s="22">
        <v>0</v>
      </c>
      <c r="H86" s="22">
        <v>0</v>
      </c>
      <c r="I86" s="22">
        <v>65593</v>
      </c>
    </row>
    <row r="87" spans="1:9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44908</v>
      </c>
      <c r="F87" s="22">
        <v>0</v>
      </c>
      <c r="G87" s="22">
        <v>24869</v>
      </c>
      <c r="H87" s="22">
        <v>0</v>
      </c>
      <c r="I87" s="22">
        <v>69777</v>
      </c>
    </row>
    <row r="88" spans="1:9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10814</v>
      </c>
      <c r="F88" s="22">
        <v>0</v>
      </c>
      <c r="G88" s="22">
        <v>0</v>
      </c>
      <c r="H88" s="22">
        <v>0</v>
      </c>
      <c r="I88" s="22">
        <v>10814</v>
      </c>
    </row>
    <row r="89" spans="1:9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1532</v>
      </c>
      <c r="F89" s="22">
        <v>13301</v>
      </c>
      <c r="G89" s="22">
        <v>0</v>
      </c>
      <c r="H89" s="22">
        <v>0</v>
      </c>
      <c r="I89" s="22">
        <v>14833</v>
      </c>
    </row>
    <row r="90" spans="1:9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15118</v>
      </c>
      <c r="F90" s="22">
        <v>26496</v>
      </c>
      <c r="G90" s="22">
        <v>0</v>
      </c>
      <c r="H90" s="22">
        <v>0</v>
      </c>
      <c r="I90" s="22">
        <v>41614</v>
      </c>
    </row>
    <row r="91" spans="1:9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42221</v>
      </c>
      <c r="G91" s="22">
        <v>0</v>
      </c>
      <c r="H91" s="22">
        <v>0</v>
      </c>
      <c r="I91" s="22">
        <v>42221</v>
      </c>
    </row>
    <row r="92" spans="1:9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881613</v>
      </c>
      <c r="F92" s="22">
        <v>0</v>
      </c>
      <c r="G92" s="22">
        <v>0</v>
      </c>
      <c r="H92" s="22">
        <v>0</v>
      </c>
      <c r="I92" s="22">
        <v>881613</v>
      </c>
    </row>
    <row r="93" spans="1:9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5580</v>
      </c>
      <c r="F93" s="22">
        <v>96315</v>
      </c>
      <c r="G93" s="22">
        <v>0</v>
      </c>
      <c r="H93" s="22">
        <v>0</v>
      </c>
      <c r="I93" s="22">
        <v>101895</v>
      </c>
    </row>
    <row r="94" spans="1:9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13029</v>
      </c>
      <c r="F94" s="22">
        <v>14802</v>
      </c>
      <c r="G94" s="22">
        <v>0</v>
      </c>
      <c r="H94" s="22">
        <v>9837</v>
      </c>
      <c r="I94" s="22">
        <v>37668</v>
      </c>
    </row>
    <row r="95" spans="1:9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12539</v>
      </c>
      <c r="F95" s="22">
        <v>0</v>
      </c>
      <c r="G95" s="22">
        <v>0</v>
      </c>
      <c r="H95" s="22">
        <v>0</v>
      </c>
      <c r="I95" s="22">
        <v>12539</v>
      </c>
    </row>
    <row r="96" spans="1:9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9452</v>
      </c>
      <c r="F97" s="22">
        <v>6504</v>
      </c>
      <c r="G97" s="22">
        <v>0</v>
      </c>
      <c r="H97" s="22">
        <v>0</v>
      </c>
      <c r="I97" s="22">
        <v>15956</v>
      </c>
    </row>
    <row r="98" spans="1:9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2921</v>
      </c>
      <c r="F98" s="22">
        <v>6205</v>
      </c>
      <c r="G98" s="22">
        <v>0</v>
      </c>
      <c r="H98" s="22">
        <v>0</v>
      </c>
      <c r="I98" s="22">
        <v>9126</v>
      </c>
    </row>
    <row r="99" spans="1:9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19215</v>
      </c>
      <c r="F101" s="22">
        <v>28419</v>
      </c>
      <c r="G101" s="22">
        <v>0</v>
      </c>
      <c r="H101" s="22">
        <v>0</v>
      </c>
      <c r="I101" s="22">
        <v>47634</v>
      </c>
    </row>
    <row r="102" spans="1:9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1967</v>
      </c>
      <c r="F102" s="22">
        <v>0</v>
      </c>
      <c r="G102" s="22">
        <v>0</v>
      </c>
      <c r="H102" s="22">
        <v>22168</v>
      </c>
      <c r="I102" s="22">
        <v>24135</v>
      </c>
    </row>
    <row r="103" spans="1:9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8511</v>
      </c>
      <c r="G105" s="22">
        <v>0</v>
      </c>
      <c r="H105" s="22">
        <v>0</v>
      </c>
      <c r="I105" s="22">
        <v>8511</v>
      </c>
    </row>
    <row r="106" spans="1:9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29448</v>
      </c>
      <c r="F107" s="22">
        <v>92045</v>
      </c>
      <c r="G107" s="22">
        <v>0</v>
      </c>
      <c r="H107" s="22">
        <v>0</v>
      </c>
      <c r="I107" s="22">
        <v>121493</v>
      </c>
    </row>
    <row r="108" spans="1:9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21163</v>
      </c>
      <c r="F108" s="22">
        <v>32348</v>
      </c>
      <c r="G108" s="22">
        <v>0</v>
      </c>
      <c r="H108" s="22">
        <v>0</v>
      </c>
      <c r="I108" s="22">
        <v>53511</v>
      </c>
    </row>
    <row r="109" spans="1:9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1247</v>
      </c>
      <c r="F109" s="22">
        <v>11495</v>
      </c>
      <c r="G109" s="22">
        <v>0</v>
      </c>
      <c r="H109" s="22">
        <v>0</v>
      </c>
      <c r="I109" s="22">
        <v>12742</v>
      </c>
    </row>
    <row r="110" spans="1:9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2210</v>
      </c>
      <c r="F110" s="22">
        <v>6779</v>
      </c>
      <c r="G110" s="22">
        <v>0</v>
      </c>
      <c r="H110" s="22">
        <v>0</v>
      </c>
      <c r="I110" s="22">
        <v>8989</v>
      </c>
    </row>
    <row r="111" spans="1:9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6835</v>
      </c>
      <c r="F111" s="22">
        <v>41278</v>
      </c>
      <c r="G111" s="22">
        <v>0</v>
      </c>
      <c r="H111" s="22">
        <v>0</v>
      </c>
      <c r="I111" s="22">
        <v>48113</v>
      </c>
    </row>
    <row r="112" spans="1:9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4223</v>
      </c>
      <c r="F112" s="22">
        <v>20543</v>
      </c>
      <c r="G112" s="22">
        <v>0</v>
      </c>
      <c r="H112" s="22">
        <v>0</v>
      </c>
      <c r="I112" s="22">
        <v>24766</v>
      </c>
    </row>
    <row r="113" spans="1:9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20633</v>
      </c>
      <c r="F114" s="22">
        <v>114546</v>
      </c>
      <c r="G114" s="22">
        <v>0</v>
      </c>
      <c r="H114" s="22">
        <v>0</v>
      </c>
      <c r="I114" s="22">
        <v>135179</v>
      </c>
    </row>
    <row r="115" spans="1:9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35894</v>
      </c>
      <c r="G115" s="22">
        <v>0</v>
      </c>
      <c r="H115" s="22">
        <v>0</v>
      </c>
      <c r="I115" s="22">
        <v>35894</v>
      </c>
    </row>
    <row r="116" spans="1:9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5450</v>
      </c>
      <c r="F116" s="22">
        <v>0</v>
      </c>
      <c r="G116" s="22">
        <v>0</v>
      </c>
      <c r="H116" s="22">
        <v>0</v>
      </c>
      <c r="I116" s="22">
        <v>5450</v>
      </c>
    </row>
    <row r="117" spans="1:9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2021</v>
      </c>
      <c r="F117" s="22">
        <v>0</v>
      </c>
      <c r="G117" s="22">
        <v>0</v>
      </c>
      <c r="H117" s="22">
        <v>0</v>
      </c>
      <c r="I117" s="22">
        <v>2021</v>
      </c>
    </row>
    <row r="118" spans="1:9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3819</v>
      </c>
      <c r="F118" s="22">
        <v>273347</v>
      </c>
      <c r="G118" s="22">
        <v>0</v>
      </c>
      <c r="H118" s="22">
        <v>0</v>
      </c>
      <c r="I118" s="22">
        <v>277166</v>
      </c>
    </row>
    <row r="119" spans="1:9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3822</v>
      </c>
      <c r="F119" s="22">
        <v>15241</v>
      </c>
      <c r="G119" s="22">
        <v>0</v>
      </c>
      <c r="H119" s="22">
        <v>0</v>
      </c>
      <c r="I119" s="22">
        <v>19063</v>
      </c>
    </row>
    <row r="120" spans="1:9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13913</v>
      </c>
      <c r="F120" s="22">
        <v>44369</v>
      </c>
      <c r="G120" s="22">
        <v>0</v>
      </c>
      <c r="H120" s="22">
        <v>0</v>
      </c>
      <c r="I120" s="22">
        <v>58282</v>
      </c>
    </row>
    <row r="121" spans="1:9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373351</v>
      </c>
      <c r="F121" s="22">
        <v>44134</v>
      </c>
      <c r="G121" s="22">
        <v>0</v>
      </c>
      <c r="H121" s="22">
        <v>0</v>
      </c>
      <c r="I121" s="22">
        <v>417485</v>
      </c>
    </row>
    <row r="122" spans="1:9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2015</v>
      </c>
      <c r="F122" s="22">
        <v>0</v>
      </c>
      <c r="G122" s="22">
        <v>0</v>
      </c>
      <c r="H122" s="22">
        <v>0</v>
      </c>
      <c r="I122" s="22">
        <v>2015</v>
      </c>
    </row>
    <row r="123" spans="1:9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33605</v>
      </c>
      <c r="F123" s="22">
        <v>177109</v>
      </c>
      <c r="G123" s="22">
        <v>0</v>
      </c>
      <c r="H123" s="22">
        <v>0</v>
      </c>
      <c r="I123" s="22">
        <v>210714</v>
      </c>
    </row>
    <row r="124" spans="1:9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8303</v>
      </c>
      <c r="F124" s="22">
        <v>1437</v>
      </c>
      <c r="G124" s="22">
        <v>0</v>
      </c>
      <c r="H124" s="22">
        <v>0</v>
      </c>
      <c r="I124" s="22">
        <v>9740</v>
      </c>
    </row>
    <row r="125" spans="1:9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12627</v>
      </c>
      <c r="F125" s="22">
        <v>69401</v>
      </c>
      <c r="G125" s="22">
        <v>0</v>
      </c>
      <c r="H125" s="22">
        <v>0</v>
      </c>
      <c r="I125" s="22">
        <v>82028</v>
      </c>
    </row>
    <row r="126" spans="1:9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17912</v>
      </c>
      <c r="G126" s="22">
        <v>0</v>
      </c>
      <c r="H126" s="22">
        <v>0</v>
      </c>
      <c r="I126" s="22">
        <v>17912</v>
      </c>
    </row>
    <row r="127" spans="1:9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16692</v>
      </c>
      <c r="F127" s="22">
        <v>38131</v>
      </c>
      <c r="G127" s="22">
        <v>0</v>
      </c>
      <c r="H127" s="22">
        <v>0</v>
      </c>
      <c r="I127" s="22">
        <v>54823</v>
      </c>
    </row>
    <row r="128" spans="1:9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22484</v>
      </c>
      <c r="F128" s="22">
        <v>29640</v>
      </c>
      <c r="G128" s="22">
        <v>0</v>
      </c>
      <c r="H128" s="22">
        <v>0</v>
      </c>
      <c r="I128" s="22">
        <v>52124</v>
      </c>
    </row>
    <row r="129" spans="1:9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3640</v>
      </c>
      <c r="F129" s="22">
        <v>0</v>
      </c>
      <c r="G129" s="22">
        <v>0</v>
      </c>
      <c r="H129" s="22">
        <v>0</v>
      </c>
      <c r="I129" s="22">
        <v>3640</v>
      </c>
    </row>
    <row r="130" spans="1:9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74711</v>
      </c>
      <c r="F130" s="22">
        <v>0</v>
      </c>
      <c r="G130" s="22">
        <v>0</v>
      </c>
      <c r="H130" s="22">
        <v>0</v>
      </c>
      <c r="I130" s="22">
        <v>74711</v>
      </c>
    </row>
    <row r="131" spans="1:9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1099375</v>
      </c>
      <c r="F131" s="22">
        <v>56826</v>
      </c>
      <c r="G131" s="22">
        <v>0</v>
      </c>
      <c r="H131" s="22">
        <v>0</v>
      </c>
      <c r="I131" s="22">
        <v>1156201</v>
      </c>
    </row>
    <row r="132" spans="1:9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3288</v>
      </c>
      <c r="G132" s="22">
        <v>0</v>
      </c>
      <c r="H132" s="22">
        <v>0</v>
      </c>
      <c r="I132" s="22">
        <v>3288</v>
      </c>
    </row>
    <row r="133" spans="1:9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85826</v>
      </c>
      <c r="G133" s="22">
        <v>0</v>
      </c>
      <c r="H133" s="22">
        <v>0</v>
      </c>
      <c r="I133" s="22">
        <v>85826</v>
      </c>
    </row>
    <row r="134" spans="1:9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49190</v>
      </c>
      <c r="F135" s="22">
        <v>33260</v>
      </c>
      <c r="G135" s="22">
        <v>0</v>
      </c>
      <c r="H135" s="22">
        <v>0</v>
      </c>
      <c r="I135" s="22">
        <v>82450</v>
      </c>
    </row>
    <row r="136" spans="1:9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</row>
    <row r="137" spans="1:9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7894</v>
      </c>
      <c r="F137" s="22">
        <v>7305</v>
      </c>
      <c r="G137" s="22">
        <v>0</v>
      </c>
      <c r="H137" s="22">
        <v>0</v>
      </c>
      <c r="I137" s="22">
        <v>15199</v>
      </c>
    </row>
    <row r="138" spans="1:9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89819</v>
      </c>
      <c r="G138" s="22">
        <v>0</v>
      </c>
      <c r="H138" s="22">
        <v>0</v>
      </c>
      <c r="I138" s="22">
        <v>89819</v>
      </c>
    </row>
    <row r="139" spans="1:9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30715</v>
      </c>
      <c r="F139" s="22">
        <v>0</v>
      </c>
      <c r="G139" s="22">
        <v>0</v>
      </c>
      <c r="H139" s="22">
        <v>0</v>
      </c>
      <c r="I139" s="22">
        <v>30715</v>
      </c>
    </row>
    <row r="140" spans="1:9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/>
      <c r="F140" s="22"/>
      <c r="G140" s="22"/>
      <c r="H140" s="22"/>
      <c r="I140" s="22">
        <v>0</v>
      </c>
    </row>
    <row r="141" spans="1:9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8153</v>
      </c>
      <c r="F141" s="22">
        <v>20759</v>
      </c>
      <c r="G141" s="22">
        <v>0</v>
      </c>
      <c r="H141" s="22">
        <v>0</v>
      </c>
      <c r="I141" s="22">
        <v>28912</v>
      </c>
    </row>
    <row r="142" spans="1:9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4287</v>
      </c>
      <c r="F142" s="22">
        <v>0</v>
      </c>
      <c r="G142" s="22">
        <v>0</v>
      </c>
      <c r="H142" s="22">
        <v>0</v>
      </c>
      <c r="I142" s="22">
        <v>4287</v>
      </c>
    </row>
    <row r="143" spans="1:9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5698</v>
      </c>
      <c r="F144" s="22">
        <v>10103</v>
      </c>
      <c r="G144" s="22">
        <v>0</v>
      </c>
      <c r="H144" s="22">
        <v>0</v>
      </c>
      <c r="I144" s="22">
        <v>15801</v>
      </c>
    </row>
    <row r="145" spans="1:9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37346</v>
      </c>
      <c r="F145" s="22">
        <v>10791</v>
      </c>
      <c r="G145" s="22">
        <v>0</v>
      </c>
      <c r="H145" s="22">
        <v>0</v>
      </c>
      <c r="I145" s="22">
        <v>48137</v>
      </c>
    </row>
    <row r="146" spans="1:9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0</v>
      </c>
      <c r="F146" s="22">
        <v>23690</v>
      </c>
      <c r="G146" s="22">
        <v>0</v>
      </c>
      <c r="H146" s="22">
        <v>0</v>
      </c>
      <c r="I146" s="22">
        <v>23690</v>
      </c>
    </row>
    <row r="147" spans="1:9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29218</v>
      </c>
      <c r="F147" s="22">
        <v>53</v>
      </c>
      <c r="G147" s="22">
        <v>0</v>
      </c>
      <c r="H147" s="22">
        <v>0</v>
      </c>
      <c r="I147" s="22">
        <v>29271</v>
      </c>
    </row>
    <row r="148" spans="1:9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17057</v>
      </c>
      <c r="F148" s="22">
        <v>35952</v>
      </c>
      <c r="G148" s="22">
        <v>0</v>
      </c>
      <c r="H148" s="22">
        <v>0</v>
      </c>
      <c r="I148" s="22">
        <v>53009</v>
      </c>
    </row>
    <row r="149" spans="1:9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2916</v>
      </c>
      <c r="G149" s="22">
        <v>0</v>
      </c>
      <c r="H149" s="22">
        <v>0</v>
      </c>
      <c r="I149" s="22">
        <v>2916</v>
      </c>
    </row>
    <row r="150" spans="1:9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17733</v>
      </c>
      <c r="F150" s="22">
        <v>37949</v>
      </c>
      <c r="G150" s="22">
        <v>0</v>
      </c>
      <c r="H150" s="22">
        <v>0</v>
      </c>
      <c r="I150" s="22">
        <v>55682</v>
      </c>
    </row>
    <row r="151" spans="1:9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13553</v>
      </c>
      <c r="G152" s="22">
        <v>5272</v>
      </c>
      <c r="H152" s="22">
        <v>0</v>
      </c>
      <c r="I152" s="22">
        <v>18825</v>
      </c>
    </row>
    <row r="153" spans="1:9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70247</v>
      </c>
      <c r="G153" s="22">
        <v>0</v>
      </c>
      <c r="H153" s="22">
        <v>0</v>
      </c>
      <c r="I153" s="22">
        <v>70247</v>
      </c>
    </row>
    <row r="154" spans="1:9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6020</v>
      </c>
      <c r="F154" s="22">
        <v>35187</v>
      </c>
      <c r="G154" s="22">
        <v>0</v>
      </c>
      <c r="H154" s="22">
        <v>0</v>
      </c>
      <c r="I154" s="22">
        <v>41207</v>
      </c>
    </row>
    <row r="155" spans="1:9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11116</v>
      </c>
      <c r="F156" s="22">
        <v>28096</v>
      </c>
      <c r="G156" s="22">
        <v>0</v>
      </c>
      <c r="H156" s="22">
        <v>0</v>
      </c>
      <c r="I156" s="22">
        <v>39212</v>
      </c>
    </row>
    <row r="157" spans="1:9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39166</v>
      </c>
      <c r="F157" s="22">
        <v>237265</v>
      </c>
      <c r="G157" s="22">
        <v>0</v>
      </c>
      <c r="H157" s="22">
        <v>0</v>
      </c>
      <c r="I157" s="22">
        <v>276431</v>
      </c>
    </row>
    <row r="158" spans="1:9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5005</v>
      </c>
      <c r="F159" s="22">
        <v>3506</v>
      </c>
      <c r="G159" s="22">
        <v>0</v>
      </c>
      <c r="H159" s="22">
        <v>0</v>
      </c>
      <c r="I159" s="22">
        <v>8511</v>
      </c>
    </row>
    <row r="160" spans="1:9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5426</v>
      </c>
      <c r="F160" s="22">
        <v>86296</v>
      </c>
      <c r="G160" s="22">
        <v>0</v>
      </c>
      <c r="H160" s="22">
        <v>0</v>
      </c>
      <c r="I160" s="22">
        <v>91722</v>
      </c>
    </row>
    <row r="161" spans="1:9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37855</v>
      </c>
      <c r="H161" s="22">
        <v>0</v>
      </c>
      <c r="I161" s="22">
        <v>37855</v>
      </c>
    </row>
    <row r="162" spans="1:9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16354</v>
      </c>
      <c r="F162" s="22">
        <v>56621</v>
      </c>
      <c r="G162" s="22">
        <v>0</v>
      </c>
      <c r="H162" s="22">
        <v>0</v>
      </c>
      <c r="I162" s="22">
        <v>72975</v>
      </c>
    </row>
    <row r="163" spans="1:9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22608</v>
      </c>
      <c r="G163" s="22">
        <v>0</v>
      </c>
      <c r="H163" s="22">
        <v>0</v>
      </c>
      <c r="I163" s="22">
        <v>22608</v>
      </c>
    </row>
    <row r="164" spans="1:9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2616</v>
      </c>
      <c r="F164" s="22">
        <v>0</v>
      </c>
      <c r="G164" s="22">
        <v>0</v>
      </c>
      <c r="H164" s="22">
        <v>0</v>
      </c>
      <c r="I164" s="22">
        <v>2616</v>
      </c>
    </row>
    <row r="165" spans="1:9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</row>
    <row r="166" spans="1:9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12286</v>
      </c>
      <c r="F166" s="22">
        <v>0</v>
      </c>
      <c r="G166" s="22">
        <v>0</v>
      </c>
      <c r="H166" s="22">
        <v>0</v>
      </c>
      <c r="I166" s="22">
        <v>12286</v>
      </c>
    </row>
    <row r="167" spans="1:9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49612</v>
      </c>
      <c r="G167" s="22">
        <v>0</v>
      </c>
      <c r="H167" s="22">
        <v>0</v>
      </c>
      <c r="I167" s="22">
        <v>49612</v>
      </c>
    </row>
    <row r="168" spans="1:9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19992</v>
      </c>
      <c r="F168" s="22">
        <v>124017</v>
      </c>
      <c r="G168" s="22">
        <v>0</v>
      </c>
      <c r="H168" s="22">
        <v>0</v>
      </c>
      <c r="I168" s="22">
        <v>144009</v>
      </c>
    </row>
    <row r="169" spans="1:9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1368</v>
      </c>
      <c r="F169" s="22">
        <v>0</v>
      </c>
      <c r="G169" s="22">
        <v>0</v>
      </c>
      <c r="H169" s="22">
        <v>0</v>
      </c>
      <c r="I169" s="22">
        <v>1368</v>
      </c>
    </row>
    <row r="170" spans="1:9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4066</v>
      </c>
      <c r="F170" s="22">
        <v>13789</v>
      </c>
      <c r="G170" s="22">
        <v>0</v>
      </c>
      <c r="H170" s="22">
        <v>0</v>
      </c>
      <c r="I170" s="22">
        <v>17855</v>
      </c>
    </row>
    <row r="171" spans="1:9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336101</v>
      </c>
      <c r="G171" s="22">
        <v>0</v>
      </c>
      <c r="H171" s="22">
        <v>0</v>
      </c>
      <c r="I171" s="22">
        <v>336101</v>
      </c>
    </row>
    <row r="172" spans="1:9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3416</v>
      </c>
      <c r="G172" s="22">
        <v>0</v>
      </c>
      <c r="H172" s="22">
        <v>0</v>
      </c>
      <c r="I172" s="22">
        <v>3416</v>
      </c>
    </row>
    <row r="173" spans="1:9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16812</v>
      </c>
      <c r="F173" s="22">
        <v>14098</v>
      </c>
      <c r="G173" s="22">
        <v>0</v>
      </c>
      <c r="H173" s="22">
        <v>0</v>
      </c>
      <c r="I173" s="22">
        <v>30910</v>
      </c>
    </row>
    <row r="174" spans="1:9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50925</v>
      </c>
      <c r="F174" s="22">
        <v>221357</v>
      </c>
      <c r="G174" s="22">
        <v>0</v>
      </c>
      <c r="H174" s="22">
        <v>0</v>
      </c>
      <c r="I174" s="22">
        <v>272282</v>
      </c>
    </row>
    <row r="175" spans="1:9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</row>
    <row r="176" spans="1:9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9352</v>
      </c>
      <c r="F176" s="22">
        <v>38628</v>
      </c>
      <c r="G176" s="22">
        <v>0</v>
      </c>
      <c r="H176" s="22">
        <v>0</v>
      </c>
      <c r="I176" s="22">
        <v>47980</v>
      </c>
    </row>
    <row r="177" spans="1:9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9084</v>
      </c>
      <c r="F177" s="22">
        <v>68032</v>
      </c>
      <c r="G177" s="22">
        <v>0</v>
      </c>
      <c r="H177" s="22">
        <v>0</v>
      </c>
      <c r="I177" s="22">
        <v>77116</v>
      </c>
    </row>
    <row r="178" spans="1:9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15011</v>
      </c>
      <c r="F178" s="22">
        <v>8426</v>
      </c>
      <c r="G178" s="22">
        <v>0</v>
      </c>
      <c r="H178" s="22">
        <v>0</v>
      </c>
      <c r="I178" s="22">
        <v>23437</v>
      </c>
    </row>
    <row r="179" spans="1:9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15077</v>
      </c>
      <c r="F180" s="22">
        <v>14622</v>
      </c>
      <c r="G180" s="22">
        <v>0</v>
      </c>
      <c r="H180" s="22">
        <v>0</v>
      </c>
      <c r="I180" s="22">
        <v>29699</v>
      </c>
    </row>
    <row r="181" spans="1:9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3579</v>
      </c>
      <c r="F181" s="22">
        <v>0</v>
      </c>
      <c r="G181" s="22">
        <v>0</v>
      </c>
      <c r="H181" s="22">
        <v>0</v>
      </c>
      <c r="I181" s="22">
        <v>3579</v>
      </c>
    </row>
    <row r="182" spans="1:9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45684</v>
      </c>
      <c r="F182" s="22">
        <v>0</v>
      </c>
      <c r="G182" s="22">
        <v>0</v>
      </c>
      <c r="H182" s="22">
        <v>0</v>
      </c>
      <c r="I182" s="22">
        <v>45684</v>
      </c>
    </row>
    <row r="183" spans="1:9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10795</v>
      </c>
      <c r="F183" s="22">
        <v>8733</v>
      </c>
      <c r="G183" s="22">
        <v>0</v>
      </c>
      <c r="H183" s="22">
        <v>0</v>
      </c>
      <c r="I183" s="22">
        <v>19528</v>
      </c>
    </row>
    <row r="184" spans="1:9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7919</v>
      </c>
      <c r="F184" s="22">
        <v>6277</v>
      </c>
      <c r="G184" s="22">
        <v>0</v>
      </c>
      <c r="H184" s="22">
        <v>0</v>
      </c>
      <c r="I184" s="22">
        <v>14196</v>
      </c>
    </row>
    <row r="185" spans="1:9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3043</v>
      </c>
      <c r="F185" s="22">
        <v>6818</v>
      </c>
      <c r="G185" s="22">
        <v>0</v>
      </c>
      <c r="H185" s="22">
        <v>0</v>
      </c>
      <c r="I185" s="22">
        <v>9861</v>
      </c>
    </row>
    <row r="186" spans="1:9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15903</v>
      </c>
      <c r="F186" s="22">
        <v>2538</v>
      </c>
      <c r="G186" s="22">
        <v>0</v>
      </c>
      <c r="H186" s="22">
        <v>0</v>
      </c>
      <c r="I186" s="22">
        <v>18441</v>
      </c>
    </row>
    <row r="187" spans="1:9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13535</v>
      </c>
      <c r="F187" s="22">
        <v>10194</v>
      </c>
      <c r="G187" s="22">
        <v>0</v>
      </c>
      <c r="H187" s="22">
        <v>0</v>
      </c>
      <c r="I187" s="22">
        <v>23729</v>
      </c>
    </row>
    <row r="188" spans="1:9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12005</v>
      </c>
      <c r="F188" s="22">
        <v>46032</v>
      </c>
      <c r="G188" s="22">
        <v>0</v>
      </c>
      <c r="H188" s="22">
        <v>0</v>
      </c>
      <c r="I188" s="22">
        <v>58037</v>
      </c>
    </row>
    <row r="189" spans="1:9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5237</v>
      </c>
      <c r="G189" s="22">
        <v>0</v>
      </c>
      <c r="H189" s="22">
        <v>0</v>
      </c>
      <c r="I189" s="22">
        <v>5237</v>
      </c>
    </row>
    <row r="190" spans="1:9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1159200</v>
      </c>
      <c r="G190" s="22">
        <v>0</v>
      </c>
      <c r="H190" s="22">
        <v>0</v>
      </c>
      <c r="I190" s="22">
        <v>1159200</v>
      </c>
    </row>
    <row r="191" spans="1:9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7670</v>
      </c>
      <c r="F191" s="22">
        <v>67483</v>
      </c>
      <c r="G191" s="22">
        <v>0</v>
      </c>
      <c r="H191" s="22">
        <v>0</v>
      </c>
      <c r="I191" s="22">
        <v>75153</v>
      </c>
    </row>
    <row r="192" spans="1:9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4121</v>
      </c>
      <c r="F192" s="22">
        <v>12088</v>
      </c>
      <c r="G192" s="22">
        <v>0</v>
      </c>
      <c r="H192" s="22">
        <v>0</v>
      </c>
      <c r="I192" s="22">
        <v>16209</v>
      </c>
    </row>
    <row r="193" spans="1:9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2565</v>
      </c>
      <c r="F193" s="22">
        <v>37935</v>
      </c>
      <c r="G193" s="22">
        <v>0</v>
      </c>
      <c r="H193" s="22">
        <v>0</v>
      </c>
      <c r="I193" s="22">
        <v>40500</v>
      </c>
    </row>
    <row r="194" spans="1:9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8691</v>
      </c>
      <c r="F194" s="22">
        <v>49536</v>
      </c>
      <c r="G194" s="22">
        <v>0</v>
      </c>
      <c r="H194" s="22">
        <v>0</v>
      </c>
      <c r="I194" s="22">
        <v>58227</v>
      </c>
    </row>
    <row r="195" spans="1:9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35793</v>
      </c>
      <c r="F196" s="22">
        <v>93112</v>
      </c>
      <c r="G196" s="22">
        <v>0</v>
      </c>
      <c r="H196" s="22">
        <v>0</v>
      </c>
      <c r="I196" s="22">
        <v>128905</v>
      </c>
    </row>
    <row r="197" spans="1:9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9213</v>
      </c>
      <c r="F197" s="22">
        <v>117729</v>
      </c>
      <c r="G197" s="22">
        <v>0</v>
      </c>
      <c r="H197" s="22">
        <v>0</v>
      </c>
      <c r="I197" s="22">
        <v>126942</v>
      </c>
    </row>
    <row r="198" spans="1:9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1554</v>
      </c>
      <c r="F198" s="22">
        <v>5620</v>
      </c>
      <c r="G198" s="22">
        <v>0</v>
      </c>
      <c r="H198" s="22">
        <v>0</v>
      </c>
      <c r="I198" s="22">
        <v>7174</v>
      </c>
    </row>
    <row r="199" spans="1:9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6469</v>
      </c>
      <c r="F200" s="22">
        <v>0</v>
      </c>
      <c r="G200" s="22">
        <v>0</v>
      </c>
      <c r="H200" s="22">
        <v>0</v>
      </c>
      <c r="I200" s="22">
        <v>6469</v>
      </c>
    </row>
    <row r="201" spans="1:9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8423</v>
      </c>
      <c r="G203" s="22">
        <v>0</v>
      </c>
      <c r="H203" s="22">
        <v>0</v>
      </c>
      <c r="I203" s="22">
        <v>8423</v>
      </c>
    </row>
    <row r="204" spans="1:9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1261</v>
      </c>
      <c r="F206" s="22">
        <v>0</v>
      </c>
      <c r="G206" s="22">
        <v>0</v>
      </c>
      <c r="H206" s="22">
        <v>0</v>
      </c>
      <c r="I206" s="22">
        <v>1261</v>
      </c>
    </row>
    <row r="207" spans="1:9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5967</v>
      </c>
      <c r="F208" s="22">
        <v>2508</v>
      </c>
      <c r="G208" s="22">
        <v>0</v>
      </c>
      <c r="H208" s="22">
        <v>0</v>
      </c>
      <c r="I208" s="22">
        <v>8475</v>
      </c>
    </row>
    <row r="209" spans="1:9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587</v>
      </c>
      <c r="F210" s="22">
        <v>0</v>
      </c>
      <c r="G210" s="22">
        <v>0</v>
      </c>
      <c r="H210" s="22">
        <v>0</v>
      </c>
      <c r="I210" s="22">
        <v>587</v>
      </c>
    </row>
    <row r="211" spans="1:9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7212</v>
      </c>
      <c r="F212" s="22">
        <v>16183</v>
      </c>
      <c r="G212" s="22">
        <v>0</v>
      </c>
      <c r="H212" s="22">
        <v>0</v>
      </c>
      <c r="I212" s="22">
        <v>23395</v>
      </c>
    </row>
    <row r="213" spans="1:9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3986</v>
      </c>
      <c r="F213" s="22">
        <v>15367</v>
      </c>
      <c r="G213" s="22">
        <v>0</v>
      </c>
      <c r="H213" s="22">
        <v>0</v>
      </c>
      <c r="I213" s="22">
        <v>19353</v>
      </c>
    </row>
    <row r="214" spans="1:9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2047</v>
      </c>
      <c r="F217" s="22">
        <v>0</v>
      </c>
      <c r="G217" s="22">
        <v>0</v>
      </c>
      <c r="H217" s="22">
        <v>0</v>
      </c>
      <c r="I217" s="22">
        <v>2047</v>
      </c>
    </row>
    <row r="218" spans="1:9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2076</v>
      </c>
      <c r="I220" s="22">
        <v>2076</v>
      </c>
    </row>
    <row r="221" spans="1:9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1507</v>
      </c>
      <c r="F222" s="22">
        <v>0</v>
      </c>
      <c r="G222" s="22">
        <v>0</v>
      </c>
      <c r="H222" s="22">
        <v>0</v>
      </c>
      <c r="I222" s="22">
        <v>1507</v>
      </c>
    </row>
    <row r="223" spans="1:9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6694</v>
      </c>
      <c r="F223" s="22">
        <v>26750</v>
      </c>
      <c r="G223" s="22">
        <v>0</v>
      </c>
      <c r="H223" s="22">
        <v>0</v>
      </c>
      <c r="I223" s="22">
        <v>33444</v>
      </c>
    </row>
    <row r="224" spans="1:9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364</v>
      </c>
      <c r="G224" s="22">
        <v>0</v>
      </c>
      <c r="H224" s="22">
        <v>0</v>
      </c>
      <c r="I224" s="22">
        <v>364</v>
      </c>
    </row>
    <row r="225" spans="1:9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189</v>
      </c>
      <c r="F228" s="22">
        <v>0</v>
      </c>
      <c r="G228" s="22">
        <v>1285</v>
      </c>
      <c r="H228" s="22">
        <v>0</v>
      </c>
      <c r="I228" s="22">
        <v>1474</v>
      </c>
    </row>
    <row r="229" spans="1:9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1757</v>
      </c>
      <c r="F229" s="22">
        <v>0</v>
      </c>
      <c r="G229" s="22">
        <v>0</v>
      </c>
      <c r="H229" s="22">
        <v>0</v>
      </c>
      <c r="I229" s="22">
        <v>1757</v>
      </c>
    </row>
    <row r="230" spans="1:9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1685</v>
      </c>
      <c r="F230" s="22">
        <v>0</v>
      </c>
      <c r="G230" s="22">
        <v>0</v>
      </c>
      <c r="H230" s="22">
        <v>0</v>
      </c>
      <c r="I230" s="22">
        <v>1685</v>
      </c>
    </row>
    <row r="231" spans="1:9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1103</v>
      </c>
      <c r="F231" s="22">
        <v>0</v>
      </c>
      <c r="G231" s="22">
        <v>0</v>
      </c>
      <c r="H231" s="22">
        <v>0</v>
      </c>
      <c r="I231" s="22">
        <v>1103</v>
      </c>
    </row>
    <row r="232" spans="1:9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699</v>
      </c>
      <c r="F236" s="22">
        <v>0</v>
      </c>
      <c r="G236" s="22">
        <v>0</v>
      </c>
      <c r="H236" s="22">
        <v>0</v>
      </c>
      <c r="I236" s="22">
        <v>699</v>
      </c>
    </row>
    <row r="237" spans="1:9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1215</v>
      </c>
      <c r="F237" s="22">
        <v>0</v>
      </c>
      <c r="G237" s="22">
        <v>0</v>
      </c>
      <c r="H237" s="22">
        <v>0</v>
      </c>
      <c r="I237" s="22">
        <v>1215</v>
      </c>
    </row>
    <row r="238" spans="1:9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1199</v>
      </c>
      <c r="F238" s="22">
        <v>0</v>
      </c>
      <c r="G238" s="22">
        <v>0</v>
      </c>
      <c r="H238" s="22">
        <v>0</v>
      </c>
      <c r="I238" s="22">
        <v>1199</v>
      </c>
    </row>
    <row r="239" spans="1:9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4258</v>
      </c>
      <c r="F239" s="22">
        <v>0</v>
      </c>
      <c r="G239" s="22">
        <v>0</v>
      </c>
      <c r="H239" s="22">
        <v>0</v>
      </c>
      <c r="I239" s="22">
        <v>4258</v>
      </c>
    </row>
    <row r="240" spans="1:9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1615</v>
      </c>
      <c r="F242" s="22">
        <v>0</v>
      </c>
      <c r="G242" s="22">
        <v>0</v>
      </c>
      <c r="H242" s="22">
        <v>0</v>
      </c>
      <c r="I242" s="22">
        <v>1615</v>
      </c>
    </row>
    <row r="243" spans="1:9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34532</v>
      </c>
      <c r="I251" s="22">
        <v>34532</v>
      </c>
    </row>
    <row r="252" spans="1:9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2642</v>
      </c>
      <c r="F252" s="22">
        <v>0</v>
      </c>
      <c r="G252" s="22">
        <v>0</v>
      </c>
      <c r="H252" s="22">
        <v>0</v>
      </c>
      <c r="I252" s="22">
        <v>2642</v>
      </c>
    </row>
    <row r="253" spans="1:9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1708</v>
      </c>
      <c r="F255" s="22">
        <v>6241</v>
      </c>
      <c r="G255" s="22">
        <v>0</v>
      </c>
      <c r="H255" s="22">
        <v>0</v>
      </c>
      <c r="I255" s="22">
        <v>7949</v>
      </c>
    </row>
    <row r="256" spans="1:9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788</v>
      </c>
      <c r="F256" s="22">
        <v>0</v>
      </c>
      <c r="G256" s="22">
        <v>0</v>
      </c>
      <c r="H256" s="22">
        <v>0</v>
      </c>
      <c r="I256" s="22">
        <v>788</v>
      </c>
    </row>
    <row r="257" spans="1:9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1024</v>
      </c>
      <c r="F257" s="22">
        <v>0</v>
      </c>
      <c r="G257" s="22">
        <v>0</v>
      </c>
      <c r="H257" s="22">
        <v>0</v>
      </c>
      <c r="I257" s="22">
        <v>1024</v>
      </c>
    </row>
    <row r="258" spans="1:9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4915</v>
      </c>
      <c r="G258" s="22">
        <v>0</v>
      </c>
      <c r="H258" s="22">
        <v>0</v>
      </c>
      <c r="I258" s="22">
        <v>4915</v>
      </c>
    </row>
    <row r="259" spans="1:9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25581</v>
      </c>
      <c r="G259" s="22">
        <v>0</v>
      </c>
      <c r="H259" s="22">
        <v>0</v>
      </c>
      <c r="I259" s="22">
        <v>25581</v>
      </c>
    </row>
    <row r="260" spans="1:9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1189</v>
      </c>
      <c r="H260" s="22">
        <v>0</v>
      </c>
      <c r="I260" s="22">
        <v>1189</v>
      </c>
    </row>
    <row r="261" spans="1:9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715</v>
      </c>
      <c r="F263" s="22">
        <v>0</v>
      </c>
      <c r="G263" s="22">
        <v>0</v>
      </c>
      <c r="H263" s="22">
        <v>0</v>
      </c>
      <c r="I263" s="22">
        <v>715</v>
      </c>
    </row>
    <row r="264" spans="1:9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1147</v>
      </c>
      <c r="G264" s="22">
        <v>0</v>
      </c>
      <c r="H264" s="22">
        <v>0</v>
      </c>
      <c r="I264" s="22">
        <v>1147</v>
      </c>
    </row>
    <row r="265" spans="1:9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267</v>
      </c>
      <c r="G268" s="22">
        <v>0</v>
      </c>
      <c r="H268" s="22">
        <v>0</v>
      </c>
      <c r="I268" s="22">
        <v>267</v>
      </c>
    </row>
    <row r="269" spans="1:9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5500</v>
      </c>
      <c r="G269" s="22">
        <v>0</v>
      </c>
      <c r="H269" s="22">
        <v>0</v>
      </c>
      <c r="I269" s="22">
        <v>5500</v>
      </c>
    </row>
    <row r="270" spans="1:9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3439</v>
      </c>
      <c r="G272" s="22">
        <v>0</v>
      </c>
      <c r="H272" s="22">
        <v>0</v>
      </c>
      <c r="I272" s="22">
        <v>3439</v>
      </c>
    </row>
    <row r="273" spans="1:9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7486</v>
      </c>
      <c r="F276" s="22">
        <v>2069</v>
      </c>
      <c r="G276" s="22">
        <v>0</v>
      </c>
      <c r="H276" s="22">
        <v>0</v>
      </c>
      <c r="I276" s="22">
        <v>9555</v>
      </c>
    </row>
    <row r="277" spans="1:9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1379</v>
      </c>
      <c r="F278" s="22">
        <v>0</v>
      </c>
      <c r="G278" s="22">
        <v>0</v>
      </c>
      <c r="H278" s="22">
        <v>0</v>
      </c>
      <c r="I278" s="22">
        <v>1379</v>
      </c>
    </row>
    <row r="279" spans="1:9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697</v>
      </c>
      <c r="F279" s="22">
        <v>0</v>
      </c>
      <c r="G279" s="22">
        <v>0</v>
      </c>
      <c r="H279" s="22">
        <v>0</v>
      </c>
      <c r="I279" s="22">
        <v>697</v>
      </c>
    </row>
    <row r="280" spans="1:9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9675</v>
      </c>
      <c r="F281" s="22">
        <v>10419</v>
      </c>
      <c r="G281" s="22">
        <v>0</v>
      </c>
      <c r="H281" s="22">
        <v>0</v>
      </c>
      <c r="I281" s="22">
        <v>20094</v>
      </c>
    </row>
    <row r="282" spans="1:9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538</v>
      </c>
      <c r="F282" s="22">
        <v>1508</v>
      </c>
      <c r="G282" s="22">
        <v>0</v>
      </c>
      <c r="H282" s="22">
        <v>0</v>
      </c>
      <c r="I282" s="22">
        <v>2046</v>
      </c>
    </row>
    <row r="283" spans="1:9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2909</v>
      </c>
      <c r="F284" s="22">
        <v>0</v>
      </c>
      <c r="G284" s="22">
        <v>0</v>
      </c>
      <c r="H284" s="22">
        <v>0</v>
      </c>
      <c r="I284" s="22">
        <v>2909</v>
      </c>
    </row>
    <row r="285" spans="1:9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2603</v>
      </c>
      <c r="G287" s="22">
        <v>0</v>
      </c>
      <c r="H287" s="22">
        <v>0</v>
      </c>
      <c r="I287" s="22">
        <v>2603</v>
      </c>
    </row>
    <row r="288" spans="1:9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3606</v>
      </c>
      <c r="F288" s="22">
        <v>0</v>
      </c>
      <c r="G288" s="22">
        <v>0</v>
      </c>
      <c r="H288" s="22">
        <v>0</v>
      </c>
      <c r="I288" s="22">
        <v>3606</v>
      </c>
    </row>
    <row r="289" spans="1:9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514</v>
      </c>
      <c r="F289" s="22">
        <v>0</v>
      </c>
      <c r="G289" s="22">
        <v>0</v>
      </c>
      <c r="H289" s="22">
        <v>0</v>
      </c>
      <c r="I289" s="22">
        <v>514</v>
      </c>
    </row>
    <row r="290" spans="1:9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14764</v>
      </c>
      <c r="I301" s="22">
        <v>14764</v>
      </c>
    </row>
    <row r="302" spans="1:9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167401</v>
      </c>
      <c r="F341" s="22">
        <v>0</v>
      </c>
      <c r="G341" s="22">
        <v>0</v>
      </c>
      <c r="H341" s="22">
        <v>0</v>
      </c>
      <c r="I341" s="22">
        <v>167401</v>
      </c>
    </row>
    <row r="342" spans="1:9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1002430</v>
      </c>
      <c r="F342" s="22">
        <v>0</v>
      </c>
      <c r="G342" s="22">
        <v>0</v>
      </c>
      <c r="H342" s="22">
        <v>0</v>
      </c>
      <c r="I342" s="22">
        <v>1002430</v>
      </c>
    </row>
    <row r="343" spans="1:9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40577</v>
      </c>
      <c r="F343" s="22">
        <v>0</v>
      </c>
      <c r="G343" s="22">
        <v>0</v>
      </c>
      <c r="H343" s="22">
        <v>0</v>
      </c>
      <c r="I343" s="22">
        <v>40577</v>
      </c>
    </row>
    <row r="344" spans="1:9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30441</v>
      </c>
      <c r="F344" s="22">
        <v>0</v>
      </c>
      <c r="G344" s="22">
        <v>0</v>
      </c>
      <c r="H344" s="22">
        <v>0</v>
      </c>
      <c r="I344" s="22">
        <v>30441</v>
      </c>
    </row>
    <row r="345" spans="1:9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16477</v>
      </c>
      <c r="F345" s="22">
        <v>0</v>
      </c>
      <c r="G345" s="22">
        <v>0</v>
      </c>
      <c r="H345" s="22">
        <v>0</v>
      </c>
      <c r="I345" s="22">
        <v>16477</v>
      </c>
    </row>
    <row r="346" spans="1:9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</row>
    <row r="347" spans="1:9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61152</v>
      </c>
      <c r="F347" s="22">
        <v>0</v>
      </c>
      <c r="G347" s="22">
        <v>0</v>
      </c>
      <c r="H347" s="22">
        <v>0</v>
      </c>
      <c r="I347" s="22">
        <v>61152</v>
      </c>
    </row>
    <row r="348" spans="1:9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10547</v>
      </c>
      <c r="F348" s="22">
        <v>120905</v>
      </c>
      <c r="G348" s="22">
        <v>0</v>
      </c>
      <c r="H348" s="22">
        <v>0</v>
      </c>
      <c r="I348" s="22">
        <v>131452</v>
      </c>
    </row>
    <row r="349" spans="1:9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2463</v>
      </c>
      <c r="F349" s="22">
        <v>0</v>
      </c>
      <c r="G349" s="22">
        <v>0</v>
      </c>
      <c r="H349" s="22">
        <v>0</v>
      </c>
      <c r="I349" s="22">
        <v>2463</v>
      </c>
    </row>
    <row r="350" spans="1:9" x14ac:dyDescent="0.25">
      <c r="A350" s="22" t="s">
        <v>122</v>
      </c>
      <c r="B350" s="22" t="s">
        <v>823</v>
      </c>
      <c r="C350" s="22" t="s">
        <v>824</v>
      </c>
      <c r="D350" s="22" t="s">
        <v>825</v>
      </c>
      <c r="E350" s="22"/>
      <c r="F350" s="22"/>
      <c r="G350" s="22"/>
      <c r="H350" s="22"/>
      <c r="I350" s="22"/>
    </row>
    <row r="351" spans="1:9" x14ac:dyDescent="0.25">
      <c r="A351" s="22"/>
      <c r="B351" s="22"/>
      <c r="C351" s="22"/>
      <c r="D351" s="22" t="s">
        <v>826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E2E78-CBE0-464F-8F57-BCE243A88A01}">
  <dimension ref="A1:I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1325</v>
      </c>
      <c r="D1" s="20" t="s">
        <v>1333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66</v>
      </c>
      <c r="F2" s="21" t="s">
        <v>67</v>
      </c>
      <c r="G2" s="21" t="s">
        <v>1327</v>
      </c>
      <c r="H2" s="21" t="s">
        <v>65</v>
      </c>
      <c r="I2" s="21" t="s">
        <v>1078</v>
      </c>
    </row>
    <row r="3" spans="1:9" x14ac:dyDescent="0.25">
      <c r="A3" s="21"/>
      <c r="B3" s="21"/>
      <c r="C3" s="21"/>
      <c r="D3" s="21" t="s">
        <v>88</v>
      </c>
      <c r="E3" s="21" t="s">
        <v>1328</v>
      </c>
      <c r="F3" s="21" t="s">
        <v>1329</v>
      </c>
      <c r="G3" s="21" t="s">
        <v>1330</v>
      </c>
      <c r="H3" s="21" t="s">
        <v>1331</v>
      </c>
      <c r="I3" s="21" t="s">
        <v>1332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8211</v>
      </c>
      <c r="F13" s="22">
        <v>107873</v>
      </c>
      <c r="G13" s="22">
        <v>0</v>
      </c>
      <c r="H13" s="22">
        <v>0</v>
      </c>
      <c r="I13" s="22">
        <v>116084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20000</v>
      </c>
      <c r="G15" s="22">
        <v>0</v>
      </c>
      <c r="H15" s="22">
        <v>0</v>
      </c>
      <c r="I15" s="22">
        <v>20000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75679</v>
      </c>
      <c r="G18" s="22">
        <v>0</v>
      </c>
      <c r="H18" s="22">
        <v>0</v>
      </c>
      <c r="I18" s="22">
        <v>75679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</row>
    <row r="21" spans="1: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</row>
    <row r="25" spans="1:9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</row>
    <row r="33" spans="1:9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</row>
    <row r="39" spans="1:9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</row>
    <row r="43" spans="1:9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</row>
    <row r="45" spans="1:9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</row>
    <row r="46" spans="1:9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</row>
    <row r="51" spans="1:9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</row>
    <row r="53" spans="1:9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</row>
    <row r="54" spans="1:9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</row>
    <row r="55" spans="1:9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</row>
    <row r="58" spans="1:9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</row>
    <row r="59" spans="1:9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</row>
    <row r="60" spans="1:9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</row>
    <row r="61" spans="1:9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</row>
    <row r="78" spans="1:9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</row>
    <row r="79" spans="1:9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</row>
    <row r="86" spans="1:9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</row>
    <row r="87" spans="1:9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</row>
    <row r="88" spans="1:9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</row>
    <row r="89" spans="1:9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</row>
    <row r="90" spans="1:9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</row>
    <row r="91" spans="1:9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</row>
    <row r="92" spans="1:9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</row>
    <row r="99" spans="1:9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</row>
    <row r="103" spans="1:9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</row>
    <row r="106" spans="1:9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</row>
    <row r="108" spans="1:9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</row>
    <row r="109" spans="1:9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</row>
    <row r="110" spans="1:9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</row>
    <row r="111" spans="1:9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</row>
    <row r="112" spans="1:9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</row>
    <row r="113" spans="1:9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</row>
    <row r="115" spans="1:9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</row>
    <row r="117" spans="1:9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</row>
    <row r="118" spans="1:9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</row>
    <row r="119" spans="1:9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</row>
    <row r="120" spans="1:9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</row>
    <row r="121" spans="1:9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</row>
    <row r="122" spans="1:9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</row>
    <row r="123" spans="1:9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1:9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</row>
    <row r="127" spans="1:9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</row>
    <row r="128" spans="1:9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</row>
    <row r="129" spans="1:9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</row>
    <row r="130" spans="1:9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</row>
    <row r="136" spans="1:9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</row>
    <row r="137" spans="1:9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/>
      <c r="F140" s="22"/>
      <c r="G140" s="22"/>
      <c r="H140" s="22"/>
      <c r="I140" s="22">
        <v>0</v>
      </c>
    </row>
    <row r="141" spans="1:9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1:9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</row>
    <row r="145" spans="1:9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</row>
    <row r="146" spans="1:9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</row>
    <row r="148" spans="1:9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</row>
    <row r="151" spans="1:9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</row>
    <row r="153" spans="1:9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13641</v>
      </c>
      <c r="H153" s="22">
        <v>0</v>
      </c>
      <c r="I153" s="22">
        <v>13641</v>
      </c>
    </row>
    <row r="154" spans="1:9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</row>
    <row r="157" spans="1:9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</row>
    <row r="160" spans="1:9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</row>
    <row r="161" spans="1:9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</row>
    <row r="162" spans="1:9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</row>
    <row r="163" spans="1:9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</row>
    <row r="164" spans="1:9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</row>
    <row r="165" spans="1:9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</row>
    <row r="166" spans="1:9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</row>
    <row r="167" spans="1:9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</row>
    <row r="168" spans="1:9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</row>
    <row r="169" spans="1:9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</row>
    <row r="170" spans="1:9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</row>
    <row r="171" spans="1:9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</row>
    <row r="172" spans="1:9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</row>
    <row r="173" spans="1:9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</row>
    <row r="174" spans="1:9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</row>
    <row r="175" spans="1:9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</row>
    <row r="176" spans="1:9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</row>
    <row r="177" spans="1:9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</row>
    <row r="178" spans="1:9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</row>
    <row r="179" spans="1:9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</row>
    <row r="181" spans="1:9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</row>
    <row r="182" spans="1:9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</row>
    <row r="183" spans="1:9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</row>
    <row r="184" spans="1:9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</row>
    <row r="185" spans="1:9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</row>
    <row r="186" spans="1:9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</row>
    <row r="187" spans="1:9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</row>
    <row r="188" spans="1:9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</row>
    <row r="189" spans="1:9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</row>
    <row r="190" spans="1:9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</row>
    <row r="191" spans="1:9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</row>
    <row r="192" spans="1:9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</row>
    <row r="193" spans="1:9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</row>
    <row r="194" spans="1:9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</row>
    <row r="195" spans="1:9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</row>
    <row r="198" spans="1:9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23</v>
      </c>
      <c r="G287" s="22">
        <v>0</v>
      </c>
      <c r="H287" s="22">
        <v>0</v>
      </c>
      <c r="I287" s="22">
        <v>23</v>
      </c>
    </row>
    <row r="288" spans="1:9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</row>
    <row r="346" spans="1:9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</row>
    <row r="347" spans="1:9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</row>
    <row r="348" spans="1:9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</row>
    <row r="349" spans="1:9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</row>
    <row r="350" spans="1:9" x14ac:dyDescent="0.25">
      <c r="A350" s="22" t="s">
        <v>122</v>
      </c>
      <c r="B350" s="22" t="s">
        <v>823</v>
      </c>
      <c r="C350" s="22" t="s">
        <v>824</v>
      </c>
      <c r="D350" s="22" t="s">
        <v>825</v>
      </c>
      <c r="E350" s="22"/>
      <c r="F350" s="22"/>
      <c r="G350" s="22"/>
      <c r="H350" s="22"/>
      <c r="I350" s="22"/>
    </row>
    <row r="351" spans="1:9" x14ac:dyDescent="0.25">
      <c r="A351" s="22"/>
      <c r="B351" s="22"/>
      <c r="C351" s="22"/>
      <c r="D351" s="22" t="s">
        <v>826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4E0AD-6B09-40A9-95A2-CFD18F393B28}">
  <dimension ref="A1:I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1325</v>
      </c>
      <c r="D1" s="20" t="s">
        <v>1334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66</v>
      </c>
      <c r="F2" s="21" t="s">
        <v>67</v>
      </c>
      <c r="G2" s="21" t="s">
        <v>1327</v>
      </c>
      <c r="H2" s="21" t="s">
        <v>65</v>
      </c>
      <c r="I2" s="21" t="s">
        <v>1078</v>
      </c>
    </row>
    <row r="3" spans="1:9" x14ac:dyDescent="0.25">
      <c r="A3" s="21"/>
      <c r="B3" s="21"/>
      <c r="C3" s="21"/>
      <c r="D3" s="21" t="s">
        <v>88</v>
      </c>
      <c r="E3" s="21" t="s">
        <v>1328</v>
      </c>
      <c r="F3" s="21" t="s">
        <v>1329</v>
      </c>
      <c r="G3" s="21" t="s">
        <v>1330</v>
      </c>
      <c r="H3" s="21" t="s">
        <v>1331</v>
      </c>
      <c r="I3" s="21" t="s">
        <v>1332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0</v>
      </c>
      <c r="G6" s="22">
        <v>6926000</v>
      </c>
      <c r="H6" s="22">
        <v>0</v>
      </c>
      <c r="I6" s="22">
        <v>6926000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</row>
    <row r="21" spans="1: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</row>
    <row r="25" spans="1:9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</row>
    <row r="33" spans="1:9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</row>
    <row r="39" spans="1:9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</row>
    <row r="43" spans="1:9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</row>
    <row r="45" spans="1:9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</row>
    <row r="46" spans="1:9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</row>
    <row r="51" spans="1:9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</row>
    <row r="53" spans="1:9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</row>
    <row r="54" spans="1:9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</row>
    <row r="55" spans="1:9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</row>
    <row r="58" spans="1:9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</row>
    <row r="59" spans="1:9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</row>
    <row r="60" spans="1:9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</row>
    <row r="61" spans="1:9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</row>
    <row r="78" spans="1:9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</row>
    <row r="79" spans="1:9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</row>
    <row r="86" spans="1:9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</row>
    <row r="87" spans="1:9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</row>
    <row r="88" spans="1:9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</row>
    <row r="89" spans="1:9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</row>
    <row r="90" spans="1:9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</row>
    <row r="91" spans="1:9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</row>
    <row r="92" spans="1:9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</row>
    <row r="99" spans="1:9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</row>
    <row r="103" spans="1:9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</row>
    <row r="106" spans="1:9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</row>
    <row r="108" spans="1:9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</row>
    <row r="109" spans="1:9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</row>
    <row r="110" spans="1:9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</row>
    <row r="111" spans="1:9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</row>
    <row r="112" spans="1:9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</row>
    <row r="113" spans="1:9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</row>
    <row r="115" spans="1:9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</row>
    <row r="117" spans="1:9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</row>
    <row r="118" spans="1:9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</row>
    <row r="119" spans="1:9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</row>
    <row r="120" spans="1:9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</row>
    <row r="121" spans="1:9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</row>
    <row r="122" spans="1:9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</row>
    <row r="123" spans="1:9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1:9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</row>
    <row r="127" spans="1:9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</row>
    <row r="128" spans="1:9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</row>
    <row r="129" spans="1:9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</row>
    <row r="130" spans="1:9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</row>
    <row r="136" spans="1:9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</row>
    <row r="137" spans="1:9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/>
      <c r="F140" s="22"/>
      <c r="G140" s="22"/>
      <c r="H140" s="22"/>
      <c r="I140" s="22">
        <v>0</v>
      </c>
    </row>
    <row r="141" spans="1:9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1:9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</row>
    <row r="145" spans="1:9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</row>
    <row r="146" spans="1:9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</row>
    <row r="148" spans="1:9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</row>
    <row r="151" spans="1:9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</row>
    <row r="153" spans="1:9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</row>
    <row r="154" spans="1:9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</row>
    <row r="157" spans="1:9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</row>
    <row r="160" spans="1:9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</row>
    <row r="161" spans="1:9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</row>
    <row r="162" spans="1:9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</row>
    <row r="163" spans="1:9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</row>
    <row r="164" spans="1:9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</row>
    <row r="165" spans="1:9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</row>
    <row r="166" spans="1:9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</row>
    <row r="167" spans="1:9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</row>
    <row r="168" spans="1:9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</row>
    <row r="169" spans="1:9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</row>
    <row r="170" spans="1:9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</row>
    <row r="171" spans="1:9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</row>
    <row r="172" spans="1:9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</row>
    <row r="173" spans="1:9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</row>
    <row r="174" spans="1:9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</row>
    <row r="175" spans="1:9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</row>
    <row r="176" spans="1:9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</row>
    <row r="177" spans="1:9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</row>
    <row r="178" spans="1:9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</row>
    <row r="179" spans="1:9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</row>
    <row r="181" spans="1:9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</row>
    <row r="182" spans="1:9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</row>
    <row r="183" spans="1:9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</row>
    <row r="184" spans="1:9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</row>
    <row r="185" spans="1:9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</row>
    <row r="186" spans="1:9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</row>
    <row r="187" spans="1:9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</row>
    <row r="188" spans="1:9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</row>
    <row r="189" spans="1:9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</row>
    <row r="190" spans="1:9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</row>
    <row r="191" spans="1:9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</row>
    <row r="192" spans="1:9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</row>
    <row r="193" spans="1:9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</row>
    <row r="194" spans="1:9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</row>
    <row r="195" spans="1:9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</row>
    <row r="198" spans="1:9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</row>
    <row r="346" spans="1:9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</row>
    <row r="347" spans="1:9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</row>
    <row r="348" spans="1:9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</row>
    <row r="349" spans="1:9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</row>
    <row r="350" spans="1:9" x14ac:dyDescent="0.25">
      <c r="A350" s="22" t="s">
        <v>122</v>
      </c>
      <c r="B350" s="22" t="s">
        <v>823</v>
      </c>
      <c r="C350" s="22" t="s">
        <v>824</v>
      </c>
      <c r="D350" s="22" t="s">
        <v>825</v>
      </c>
      <c r="E350" s="22"/>
      <c r="F350" s="22"/>
      <c r="G350" s="22"/>
      <c r="H350" s="22"/>
      <c r="I350" s="22"/>
    </row>
    <row r="351" spans="1:9" x14ac:dyDescent="0.25">
      <c r="A351" s="22"/>
      <c r="B351" s="22"/>
      <c r="C351" s="22"/>
      <c r="D351" s="22" t="s">
        <v>826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21E48-FCF0-46D8-A473-829810800A57}">
  <dimension ref="A1:I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1325</v>
      </c>
      <c r="D1" s="20" t="s">
        <v>1335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66</v>
      </c>
      <c r="F2" s="21" t="s">
        <v>67</v>
      </c>
      <c r="G2" s="21" t="s">
        <v>1327</v>
      </c>
      <c r="H2" s="21" t="s">
        <v>65</v>
      </c>
      <c r="I2" s="21" t="s">
        <v>1078</v>
      </c>
    </row>
    <row r="3" spans="1:9" x14ac:dyDescent="0.25">
      <c r="A3" s="21"/>
      <c r="B3" s="21"/>
      <c r="C3" s="21"/>
      <c r="D3" s="21" t="s">
        <v>88</v>
      </c>
      <c r="E3" s="21" t="s">
        <v>1328</v>
      </c>
      <c r="F3" s="21" t="s">
        <v>1329</v>
      </c>
      <c r="G3" s="21" t="s">
        <v>1330</v>
      </c>
      <c r="H3" s="21" t="s">
        <v>1331</v>
      </c>
      <c r="I3" s="21" t="s">
        <v>1332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22433</v>
      </c>
      <c r="F4" s="22">
        <v>111858</v>
      </c>
      <c r="G4" s="22">
        <v>0</v>
      </c>
      <c r="H4" s="22">
        <v>0</v>
      </c>
      <c r="I4" s="22">
        <v>134291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27375</v>
      </c>
      <c r="F5" s="22">
        <v>35022</v>
      </c>
      <c r="G5" s="22">
        <v>0</v>
      </c>
      <c r="H5" s="22">
        <v>0</v>
      </c>
      <c r="I5" s="22">
        <v>62397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2846000</v>
      </c>
      <c r="F6" s="22">
        <v>11201000</v>
      </c>
      <c r="G6" s="22">
        <v>6926000</v>
      </c>
      <c r="H6" s="22">
        <v>2014000</v>
      </c>
      <c r="I6" s="22">
        <v>22987000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10840</v>
      </c>
      <c r="F7" s="22">
        <v>0</v>
      </c>
      <c r="G7" s="22">
        <v>0</v>
      </c>
      <c r="H7" s="22">
        <v>0</v>
      </c>
      <c r="I7" s="22">
        <v>10840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5783230</v>
      </c>
      <c r="F9" s="22">
        <v>77182</v>
      </c>
      <c r="G9" s="22">
        <v>0</v>
      </c>
      <c r="H9" s="22">
        <v>0</v>
      </c>
      <c r="I9" s="22">
        <v>5860412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4935000</v>
      </c>
      <c r="F10" s="22">
        <v>40578000</v>
      </c>
      <c r="G10" s="22">
        <v>267000</v>
      </c>
      <c r="H10" s="22">
        <v>0</v>
      </c>
      <c r="I10" s="22">
        <v>45780000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9195</v>
      </c>
      <c r="F11" s="22">
        <v>840529</v>
      </c>
      <c r="G11" s="22">
        <v>0</v>
      </c>
      <c r="H11" s="22">
        <v>0</v>
      </c>
      <c r="I11" s="22">
        <v>849724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846191</v>
      </c>
      <c r="G12" s="22">
        <v>0</v>
      </c>
      <c r="H12" s="22">
        <v>0</v>
      </c>
      <c r="I12" s="22">
        <v>846191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8211</v>
      </c>
      <c r="F13" s="22">
        <v>107873</v>
      </c>
      <c r="G13" s="22">
        <v>0</v>
      </c>
      <c r="H13" s="22">
        <v>0</v>
      </c>
      <c r="I13" s="22">
        <v>116084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356909</v>
      </c>
      <c r="G14" s="22">
        <v>0</v>
      </c>
      <c r="H14" s="22">
        <v>0</v>
      </c>
      <c r="I14" s="22">
        <v>356909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205000</v>
      </c>
      <c r="F15" s="22">
        <v>1198000</v>
      </c>
      <c r="G15" s="22">
        <v>0</v>
      </c>
      <c r="H15" s="22">
        <v>0</v>
      </c>
      <c r="I15" s="22">
        <v>1403000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6553</v>
      </c>
      <c r="F16" s="22">
        <v>200614</v>
      </c>
      <c r="G16" s="22">
        <v>0</v>
      </c>
      <c r="H16" s="22">
        <v>80439</v>
      </c>
      <c r="I16" s="22">
        <v>287606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65000</v>
      </c>
      <c r="F17" s="22">
        <v>743000</v>
      </c>
      <c r="G17" s="22">
        <v>0</v>
      </c>
      <c r="H17" s="22">
        <v>0</v>
      </c>
      <c r="I17" s="22">
        <v>808000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219362</v>
      </c>
      <c r="F18" s="22">
        <v>1602399</v>
      </c>
      <c r="G18" s="22">
        <v>0</v>
      </c>
      <c r="H18" s="22">
        <v>0</v>
      </c>
      <c r="I18" s="22">
        <v>1821761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36170</v>
      </c>
      <c r="G19" s="22">
        <v>0</v>
      </c>
      <c r="H19" s="22">
        <v>0</v>
      </c>
      <c r="I19" s="22">
        <v>36170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61203</v>
      </c>
      <c r="F20" s="22">
        <v>1226865</v>
      </c>
      <c r="G20" s="22">
        <v>0</v>
      </c>
      <c r="H20" s="22">
        <v>0</v>
      </c>
      <c r="I20" s="22">
        <v>1288068</v>
      </c>
    </row>
    <row r="21" spans="1: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117594</v>
      </c>
      <c r="F21" s="22">
        <v>18378</v>
      </c>
      <c r="G21" s="22">
        <v>0</v>
      </c>
      <c r="H21" s="22">
        <v>0</v>
      </c>
      <c r="I21" s="22">
        <v>135972</v>
      </c>
    </row>
    <row r="22" spans="1:9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151221</v>
      </c>
      <c r="G22" s="22">
        <v>0</v>
      </c>
      <c r="H22" s="22">
        <v>0</v>
      </c>
      <c r="I22" s="22">
        <v>151221</v>
      </c>
    </row>
    <row r="23" spans="1:9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553152</v>
      </c>
      <c r="F23" s="22">
        <v>68830</v>
      </c>
      <c r="G23" s="22">
        <v>0</v>
      </c>
      <c r="H23" s="22">
        <v>0</v>
      </c>
      <c r="I23" s="22">
        <v>621982</v>
      </c>
    </row>
    <row r="24" spans="1:9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33609</v>
      </c>
      <c r="F24" s="22">
        <v>70683</v>
      </c>
      <c r="G24" s="22">
        <v>0</v>
      </c>
      <c r="H24" s="22">
        <v>0</v>
      </c>
      <c r="I24" s="22">
        <v>104292</v>
      </c>
    </row>
    <row r="25" spans="1:9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85282</v>
      </c>
      <c r="F25" s="22">
        <v>142108</v>
      </c>
      <c r="G25" s="22">
        <v>0</v>
      </c>
      <c r="H25" s="22">
        <v>0</v>
      </c>
      <c r="I25" s="22">
        <v>227390</v>
      </c>
    </row>
    <row r="26" spans="1:9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111951</v>
      </c>
      <c r="F26" s="22">
        <v>1075050</v>
      </c>
      <c r="G26" s="22">
        <v>0</v>
      </c>
      <c r="H26" s="22">
        <v>0</v>
      </c>
      <c r="I26" s="22">
        <v>1187001</v>
      </c>
    </row>
    <row r="27" spans="1:9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515</v>
      </c>
      <c r="F27" s="22">
        <v>0</v>
      </c>
      <c r="G27" s="22">
        <v>0</v>
      </c>
      <c r="H27" s="22">
        <v>0</v>
      </c>
      <c r="I27" s="22">
        <v>515</v>
      </c>
    </row>
    <row r="28" spans="1:9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1292</v>
      </c>
      <c r="F28" s="22">
        <v>7842</v>
      </c>
      <c r="G28" s="22">
        <v>0</v>
      </c>
      <c r="H28" s="22">
        <v>0</v>
      </c>
      <c r="I28" s="22">
        <v>9134</v>
      </c>
    </row>
    <row r="29" spans="1:9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1234</v>
      </c>
      <c r="F29" s="22">
        <v>30238</v>
      </c>
      <c r="G29" s="22">
        <v>0</v>
      </c>
      <c r="H29" s="22">
        <v>0</v>
      </c>
      <c r="I29" s="22">
        <v>31472</v>
      </c>
    </row>
    <row r="30" spans="1:9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0</v>
      </c>
      <c r="F30" s="22">
        <v>3358</v>
      </c>
      <c r="G30" s="22">
        <v>0</v>
      </c>
      <c r="H30" s="22">
        <v>0</v>
      </c>
      <c r="I30" s="22">
        <v>3358</v>
      </c>
    </row>
    <row r="31" spans="1:9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0</v>
      </c>
      <c r="F31" s="22">
        <v>649501</v>
      </c>
      <c r="G31" s="22">
        <v>0</v>
      </c>
      <c r="H31" s="22">
        <v>0</v>
      </c>
      <c r="I31" s="22">
        <v>649501</v>
      </c>
    </row>
    <row r="32" spans="1:9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41649</v>
      </c>
      <c r="F32" s="22">
        <v>3259</v>
      </c>
      <c r="G32" s="22">
        <v>0</v>
      </c>
      <c r="H32" s="22">
        <v>0</v>
      </c>
      <c r="I32" s="22">
        <v>44908</v>
      </c>
    </row>
    <row r="33" spans="1:9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1522</v>
      </c>
      <c r="F33" s="22">
        <v>19779</v>
      </c>
      <c r="G33" s="22">
        <v>0</v>
      </c>
      <c r="H33" s="22">
        <v>0</v>
      </c>
      <c r="I33" s="22">
        <v>21301</v>
      </c>
    </row>
    <row r="34" spans="1:9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3683</v>
      </c>
      <c r="F34" s="22">
        <v>67280</v>
      </c>
      <c r="G34" s="22">
        <v>0</v>
      </c>
      <c r="H34" s="22">
        <v>0</v>
      </c>
      <c r="I34" s="22">
        <v>70963</v>
      </c>
    </row>
    <row r="35" spans="1:9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3516</v>
      </c>
      <c r="F35" s="22">
        <v>9066</v>
      </c>
      <c r="G35" s="22">
        <v>0</v>
      </c>
      <c r="H35" s="22">
        <v>0</v>
      </c>
      <c r="I35" s="22">
        <v>12582</v>
      </c>
    </row>
    <row r="36" spans="1:9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0</v>
      </c>
      <c r="F36" s="22">
        <v>11405</v>
      </c>
      <c r="G36" s="22">
        <v>0</v>
      </c>
      <c r="H36" s="22">
        <v>0</v>
      </c>
      <c r="I36" s="22">
        <v>11405</v>
      </c>
    </row>
    <row r="37" spans="1:9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15159</v>
      </c>
      <c r="F37" s="22">
        <v>0</v>
      </c>
      <c r="G37" s="22">
        <v>0</v>
      </c>
      <c r="H37" s="22">
        <v>0</v>
      </c>
      <c r="I37" s="22">
        <v>15159</v>
      </c>
    </row>
    <row r="38" spans="1:9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7305</v>
      </c>
      <c r="G38" s="22">
        <v>0</v>
      </c>
      <c r="H38" s="22">
        <v>0</v>
      </c>
      <c r="I38" s="22">
        <v>7305</v>
      </c>
    </row>
    <row r="39" spans="1:9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66389</v>
      </c>
      <c r="F39" s="22">
        <v>10612</v>
      </c>
      <c r="G39" s="22">
        <v>0</v>
      </c>
      <c r="H39" s="22">
        <v>0</v>
      </c>
      <c r="I39" s="22">
        <v>77001</v>
      </c>
    </row>
    <row r="40" spans="1:9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2716718</v>
      </c>
      <c r="F40" s="22">
        <v>54136</v>
      </c>
      <c r="G40" s="22">
        <v>0</v>
      </c>
      <c r="H40" s="22">
        <v>0</v>
      </c>
      <c r="I40" s="22">
        <v>2770854</v>
      </c>
    </row>
    <row r="41" spans="1:9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303</v>
      </c>
      <c r="G41" s="22">
        <v>0</v>
      </c>
      <c r="H41" s="22">
        <v>0</v>
      </c>
      <c r="I41" s="22">
        <v>303</v>
      </c>
    </row>
    <row r="42" spans="1:9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203</v>
      </c>
      <c r="F42" s="22">
        <v>0</v>
      </c>
      <c r="G42" s="22">
        <v>0</v>
      </c>
      <c r="H42" s="22">
        <v>0</v>
      </c>
      <c r="I42" s="22">
        <v>203</v>
      </c>
    </row>
    <row r="43" spans="1:9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33381</v>
      </c>
      <c r="F43" s="22">
        <v>85904</v>
      </c>
      <c r="G43" s="22">
        <v>0</v>
      </c>
      <c r="H43" s="22">
        <v>0</v>
      </c>
      <c r="I43" s="22">
        <v>119285</v>
      </c>
    </row>
    <row r="44" spans="1:9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3212</v>
      </c>
      <c r="F44" s="22">
        <v>0</v>
      </c>
      <c r="G44" s="22">
        <v>0</v>
      </c>
      <c r="H44" s="22">
        <v>0</v>
      </c>
      <c r="I44" s="22">
        <v>3212</v>
      </c>
    </row>
    <row r="45" spans="1:9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50427</v>
      </c>
      <c r="F45" s="22">
        <v>32311</v>
      </c>
      <c r="G45" s="22">
        <v>0</v>
      </c>
      <c r="H45" s="22">
        <v>0</v>
      </c>
      <c r="I45" s="22">
        <v>82738</v>
      </c>
    </row>
    <row r="46" spans="1:9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1415</v>
      </c>
      <c r="F46" s="22">
        <v>38850</v>
      </c>
      <c r="G46" s="22">
        <v>0</v>
      </c>
      <c r="H46" s="22">
        <v>0</v>
      </c>
      <c r="I46" s="22">
        <v>40265</v>
      </c>
    </row>
    <row r="47" spans="1:9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2177</v>
      </c>
      <c r="F47" s="22">
        <v>0</v>
      </c>
      <c r="G47" s="22">
        <v>0</v>
      </c>
      <c r="H47" s="22">
        <v>0</v>
      </c>
      <c r="I47" s="22">
        <v>2177</v>
      </c>
    </row>
    <row r="48" spans="1:9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25564</v>
      </c>
      <c r="F48" s="22">
        <v>178915</v>
      </c>
      <c r="G48" s="22">
        <v>0</v>
      </c>
      <c r="H48" s="22">
        <v>0</v>
      </c>
      <c r="I48" s="22">
        <v>204479</v>
      </c>
    </row>
    <row r="49" spans="1:9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0</v>
      </c>
      <c r="F49" s="22">
        <v>25276</v>
      </c>
      <c r="G49" s="22">
        <v>0</v>
      </c>
      <c r="H49" s="22">
        <v>0</v>
      </c>
      <c r="I49" s="22">
        <v>25276</v>
      </c>
    </row>
    <row r="50" spans="1:9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103904</v>
      </c>
      <c r="F50" s="22">
        <v>23297</v>
      </c>
      <c r="G50" s="22">
        <v>0</v>
      </c>
      <c r="H50" s="22">
        <v>0</v>
      </c>
      <c r="I50" s="22">
        <v>127201</v>
      </c>
    </row>
    <row r="51" spans="1:9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1352</v>
      </c>
      <c r="F51" s="22">
        <v>0</v>
      </c>
      <c r="G51" s="22">
        <v>0</v>
      </c>
      <c r="H51" s="22">
        <v>0</v>
      </c>
      <c r="I51" s="22">
        <v>1352</v>
      </c>
    </row>
    <row r="52" spans="1:9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104573</v>
      </c>
      <c r="F52" s="22">
        <v>9341</v>
      </c>
      <c r="G52" s="22">
        <v>0</v>
      </c>
      <c r="H52" s="22">
        <v>0</v>
      </c>
      <c r="I52" s="22">
        <v>113914</v>
      </c>
    </row>
    <row r="53" spans="1:9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7918</v>
      </c>
      <c r="F53" s="22">
        <v>18976</v>
      </c>
      <c r="G53" s="22">
        <v>0</v>
      </c>
      <c r="H53" s="22">
        <v>0</v>
      </c>
      <c r="I53" s="22">
        <v>26894</v>
      </c>
    </row>
    <row r="54" spans="1:9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709789</v>
      </c>
      <c r="F54" s="22">
        <v>725114</v>
      </c>
      <c r="G54" s="22">
        <v>0</v>
      </c>
      <c r="H54" s="22">
        <v>0</v>
      </c>
      <c r="I54" s="22">
        <v>1434903</v>
      </c>
    </row>
    <row r="55" spans="1:9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1881</v>
      </c>
      <c r="F55" s="22">
        <v>18601</v>
      </c>
      <c r="G55" s="22">
        <v>0</v>
      </c>
      <c r="H55" s="22">
        <v>0</v>
      </c>
      <c r="I55" s="22">
        <v>20482</v>
      </c>
    </row>
    <row r="56" spans="1:9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1036</v>
      </c>
      <c r="F56" s="22">
        <v>6672</v>
      </c>
      <c r="G56" s="22">
        <v>0</v>
      </c>
      <c r="H56" s="22">
        <v>0</v>
      </c>
      <c r="I56" s="22">
        <v>7708</v>
      </c>
    </row>
    <row r="57" spans="1:9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274724</v>
      </c>
      <c r="F57" s="22">
        <v>54056</v>
      </c>
      <c r="G57" s="22">
        <v>0</v>
      </c>
      <c r="H57" s="22">
        <v>0</v>
      </c>
      <c r="I57" s="22">
        <v>328780</v>
      </c>
    </row>
    <row r="58" spans="1:9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3111</v>
      </c>
      <c r="F58" s="22">
        <v>21688</v>
      </c>
      <c r="G58" s="22">
        <v>0</v>
      </c>
      <c r="H58" s="22">
        <v>0</v>
      </c>
      <c r="I58" s="22">
        <v>24799</v>
      </c>
    </row>
    <row r="59" spans="1:9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52647</v>
      </c>
      <c r="F59" s="22">
        <v>15481</v>
      </c>
      <c r="G59" s="22">
        <v>0</v>
      </c>
      <c r="H59" s="22">
        <v>0</v>
      </c>
      <c r="I59" s="22">
        <v>68128</v>
      </c>
    </row>
    <row r="60" spans="1:9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</row>
    <row r="61" spans="1:9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0</v>
      </c>
      <c r="F61" s="22">
        <v>587</v>
      </c>
      <c r="G61" s="22">
        <v>0</v>
      </c>
      <c r="H61" s="22">
        <v>0</v>
      </c>
      <c r="I61" s="22">
        <v>587</v>
      </c>
    </row>
    <row r="62" spans="1:9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9316</v>
      </c>
      <c r="F62" s="22">
        <v>8704</v>
      </c>
      <c r="G62" s="22">
        <v>0</v>
      </c>
      <c r="H62" s="22">
        <v>0</v>
      </c>
      <c r="I62" s="22">
        <v>18020</v>
      </c>
    </row>
    <row r="63" spans="1:9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545388</v>
      </c>
      <c r="G63" s="22">
        <v>0</v>
      </c>
      <c r="H63" s="22">
        <v>0</v>
      </c>
      <c r="I63" s="22">
        <v>545388</v>
      </c>
    </row>
    <row r="64" spans="1:9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1099</v>
      </c>
      <c r="F65" s="22">
        <v>0</v>
      </c>
      <c r="G65" s="22">
        <v>0</v>
      </c>
      <c r="H65" s="22">
        <v>0</v>
      </c>
      <c r="I65" s="22">
        <v>1099</v>
      </c>
    </row>
    <row r="66" spans="1:9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836</v>
      </c>
      <c r="I66" s="22">
        <v>836</v>
      </c>
    </row>
    <row r="67" spans="1:9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12242</v>
      </c>
      <c r="G67" s="22">
        <v>0</v>
      </c>
      <c r="H67" s="22">
        <v>0</v>
      </c>
      <c r="I67" s="22">
        <v>12242</v>
      </c>
    </row>
    <row r="68" spans="1:9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498731</v>
      </c>
      <c r="F68" s="22">
        <v>2667</v>
      </c>
      <c r="G68" s="22">
        <v>0</v>
      </c>
      <c r="H68" s="22">
        <v>0</v>
      </c>
      <c r="I68" s="22">
        <v>501398</v>
      </c>
    </row>
    <row r="69" spans="1:9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142770</v>
      </c>
      <c r="F69" s="22">
        <v>18698</v>
      </c>
      <c r="G69" s="22">
        <v>0</v>
      </c>
      <c r="H69" s="22">
        <v>0</v>
      </c>
      <c r="I69" s="22">
        <v>161468</v>
      </c>
    </row>
    <row r="70" spans="1:9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6377</v>
      </c>
      <c r="G70" s="22">
        <v>0</v>
      </c>
      <c r="H70" s="22">
        <v>0</v>
      </c>
      <c r="I70" s="22">
        <v>6377</v>
      </c>
    </row>
    <row r="71" spans="1:9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70067</v>
      </c>
      <c r="G71" s="22">
        <v>0</v>
      </c>
      <c r="H71" s="22">
        <v>0</v>
      </c>
      <c r="I71" s="22">
        <v>70067</v>
      </c>
    </row>
    <row r="72" spans="1:9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1774</v>
      </c>
      <c r="F72" s="22">
        <v>809</v>
      </c>
      <c r="G72" s="22">
        <v>0</v>
      </c>
      <c r="H72" s="22">
        <v>0</v>
      </c>
      <c r="I72" s="22">
        <v>2583</v>
      </c>
    </row>
    <row r="73" spans="1:9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0</v>
      </c>
      <c r="F74" s="22">
        <v>34128</v>
      </c>
      <c r="G74" s="22">
        <v>0</v>
      </c>
      <c r="H74" s="22">
        <v>0</v>
      </c>
      <c r="I74" s="22">
        <v>34128</v>
      </c>
    </row>
    <row r="75" spans="1:9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4737417</v>
      </c>
      <c r="F77" s="22">
        <v>39556</v>
      </c>
      <c r="G77" s="22">
        <v>0</v>
      </c>
      <c r="H77" s="22">
        <v>0</v>
      </c>
      <c r="I77" s="22">
        <v>4776973</v>
      </c>
    </row>
    <row r="78" spans="1:9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2706</v>
      </c>
      <c r="F78" s="22">
        <v>15476</v>
      </c>
      <c r="G78" s="22">
        <v>0</v>
      </c>
      <c r="H78" s="22">
        <v>0</v>
      </c>
      <c r="I78" s="22">
        <v>18182</v>
      </c>
    </row>
    <row r="79" spans="1:9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0</v>
      </c>
      <c r="F80" s="22">
        <v>36826</v>
      </c>
      <c r="G80" s="22">
        <v>0</v>
      </c>
      <c r="H80" s="22">
        <v>0</v>
      </c>
      <c r="I80" s="22">
        <v>36826</v>
      </c>
    </row>
    <row r="81" spans="1:9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11347</v>
      </c>
      <c r="F82" s="22">
        <v>5715</v>
      </c>
      <c r="G82" s="22">
        <v>0</v>
      </c>
      <c r="H82" s="22">
        <v>0</v>
      </c>
      <c r="I82" s="22">
        <v>17062</v>
      </c>
    </row>
    <row r="83" spans="1:9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2293624</v>
      </c>
      <c r="F83" s="22">
        <v>0</v>
      </c>
      <c r="G83" s="22">
        <v>0</v>
      </c>
      <c r="H83" s="22">
        <v>0</v>
      </c>
      <c r="I83" s="22">
        <v>2293624</v>
      </c>
    </row>
    <row r="84" spans="1:9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891</v>
      </c>
      <c r="F84" s="22">
        <v>7882</v>
      </c>
      <c r="G84" s="22">
        <v>0</v>
      </c>
      <c r="H84" s="22">
        <v>0</v>
      </c>
      <c r="I84" s="22">
        <v>8773</v>
      </c>
    </row>
    <row r="85" spans="1:9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0</v>
      </c>
      <c r="F85" s="22">
        <v>22779</v>
      </c>
      <c r="G85" s="22">
        <v>0</v>
      </c>
      <c r="H85" s="22">
        <v>0</v>
      </c>
      <c r="I85" s="22">
        <v>22779</v>
      </c>
    </row>
    <row r="86" spans="1:9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0</v>
      </c>
      <c r="F86" s="22">
        <v>65593</v>
      </c>
      <c r="G86" s="22">
        <v>0</v>
      </c>
      <c r="H86" s="22">
        <v>0</v>
      </c>
      <c r="I86" s="22">
        <v>65593</v>
      </c>
    </row>
    <row r="87" spans="1:9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44908</v>
      </c>
      <c r="F87" s="22">
        <v>0</v>
      </c>
      <c r="G87" s="22">
        <v>24869</v>
      </c>
      <c r="H87" s="22">
        <v>0</v>
      </c>
      <c r="I87" s="22">
        <v>69777</v>
      </c>
    </row>
    <row r="88" spans="1:9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10814</v>
      </c>
      <c r="F88" s="22">
        <v>0</v>
      </c>
      <c r="G88" s="22">
        <v>0</v>
      </c>
      <c r="H88" s="22">
        <v>0</v>
      </c>
      <c r="I88" s="22">
        <v>10814</v>
      </c>
    </row>
    <row r="89" spans="1:9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1532</v>
      </c>
      <c r="F89" s="22">
        <v>13301</v>
      </c>
      <c r="G89" s="22">
        <v>0</v>
      </c>
      <c r="H89" s="22">
        <v>0</v>
      </c>
      <c r="I89" s="22">
        <v>14833</v>
      </c>
    </row>
    <row r="90" spans="1:9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15118</v>
      </c>
      <c r="F90" s="22">
        <v>26496</v>
      </c>
      <c r="G90" s="22">
        <v>0</v>
      </c>
      <c r="H90" s="22">
        <v>0</v>
      </c>
      <c r="I90" s="22">
        <v>41614</v>
      </c>
    </row>
    <row r="91" spans="1:9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42221</v>
      </c>
      <c r="G91" s="22">
        <v>0</v>
      </c>
      <c r="H91" s="22">
        <v>0</v>
      </c>
      <c r="I91" s="22">
        <v>42221</v>
      </c>
    </row>
    <row r="92" spans="1:9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881613</v>
      </c>
      <c r="F92" s="22">
        <v>0</v>
      </c>
      <c r="G92" s="22">
        <v>0</v>
      </c>
      <c r="H92" s="22">
        <v>0</v>
      </c>
      <c r="I92" s="22">
        <v>881613</v>
      </c>
    </row>
    <row r="93" spans="1:9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5580</v>
      </c>
      <c r="F93" s="22">
        <v>96315</v>
      </c>
      <c r="G93" s="22">
        <v>0</v>
      </c>
      <c r="H93" s="22">
        <v>0</v>
      </c>
      <c r="I93" s="22">
        <v>101895</v>
      </c>
    </row>
    <row r="94" spans="1:9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13029</v>
      </c>
      <c r="F94" s="22">
        <v>14802</v>
      </c>
      <c r="G94" s="22">
        <v>0</v>
      </c>
      <c r="H94" s="22">
        <v>9837</v>
      </c>
      <c r="I94" s="22">
        <v>37668</v>
      </c>
    </row>
    <row r="95" spans="1:9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12539</v>
      </c>
      <c r="F95" s="22">
        <v>0</v>
      </c>
      <c r="G95" s="22">
        <v>0</v>
      </c>
      <c r="H95" s="22">
        <v>0</v>
      </c>
      <c r="I95" s="22">
        <v>12539</v>
      </c>
    </row>
    <row r="96" spans="1:9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9452</v>
      </c>
      <c r="F97" s="22">
        <v>6504</v>
      </c>
      <c r="G97" s="22">
        <v>0</v>
      </c>
      <c r="H97" s="22">
        <v>0</v>
      </c>
      <c r="I97" s="22">
        <v>15956</v>
      </c>
    </row>
    <row r="98" spans="1:9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2921</v>
      </c>
      <c r="F98" s="22">
        <v>6205</v>
      </c>
      <c r="G98" s="22">
        <v>0</v>
      </c>
      <c r="H98" s="22">
        <v>0</v>
      </c>
      <c r="I98" s="22">
        <v>9126</v>
      </c>
    </row>
    <row r="99" spans="1:9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19215</v>
      </c>
      <c r="F101" s="22">
        <v>28419</v>
      </c>
      <c r="G101" s="22">
        <v>0</v>
      </c>
      <c r="H101" s="22">
        <v>0</v>
      </c>
      <c r="I101" s="22">
        <v>47634</v>
      </c>
    </row>
    <row r="102" spans="1:9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1967</v>
      </c>
      <c r="F102" s="22">
        <v>0</v>
      </c>
      <c r="G102" s="22">
        <v>0</v>
      </c>
      <c r="H102" s="22">
        <v>22168</v>
      </c>
      <c r="I102" s="22">
        <v>24135</v>
      </c>
    </row>
    <row r="103" spans="1:9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8511</v>
      </c>
      <c r="G105" s="22">
        <v>0</v>
      </c>
      <c r="H105" s="22">
        <v>0</v>
      </c>
      <c r="I105" s="22">
        <v>8511</v>
      </c>
    </row>
    <row r="106" spans="1:9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29448</v>
      </c>
      <c r="F107" s="22">
        <v>92045</v>
      </c>
      <c r="G107" s="22">
        <v>0</v>
      </c>
      <c r="H107" s="22">
        <v>0</v>
      </c>
      <c r="I107" s="22">
        <v>121493</v>
      </c>
    </row>
    <row r="108" spans="1:9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21163</v>
      </c>
      <c r="F108" s="22">
        <v>32348</v>
      </c>
      <c r="G108" s="22">
        <v>0</v>
      </c>
      <c r="H108" s="22">
        <v>0</v>
      </c>
      <c r="I108" s="22">
        <v>53511</v>
      </c>
    </row>
    <row r="109" spans="1:9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1247</v>
      </c>
      <c r="F109" s="22">
        <v>11495</v>
      </c>
      <c r="G109" s="22">
        <v>0</v>
      </c>
      <c r="H109" s="22">
        <v>0</v>
      </c>
      <c r="I109" s="22">
        <v>12742</v>
      </c>
    </row>
    <row r="110" spans="1:9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2210</v>
      </c>
      <c r="F110" s="22">
        <v>6779</v>
      </c>
      <c r="G110" s="22">
        <v>0</v>
      </c>
      <c r="H110" s="22">
        <v>0</v>
      </c>
      <c r="I110" s="22">
        <v>8989</v>
      </c>
    </row>
    <row r="111" spans="1:9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6835</v>
      </c>
      <c r="F111" s="22">
        <v>41278</v>
      </c>
      <c r="G111" s="22">
        <v>0</v>
      </c>
      <c r="H111" s="22">
        <v>0</v>
      </c>
      <c r="I111" s="22">
        <v>48113</v>
      </c>
    </row>
    <row r="112" spans="1:9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4223</v>
      </c>
      <c r="F112" s="22">
        <v>20543</v>
      </c>
      <c r="G112" s="22">
        <v>0</v>
      </c>
      <c r="H112" s="22">
        <v>0</v>
      </c>
      <c r="I112" s="22">
        <v>24766</v>
      </c>
    </row>
    <row r="113" spans="1:9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20633</v>
      </c>
      <c r="F114" s="22">
        <v>114546</v>
      </c>
      <c r="G114" s="22">
        <v>0</v>
      </c>
      <c r="H114" s="22">
        <v>0</v>
      </c>
      <c r="I114" s="22">
        <v>135179</v>
      </c>
    </row>
    <row r="115" spans="1:9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35894</v>
      </c>
      <c r="G115" s="22">
        <v>0</v>
      </c>
      <c r="H115" s="22">
        <v>0</v>
      </c>
      <c r="I115" s="22">
        <v>35894</v>
      </c>
    </row>
    <row r="116" spans="1:9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5450</v>
      </c>
      <c r="F116" s="22">
        <v>0</v>
      </c>
      <c r="G116" s="22">
        <v>0</v>
      </c>
      <c r="H116" s="22">
        <v>0</v>
      </c>
      <c r="I116" s="22">
        <v>5450</v>
      </c>
    </row>
    <row r="117" spans="1:9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2021</v>
      </c>
      <c r="F117" s="22">
        <v>0</v>
      </c>
      <c r="G117" s="22">
        <v>0</v>
      </c>
      <c r="H117" s="22">
        <v>0</v>
      </c>
      <c r="I117" s="22">
        <v>2021</v>
      </c>
    </row>
    <row r="118" spans="1:9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3819</v>
      </c>
      <c r="F118" s="22">
        <v>273347</v>
      </c>
      <c r="G118" s="22">
        <v>0</v>
      </c>
      <c r="H118" s="22">
        <v>0</v>
      </c>
      <c r="I118" s="22">
        <v>277166</v>
      </c>
    </row>
    <row r="119" spans="1:9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3822</v>
      </c>
      <c r="F119" s="22">
        <v>15241</v>
      </c>
      <c r="G119" s="22">
        <v>0</v>
      </c>
      <c r="H119" s="22">
        <v>0</v>
      </c>
      <c r="I119" s="22">
        <v>19063</v>
      </c>
    </row>
    <row r="120" spans="1:9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13913</v>
      </c>
      <c r="F120" s="22">
        <v>44369</v>
      </c>
      <c r="G120" s="22">
        <v>0</v>
      </c>
      <c r="H120" s="22">
        <v>0</v>
      </c>
      <c r="I120" s="22">
        <v>58282</v>
      </c>
    </row>
    <row r="121" spans="1:9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373351</v>
      </c>
      <c r="F121" s="22">
        <v>44134</v>
      </c>
      <c r="G121" s="22">
        <v>0</v>
      </c>
      <c r="H121" s="22">
        <v>0</v>
      </c>
      <c r="I121" s="22">
        <v>417485</v>
      </c>
    </row>
    <row r="122" spans="1:9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2015</v>
      </c>
      <c r="F122" s="22">
        <v>0</v>
      </c>
      <c r="G122" s="22">
        <v>0</v>
      </c>
      <c r="H122" s="22">
        <v>0</v>
      </c>
      <c r="I122" s="22">
        <v>2015</v>
      </c>
    </row>
    <row r="123" spans="1:9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33605</v>
      </c>
      <c r="F123" s="22">
        <v>177109</v>
      </c>
      <c r="G123" s="22">
        <v>0</v>
      </c>
      <c r="H123" s="22">
        <v>0</v>
      </c>
      <c r="I123" s="22">
        <v>210714</v>
      </c>
    </row>
    <row r="124" spans="1:9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8303</v>
      </c>
      <c r="F124" s="22">
        <v>1437</v>
      </c>
      <c r="G124" s="22">
        <v>0</v>
      </c>
      <c r="H124" s="22">
        <v>0</v>
      </c>
      <c r="I124" s="22">
        <v>9740</v>
      </c>
    </row>
    <row r="125" spans="1:9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12627</v>
      </c>
      <c r="F125" s="22">
        <v>69401</v>
      </c>
      <c r="G125" s="22">
        <v>0</v>
      </c>
      <c r="H125" s="22">
        <v>0</v>
      </c>
      <c r="I125" s="22">
        <v>82028</v>
      </c>
    </row>
    <row r="126" spans="1:9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17912</v>
      </c>
      <c r="G126" s="22">
        <v>0</v>
      </c>
      <c r="H126" s="22">
        <v>0</v>
      </c>
      <c r="I126" s="22">
        <v>17912</v>
      </c>
    </row>
    <row r="127" spans="1:9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16692</v>
      </c>
      <c r="F127" s="22">
        <v>38131</v>
      </c>
      <c r="G127" s="22">
        <v>0</v>
      </c>
      <c r="H127" s="22">
        <v>0</v>
      </c>
      <c r="I127" s="22">
        <v>54823</v>
      </c>
    </row>
    <row r="128" spans="1:9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22484</v>
      </c>
      <c r="F128" s="22">
        <v>29640</v>
      </c>
      <c r="G128" s="22">
        <v>0</v>
      </c>
      <c r="H128" s="22">
        <v>0</v>
      </c>
      <c r="I128" s="22">
        <v>52124</v>
      </c>
    </row>
    <row r="129" spans="1:9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3640</v>
      </c>
      <c r="F129" s="22">
        <v>0</v>
      </c>
      <c r="G129" s="22">
        <v>0</v>
      </c>
      <c r="H129" s="22">
        <v>0</v>
      </c>
      <c r="I129" s="22">
        <v>3640</v>
      </c>
    </row>
    <row r="130" spans="1:9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74711</v>
      </c>
      <c r="F130" s="22">
        <v>0</v>
      </c>
      <c r="G130" s="22">
        <v>0</v>
      </c>
      <c r="H130" s="22">
        <v>0</v>
      </c>
      <c r="I130" s="22">
        <v>74711</v>
      </c>
    </row>
    <row r="131" spans="1:9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1099375</v>
      </c>
      <c r="F131" s="22">
        <v>56826</v>
      </c>
      <c r="G131" s="22">
        <v>0</v>
      </c>
      <c r="H131" s="22">
        <v>0</v>
      </c>
      <c r="I131" s="22">
        <v>1156201</v>
      </c>
    </row>
    <row r="132" spans="1:9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3288</v>
      </c>
      <c r="G132" s="22">
        <v>0</v>
      </c>
      <c r="H132" s="22">
        <v>0</v>
      </c>
      <c r="I132" s="22">
        <v>3288</v>
      </c>
    </row>
    <row r="133" spans="1:9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85826</v>
      </c>
      <c r="G133" s="22">
        <v>0</v>
      </c>
      <c r="H133" s="22">
        <v>0</v>
      </c>
      <c r="I133" s="22">
        <v>85826</v>
      </c>
    </row>
    <row r="134" spans="1:9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49190</v>
      </c>
      <c r="F135" s="22">
        <v>33260</v>
      </c>
      <c r="G135" s="22">
        <v>0</v>
      </c>
      <c r="H135" s="22">
        <v>0</v>
      </c>
      <c r="I135" s="22">
        <v>82450</v>
      </c>
    </row>
    <row r="136" spans="1:9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</row>
    <row r="137" spans="1:9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7894</v>
      </c>
      <c r="F137" s="22">
        <v>7305</v>
      </c>
      <c r="G137" s="22">
        <v>0</v>
      </c>
      <c r="H137" s="22">
        <v>0</v>
      </c>
      <c r="I137" s="22">
        <v>15199</v>
      </c>
    </row>
    <row r="138" spans="1:9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89819</v>
      </c>
      <c r="G138" s="22">
        <v>0</v>
      </c>
      <c r="H138" s="22">
        <v>0</v>
      </c>
      <c r="I138" s="22">
        <v>89819</v>
      </c>
    </row>
    <row r="139" spans="1:9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30715</v>
      </c>
      <c r="F139" s="22">
        <v>0</v>
      </c>
      <c r="G139" s="22">
        <v>0</v>
      </c>
      <c r="H139" s="22">
        <v>0</v>
      </c>
      <c r="I139" s="22">
        <v>30715</v>
      </c>
    </row>
    <row r="140" spans="1:9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</row>
    <row r="141" spans="1:9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8153</v>
      </c>
      <c r="F141" s="22">
        <v>20759</v>
      </c>
      <c r="G141" s="22">
        <v>0</v>
      </c>
      <c r="H141" s="22">
        <v>0</v>
      </c>
      <c r="I141" s="22">
        <v>28912</v>
      </c>
    </row>
    <row r="142" spans="1:9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4287</v>
      </c>
      <c r="F142" s="22">
        <v>0</v>
      </c>
      <c r="G142" s="22">
        <v>0</v>
      </c>
      <c r="H142" s="22">
        <v>0</v>
      </c>
      <c r="I142" s="22">
        <v>4287</v>
      </c>
    </row>
    <row r="143" spans="1:9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5698</v>
      </c>
      <c r="F144" s="22">
        <v>10103</v>
      </c>
      <c r="G144" s="22">
        <v>0</v>
      </c>
      <c r="H144" s="22">
        <v>0</v>
      </c>
      <c r="I144" s="22">
        <v>15801</v>
      </c>
    </row>
    <row r="145" spans="1:9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37346</v>
      </c>
      <c r="F145" s="22">
        <v>10791</v>
      </c>
      <c r="G145" s="22">
        <v>0</v>
      </c>
      <c r="H145" s="22">
        <v>0</v>
      </c>
      <c r="I145" s="22">
        <v>48137</v>
      </c>
    </row>
    <row r="146" spans="1:9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0</v>
      </c>
      <c r="F146" s="22">
        <v>23690</v>
      </c>
      <c r="G146" s="22">
        <v>0</v>
      </c>
      <c r="H146" s="22">
        <v>0</v>
      </c>
      <c r="I146" s="22">
        <v>23690</v>
      </c>
    </row>
    <row r="147" spans="1:9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29218</v>
      </c>
      <c r="F147" s="22">
        <v>53</v>
      </c>
      <c r="G147" s="22">
        <v>0</v>
      </c>
      <c r="H147" s="22">
        <v>0</v>
      </c>
      <c r="I147" s="22">
        <v>29271</v>
      </c>
    </row>
    <row r="148" spans="1:9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17057</v>
      </c>
      <c r="F148" s="22">
        <v>35952</v>
      </c>
      <c r="G148" s="22">
        <v>0</v>
      </c>
      <c r="H148" s="22">
        <v>0</v>
      </c>
      <c r="I148" s="22">
        <v>53009</v>
      </c>
    </row>
    <row r="149" spans="1:9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2916</v>
      </c>
      <c r="G149" s="22">
        <v>0</v>
      </c>
      <c r="H149" s="22">
        <v>0</v>
      </c>
      <c r="I149" s="22">
        <v>2916</v>
      </c>
    </row>
    <row r="150" spans="1:9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17733</v>
      </c>
      <c r="F150" s="22">
        <v>37949</v>
      </c>
      <c r="G150" s="22">
        <v>0</v>
      </c>
      <c r="H150" s="22">
        <v>0</v>
      </c>
      <c r="I150" s="22">
        <v>55682</v>
      </c>
    </row>
    <row r="151" spans="1:9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13553</v>
      </c>
      <c r="G152" s="22">
        <v>5272</v>
      </c>
      <c r="H152" s="22">
        <v>0</v>
      </c>
      <c r="I152" s="22">
        <v>18825</v>
      </c>
    </row>
    <row r="153" spans="1:9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70247</v>
      </c>
      <c r="G153" s="22">
        <v>13641</v>
      </c>
      <c r="H153" s="22">
        <v>0</v>
      </c>
      <c r="I153" s="22">
        <v>83888</v>
      </c>
    </row>
    <row r="154" spans="1:9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6020</v>
      </c>
      <c r="F154" s="22">
        <v>35187</v>
      </c>
      <c r="G154" s="22">
        <v>0</v>
      </c>
      <c r="H154" s="22">
        <v>0</v>
      </c>
      <c r="I154" s="22">
        <v>41207</v>
      </c>
    </row>
    <row r="155" spans="1:9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11116</v>
      </c>
      <c r="F156" s="22">
        <v>28096</v>
      </c>
      <c r="G156" s="22">
        <v>0</v>
      </c>
      <c r="H156" s="22">
        <v>0</v>
      </c>
      <c r="I156" s="22">
        <v>39212</v>
      </c>
    </row>
    <row r="157" spans="1:9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39166</v>
      </c>
      <c r="F157" s="22">
        <v>237265</v>
      </c>
      <c r="G157" s="22">
        <v>0</v>
      </c>
      <c r="H157" s="22">
        <v>0</v>
      </c>
      <c r="I157" s="22">
        <v>276431</v>
      </c>
    </row>
    <row r="158" spans="1:9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5005</v>
      </c>
      <c r="F159" s="22">
        <v>3506</v>
      </c>
      <c r="G159" s="22">
        <v>0</v>
      </c>
      <c r="H159" s="22">
        <v>0</v>
      </c>
      <c r="I159" s="22">
        <v>8511</v>
      </c>
    </row>
    <row r="160" spans="1:9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5426</v>
      </c>
      <c r="F160" s="22">
        <v>86296</v>
      </c>
      <c r="G160" s="22">
        <v>0</v>
      </c>
      <c r="H160" s="22">
        <v>0</v>
      </c>
      <c r="I160" s="22">
        <v>91722</v>
      </c>
    </row>
    <row r="161" spans="1:9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37855</v>
      </c>
      <c r="H161" s="22">
        <v>0</v>
      </c>
      <c r="I161" s="22">
        <v>37855</v>
      </c>
    </row>
    <row r="162" spans="1:9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16354</v>
      </c>
      <c r="F162" s="22">
        <v>56621</v>
      </c>
      <c r="G162" s="22">
        <v>0</v>
      </c>
      <c r="H162" s="22">
        <v>0</v>
      </c>
      <c r="I162" s="22">
        <v>72975</v>
      </c>
    </row>
    <row r="163" spans="1:9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22608</v>
      </c>
      <c r="G163" s="22">
        <v>0</v>
      </c>
      <c r="H163" s="22">
        <v>0</v>
      </c>
      <c r="I163" s="22">
        <v>22608</v>
      </c>
    </row>
    <row r="164" spans="1:9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2616</v>
      </c>
      <c r="F164" s="22">
        <v>0</v>
      </c>
      <c r="G164" s="22">
        <v>0</v>
      </c>
      <c r="H164" s="22">
        <v>0</v>
      </c>
      <c r="I164" s="22">
        <v>2616</v>
      </c>
    </row>
    <row r="165" spans="1:9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</row>
    <row r="166" spans="1:9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12286</v>
      </c>
      <c r="F166" s="22">
        <v>0</v>
      </c>
      <c r="G166" s="22">
        <v>0</v>
      </c>
      <c r="H166" s="22">
        <v>0</v>
      </c>
      <c r="I166" s="22">
        <v>12286</v>
      </c>
    </row>
    <row r="167" spans="1:9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49612</v>
      </c>
      <c r="G167" s="22">
        <v>0</v>
      </c>
      <c r="H167" s="22">
        <v>0</v>
      </c>
      <c r="I167" s="22">
        <v>49612</v>
      </c>
    </row>
    <row r="168" spans="1:9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19992</v>
      </c>
      <c r="F168" s="22">
        <v>124017</v>
      </c>
      <c r="G168" s="22">
        <v>0</v>
      </c>
      <c r="H168" s="22">
        <v>0</v>
      </c>
      <c r="I168" s="22">
        <v>144009</v>
      </c>
    </row>
    <row r="169" spans="1:9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1368</v>
      </c>
      <c r="F169" s="22">
        <v>0</v>
      </c>
      <c r="G169" s="22">
        <v>0</v>
      </c>
      <c r="H169" s="22">
        <v>0</v>
      </c>
      <c r="I169" s="22">
        <v>1368</v>
      </c>
    </row>
    <row r="170" spans="1:9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4066</v>
      </c>
      <c r="F170" s="22">
        <v>13789</v>
      </c>
      <c r="G170" s="22">
        <v>0</v>
      </c>
      <c r="H170" s="22">
        <v>0</v>
      </c>
      <c r="I170" s="22">
        <v>17855</v>
      </c>
    </row>
    <row r="171" spans="1:9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336101</v>
      </c>
      <c r="G171" s="22">
        <v>0</v>
      </c>
      <c r="H171" s="22">
        <v>0</v>
      </c>
      <c r="I171" s="22">
        <v>336101</v>
      </c>
    </row>
    <row r="172" spans="1:9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3416</v>
      </c>
      <c r="G172" s="22">
        <v>0</v>
      </c>
      <c r="H172" s="22">
        <v>0</v>
      </c>
      <c r="I172" s="22">
        <v>3416</v>
      </c>
    </row>
    <row r="173" spans="1:9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16812</v>
      </c>
      <c r="F173" s="22">
        <v>14098</v>
      </c>
      <c r="G173" s="22">
        <v>0</v>
      </c>
      <c r="H173" s="22">
        <v>0</v>
      </c>
      <c r="I173" s="22">
        <v>30910</v>
      </c>
    </row>
    <row r="174" spans="1:9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50925</v>
      </c>
      <c r="F174" s="22">
        <v>221357</v>
      </c>
      <c r="G174" s="22">
        <v>0</v>
      </c>
      <c r="H174" s="22">
        <v>0</v>
      </c>
      <c r="I174" s="22">
        <v>272282</v>
      </c>
    </row>
    <row r="175" spans="1:9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</row>
    <row r="176" spans="1:9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9352</v>
      </c>
      <c r="F176" s="22">
        <v>38628</v>
      </c>
      <c r="G176" s="22">
        <v>0</v>
      </c>
      <c r="H176" s="22">
        <v>0</v>
      </c>
      <c r="I176" s="22">
        <v>47980</v>
      </c>
    </row>
    <row r="177" spans="1:9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9084</v>
      </c>
      <c r="F177" s="22">
        <v>68032</v>
      </c>
      <c r="G177" s="22">
        <v>0</v>
      </c>
      <c r="H177" s="22">
        <v>0</v>
      </c>
      <c r="I177" s="22">
        <v>77116</v>
      </c>
    </row>
    <row r="178" spans="1:9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15011</v>
      </c>
      <c r="F178" s="22">
        <v>8426</v>
      </c>
      <c r="G178" s="22">
        <v>0</v>
      </c>
      <c r="H178" s="22">
        <v>0</v>
      </c>
      <c r="I178" s="22">
        <v>23437</v>
      </c>
    </row>
    <row r="179" spans="1:9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15077</v>
      </c>
      <c r="F180" s="22">
        <v>14622</v>
      </c>
      <c r="G180" s="22">
        <v>0</v>
      </c>
      <c r="H180" s="22">
        <v>0</v>
      </c>
      <c r="I180" s="22">
        <v>29699</v>
      </c>
    </row>
    <row r="181" spans="1:9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3579</v>
      </c>
      <c r="F181" s="22">
        <v>0</v>
      </c>
      <c r="G181" s="22">
        <v>0</v>
      </c>
      <c r="H181" s="22">
        <v>0</v>
      </c>
      <c r="I181" s="22">
        <v>3579</v>
      </c>
    </row>
    <row r="182" spans="1:9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45684</v>
      </c>
      <c r="F182" s="22">
        <v>0</v>
      </c>
      <c r="G182" s="22">
        <v>0</v>
      </c>
      <c r="H182" s="22">
        <v>0</v>
      </c>
      <c r="I182" s="22">
        <v>45684</v>
      </c>
    </row>
    <row r="183" spans="1:9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10795</v>
      </c>
      <c r="F183" s="22">
        <v>8733</v>
      </c>
      <c r="G183" s="22">
        <v>0</v>
      </c>
      <c r="H183" s="22">
        <v>0</v>
      </c>
      <c r="I183" s="22">
        <v>19528</v>
      </c>
    </row>
    <row r="184" spans="1:9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7919</v>
      </c>
      <c r="F184" s="22">
        <v>6277</v>
      </c>
      <c r="G184" s="22">
        <v>0</v>
      </c>
      <c r="H184" s="22">
        <v>0</v>
      </c>
      <c r="I184" s="22">
        <v>14196</v>
      </c>
    </row>
    <row r="185" spans="1:9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3043</v>
      </c>
      <c r="F185" s="22">
        <v>6818</v>
      </c>
      <c r="G185" s="22">
        <v>0</v>
      </c>
      <c r="H185" s="22">
        <v>0</v>
      </c>
      <c r="I185" s="22">
        <v>9861</v>
      </c>
    </row>
    <row r="186" spans="1:9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15903</v>
      </c>
      <c r="F186" s="22">
        <v>2538</v>
      </c>
      <c r="G186" s="22">
        <v>0</v>
      </c>
      <c r="H186" s="22">
        <v>0</v>
      </c>
      <c r="I186" s="22">
        <v>18441</v>
      </c>
    </row>
    <row r="187" spans="1:9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13535</v>
      </c>
      <c r="F187" s="22">
        <v>10194</v>
      </c>
      <c r="G187" s="22">
        <v>0</v>
      </c>
      <c r="H187" s="22">
        <v>0</v>
      </c>
      <c r="I187" s="22">
        <v>23729</v>
      </c>
    </row>
    <row r="188" spans="1:9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12005</v>
      </c>
      <c r="F188" s="22">
        <v>46032</v>
      </c>
      <c r="G188" s="22">
        <v>0</v>
      </c>
      <c r="H188" s="22">
        <v>0</v>
      </c>
      <c r="I188" s="22">
        <v>58037</v>
      </c>
    </row>
    <row r="189" spans="1:9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5237</v>
      </c>
      <c r="G189" s="22">
        <v>0</v>
      </c>
      <c r="H189" s="22">
        <v>0</v>
      </c>
      <c r="I189" s="22">
        <v>5237</v>
      </c>
    </row>
    <row r="190" spans="1:9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1159200</v>
      </c>
      <c r="G190" s="22">
        <v>0</v>
      </c>
      <c r="H190" s="22">
        <v>0</v>
      </c>
      <c r="I190" s="22">
        <v>1159200</v>
      </c>
    </row>
    <row r="191" spans="1:9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7670</v>
      </c>
      <c r="F191" s="22">
        <v>67483</v>
      </c>
      <c r="G191" s="22">
        <v>0</v>
      </c>
      <c r="H191" s="22">
        <v>0</v>
      </c>
      <c r="I191" s="22">
        <v>75153</v>
      </c>
    </row>
    <row r="192" spans="1:9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4121</v>
      </c>
      <c r="F192" s="22">
        <v>12088</v>
      </c>
      <c r="G192" s="22">
        <v>0</v>
      </c>
      <c r="H192" s="22">
        <v>0</v>
      </c>
      <c r="I192" s="22">
        <v>16209</v>
      </c>
    </row>
    <row r="193" spans="1:9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2565</v>
      </c>
      <c r="F193" s="22">
        <v>37935</v>
      </c>
      <c r="G193" s="22">
        <v>0</v>
      </c>
      <c r="H193" s="22">
        <v>0</v>
      </c>
      <c r="I193" s="22">
        <v>40500</v>
      </c>
    </row>
    <row r="194" spans="1:9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8691</v>
      </c>
      <c r="F194" s="22">
        <v>49536</v>
      </c>
      <c r="G194" s="22">
        <v>0</v>
      </c>
      <c r="H194" s="22">
        <v>0</v>
      </c>
      <c r="I194" s="22">
        <v>58227</v>
      </c>
    </row>
    <row r="195" spans="1:9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35793</v>
      </c>
      <c r="F196" s="22">
        <v>93112</v>
      </c>
      <c r="G196" s="22">
        <v>0</v>
      </c>
      <c r="H196" s="22">
        <v>0</v>
      </c>
      <c r="I196" s="22">
        <v>128905</v>
      </c>
    </row>
    <row r="197" spans="1:9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9213</v>
      </c>
      <c r="F197" s="22">
        <v>117729</v>
      </c>
      <c r="G197" s="22">
        <v>0</v>
      </c>
      <c r="H197" s="22">
        <v>0</v>
      </c>
      <c r="I197" s="22">
        <v>126942</v>
      </c>
    </row>
    <row r="198" spans="1:9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1554</v>
      </c>
      <c r="F198" s="22">
        <v>5620</v>
      </c>
      <c r="G198" s="22">
        <v>0</v>
      </c>
      <c r="H198" s="22">
        <v>0</v>
      </c>
      <c r="I198" s="22">
        <v>7174</v>
      </c>
    </row>
    <row r="199" spans="1:9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6469</v>
      </c>
      <c r="F200" s="22">
        <v>0</v>
      </c>
      <c r="G200" s="22">
        <v>0</v>
      </c>
      <c r="H200" s="22">
        <v>0</v>
      </c>
      <c r="I200" s="22">
        <v>6469</v>
      </c>
    </row>
    <row r="201" spans="1:9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8423</v>
      </c>
      <c r="G203" s="22">
        <v>0</v>
      </c>
      <c r="H203" s="22">
        <v>0</v>
      </c>
      <c r="I203" s="22">
        <v>8423</v>
      </c>
    </row>
    <row r="204" spans="1:9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1261</v>
      </c>
      <c r="F206" s="22">
        <v>0</v>
      </c>
      <c r="G206" s="22">
        <v>0</v>
      </c>
      <c r="H206" s="22">
        <v>0</v>
      </c>
      <c r="I206" s="22">
        <v>1261</v>
      </c>
    </row>
    <row r="207" spans="1:9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5967</v>
      </c>
      <c r="F208" s="22">
        <v>2508</v>
      </c>
      <c r="G208" s="22">
        <v>0</v>
      </c>
      <c r="H208" s="22">
        <v>0</v>
      </c>
      <c r="I208" s="22">
        <v>8475</v>
      </c>
    </row>
    <row r="209" spans="1:9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587</v>
      </c>
      <c r="F210" s="22">
        <v>0</v>
      </c>
      <c r="G210" s="22">
        <v>0</v>
      </c>
      <c r="H210" s="22">
        <v>0</v>
      </c>
      <c r="I210" s="22">
        <v>587</v>
      </c>
    </row>
    <row r="211" spans="1:9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7212</v>
      </c>
      <c r="F212" s="22">
        <v>16183</v>
      </c>
      <c r="G212" s="22">
        <v>0</v>
      </c>
      <c r="H212" s="22">
        <v>0</v>
      </c>
      <c r="I212" s="22">
        <v>23395</v>
      </c>
    </row>
    <row r="213" spans="1:9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3986</v>
      </c>
      <c r="F213" s="22">
        <v>15367</v>
      </c>
      <c r="G213" s="22">
        <v>0</v>
      </c>
      <c r="H213" s="22">
        <v>0</v>
      </c>
      <c r="I213" s="22">
        <v>19353</v>
      </c>
    </row>
    <row r="214" spans="1:9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2047</v>
      </c>
      <c r="F217" s="22">
        <v>0</v>
      </c>
      <c r="G217" s="22">
        <v>0</v>
      </c>
      <c r="H217" s="22">
        <v>0</v>
      </c>
      <c r="I217" s="22">
        <v>2047</v>
      </c>
    </row>
    <row r="218" spans="1:9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2076</v>
      </c>
      <c r="I220" s="22">
        <v>2076</v>
      </c>
    </row>
    <row r="221" spans="1:9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1507</v>
      </c>
      <c r="F222" s="22">
        <v>0</v>
      </c>
      <c r="G222" s="22">
        <v>0</v>
      </c>
      <c r="H222" s="22">
        <v>0</v>
      </c>
      <c r="I222" s="22">
        <v>1507</v>
      </c>
    </row>
    <row r="223" spans="1:9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6694</v>
      </c>
      <c r="F223" s="22">
        <v>26750</v>
      </c>
      <c r="G223" s="22">
        <v>0</v>
      </c>
      <c r="H223" s="22">
        <v>0</v>
      </c>
      <c r="I223" s="22">
        <v>33444</v>
      </c>
    </row>
    <row r="224" spans="1:9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364</v>
      </c>
      <c r="G224" s="22">
        <v>0</v>
      </c>
      <c r="H224" s="22">
        <v>0</v>
      </c>
      <c r="I224" s="22">
        <v>364</v>
      </c>
    </row>
    <row r="225" spans="1:9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189</v>
      </c>
      <c r="F228" s="22">
        <v>0</v>
      </c>
      <c r="G228" s="22">
        <v>1285</v>
      </c>
      <c r="H228" s="22">
        <v>0</v>
      </c>
      <c r="I228" s="22">
        <v>1474</v>
      </c>
    </row>
    <row r="229" spans="1:9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1757</v>
      </c>
      <c r="F229" s="22">
        <v>0</v>
      </c>
      <c r="G229" s="22">
        <v>0</v>
      </c>
      <c r="H229" s="22">
        <v>0</v>
      </c>
      <c r="I229" s="22">
        <v>1757</v>
      </c>
    </row>
    <row r="230" spans="1:9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1685</v>
      </c>
      <c r="F230" s="22">
        <v>0</v>
      </c>
      <c r="G230" s="22">
        <v>0</v>
      </c>
      <c r="H230" s="22">
        <v>0</v>
      </c>
      <c r="I230" s="22">
        <v>1685</v>
      </c>
    </row>
    <row r="231" spans="1:9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1103</v>
      </c>
      <c r="F231" s="22">
        <v>0</v>
      </c>
      <c r="G231" s="22">
        <v>0</v>
      </c>
      <c r="H231" s="22">
        <v>0</v>
      </c>
      <c r="I231" s="22">
        <v>1103</v>
      </c>
    </row>
    <row r="232" spans="1:9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699</v>
      </c>
      <c r="F236" s="22">
        <v>0</v>
      </c>
      <c r="G236" s="22">
        <v>0</v>
      </c>
      <c r="H236" s="22">
        <v>0</v>
      </c>
      <c r="I236" s="22">
        <v>699</v>
      </c>
    </row>
    <row r="237" spans="1:9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1215</v>
      </c>
      <c r="F237" s="22">
        <v>0</v>
      </c>
      <c r="G237" s="22">
        <v>0</v>
      </c>
      <c r="H237" s="22">
        <v>0</v>
      </c>
      <c r="I237" s="22">
        <v>1215</v>
      </c>
    </row>
    <row r="238" spans="1:9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1199</v>
      </c>
      <c r="F238" s="22">
        <v>0</v>
      </c>
      <c r="G238" s="22">
        <v>0</v>
      </c>
      <c r="H238" s="22">
        <v>0</v>
      </c>
      <c r="I238" s="22">
        <v>1199</v>
      </c>
    </row>
    <row r="239" spans="1:9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4258</v>
      </c>
      <c r="F239" s="22">
        <v>0</v>
      </c>
      <c r="G239" s="22">
        <v>0</v>
      </c>
      <c r="H239" s="22">
        <v>0</v>
      </c>
      <c r="I239" s="22">
        <v>4258</v>
      </c>
    </row>
    <row r="240" spans="1:9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1615</v>
      </c>
      <c r="F242" s="22">
        <v>0</v>
      </c>
      <c r="G242" s="22">
        <v>0</v>
      </c>
      <c r="H242" s="22">
        <v>0</v>
      </c>
      <c r="I242" s="22">
        <v>1615</v>
      </c>
    </row>
    <row r="243" spans="1:9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34532</v>
      </c>
      <c r="I251" s="22">
        <v>34532</v>
      </c>
    </row>
    <row r="252" spans="1:9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2642</v>
      </c>
      <c r="F252" s="22">
        <v>0</v>
      </c>
      <c r="G252" s="22">
        <v>0</v>
      </c>
      <c r="H252" s="22">
        <v>0</v>
      </c>
      <c r="I252" s="22">
        <v>2642</v>
      </c>
    </row>
    <row r="253" spans="1:9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1708</v>
      </c>
      <c r="F255" s="22">
        <v>6241</v>
      </c>
      <c r="G255" s="22">
        <v>0</v>
      </c>
      <c r="H255" s="22">
        <v>0</v>
      </c>
      <c r="I255" s="22">
        <v>7949</v>
      </c>
    </row>
    <row r="256" spans="1:9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788</v>
      </c>
      <c r="F256" s="22">
        <v>0</v>
      </c>
      <c r="G256" s="22">
        <v>0</v>
      </c>
      <c r="H256" s="22">
        <v>0</v>
      </c>
      <c r="I256" s="22">
        <v>788</v>
      </c>
    </row>
    <row r="257" spans="1:9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1024</v>
      </c>
      <c r="F257" s="22">
        <v>0</v>
      </c>
      <c r="G257" s="22">
        <v>0</v>
      </c>
      <c r="H257" s="22">
        <v>0</v>
      </c>
      <c r="I257" s="22">
        <v>1024</v>
      </c>
    </row>
    <row r="258" spans="1:9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4915</v>
      </c>
      <c r="G258" s="22">
        <v>0</v>
      </c>
      <c r="H258" s="22">
        <v>0</v>
      </c>
      <c r="I258" s="22">
        <v>4915</v>
      </c>
    </row>
    <row r="259" spans="1:9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25581</v>
      </c>
      <c r="G259" s="22">
        <v>0</v>
      </c>
      <c r="H259" s="22">
        <v>0</v>
      </c>
      <c r="I259" s="22">
        <v>25581</v>
      </c>
    </row>
    <row r="260" spans="1:9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1189</v>
      </c>
      <c r="H260" s="22">
        <v>0</v>
      </c>
      <c r="I260" s="22">
        <v>1189</v>
      </c>
    </row>
    <row r="261" spans="1:9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715</v>
      </c>
      <c r="F263" s="22">
        <v>0</v>
      </c>
      <c r="G263" s="22">
        <v>0</v>
      </c>
      <c r="H263" s="22">
        <v>0</v>
      </c>
      <c r="I263" s="22">
        <v>715</v>
      </c>
    </row>
    <row r="264" spans="1:9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1147</v>
      </c>
      <c r="G264" s="22">
        <v>0</v>
      </c>
      <c r="H264" s="22">
        <v>0</v>
      </c>
      <c r="I264" s="22">
        <v>1147</v>
      </c>
    </row>
    <row r="265" spans="1:9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267</v>
      </c>
      <c r="G268" s="22">
        <v>0</v>
      </c>
      <c r="H268" s="22">
        <v>0</v>
      </c>
      <c r="I268" s="22">
        <v>267</v>
      </c>
    </row>
    <row r="269" spans="1:9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5500</v>
      </c>
      <c r="G269" s="22">
        <v>0</v>
      </c>
      <c r="H269" s="22">
        <v>0</v>
      </c>
      <c r="I269" s="22">
        <v>5500</v>
      </c>
    </row>
    <row r="270" spans="1:9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3439</v>
      </c>
      <c r="G272" s="22">
        <v>0</v>
      </c>
      <c r="H272" s="22">
        <v>0</v>
      </c>
      <c r="I272" s="22">
        <v>3439</v>
      </c>
    </row>
    <row r="273" spans="1:9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7486</v>
      </c>
      <c r="F276" s="22">
        <v>2069</v>
      </c>
      <c r="G276" s="22">
        <v>0</v>
      </c>
      <c r="H276" s="22">
        <v>0</v>
      </c>
      <c r="I276" s="22">
        <v>9555</v>
      </c>
    </row>
    <row r="277" spans="1:9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1379</v>
      </c>
      <c r="F278" s="22">
        <v>0</v>
      </c>
      <c r="G278" s="22">
        <v>0</v>
      </c>
      <c r="H278" s="22">
        <v>0</v>
      </c>
      <c r="I278" s="22">
        <v>1379</v>
      </c>
    </row>
    <row r="279" spans="1:9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697</v>
      </c>
      <c r="F279" s="22">
        <v>0</v>
      </c>
      <c r="G279" s="22">
        <v>0</v>
      </c>
      <c r="H279" s="22">
        <v>0</v>
      </c>
      <c r="I279" s="22">
        <v>697</v>
      </c>
    </row>
    <row r="280" spans="1:9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9675</v>
      </c>
      <c r="F281" s="22">
        <v>10419</v>
      </c>
      <c r="G281" s="22">
        <v>0</v>
      </c>
      <c r="H281" s="22">
        <v>0</v>
      </c>
      <c r="I281" s="22">
        <v>20094</v>
      </c>
    </row>
    <row r="282" spans="1:9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538</v>
      </c>
      <c r="F282" s="22">
        <v>1508</v>
      </c>
      <c r="G282" s="22">
        <v>0</v>
      </c>
      <c r="H282" s="22">
        <v>0</v>
      </c>
      <c r="I282" s="22">
        <v>2046</v>
      </c>
    </row>
    <row r="283" spans="1:9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2909</v>
      </c>
      <c r="F284" s="22">
        <v>0</v>
      </c>
      <c r="G284" s="22">
        <v>0</v>
      </c>
      <c r="H284" s="22">
        <v>0</v>
      </c>
      <c r="I284" s="22">
        <v>2909</v>
      </c>
    </row>
    <row r="285" spans="1:9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2626</v>
      </c>
      <c r="G287" s="22">
        <v>0</v>
      </c>
      <c r="H287" s="22">
        <v>0</v>
      </c>
      <c r="I287" s="22">
        <v>2626</v>
      </c>
    </row>
    <row r="288" spans="1:9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3606</v>
      </c>
      <c r="F288" s="22">
        <v>0</v>
      </c>
      <c r="G288" s="22">
        <v>0</v>
      </c>
      <c r="H288" s="22">
        <v>0</v>
      </c>
      <c r="I288" s="22">
        <v>3606</v>
      </c>
    </row>
    <row r="289" spans="1:9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514</v>
      </c>
      <c r="F289" s="22">
        <v>0</v>
      </c>
      <c r="G289" s="22">
        <v>0</v>
      </c>
      <c r="H289" s="22">
        <v>0</v>
      </c>
      <c r="I289" s="22">
        <v>514</v>
      </c>
    </row>
    <row r="290" spans="1:9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14764</v>
      </c>
      <c r="I301" s="22">
        <v>14764</v>
      </c>
    </row>
    <row r="302" spans="1:9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167401</v>
      </c>
      <c r="F341" s="22">
        <v>0</v>
      </c>
      <c r="G341" s="22">
        <v>0</v>
      </c>
      <c r="H341" s="22">
        <v>0</v>
      </c>
      <c r="I341" s="22">
        <v>167401</v>
      </c>
    </row>
    <row r="342" spans="1:9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1002430</v>
      </c>
      <c r="F342" s="22">
        <v>0</v>
      </c>
      <c r="G342" s="22">
        <v>0</v>
      </c>
      <c r="H342" s="22">
        <v>0</v>
      </c>
      <c r="I342" s="22">
        <v>1002430</v>
      </c>
    </row>
    <row r="343" spans="1:9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>
        <v>40577</v>
      </c>
      <c r="F343" s="22">
        <v>0</v>
      </c>
      <c r="G343" s="22">
        <v>0</v>
      </c>
      <c r="H343" s="22">
        <v>0</v>
      </c>
      <c r="I343" s="22">
        <v>40577</v>
      </c>
    </row>
    <row r="344" spans="1:9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30441</v>
      </c>
      <c r="F344" s="22">
        <v>0</v>
      </c>
      <c r="G344" s="22">
        <v>0</v>
      </c>
      <c r="H344" s="22">
        <v>0</v>
      </c>
      <c r="I344" s="22">
        <v>30441</v>
      </c>
    </row>
    <row r="345" spans="1:9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16477</v>
      </c>
      <c r="F345" s="22">
        <v>0</v>
      </c>
      <c r="G345" s="22">
        <v>0</v>
      </c>
      <c r="H345" s="22">
        <v>0</v>
      </c>
      <c r="I345" s="22">
        <v>16477</v>
      </c>
    </row>
    <row r="346" spans="1:9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</row>
    <row r="347" spans="1:9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61152</v>
      </c>
      <c r="F347" s="22">
        <v>0</v>
      </c>
      <c r="G347" s="22">
        <v>0</v>
      </c>
      <c r="H347" s="22">
        <v>0</v>
      </c>
      <c r="I347" s="22">
        <v>61152</v>
      </c>
    </row>
    <row r="348" spans="1:9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10547</v>
      </c>
      <c r="F348" s="22">
        <v>120905</v>
      </c>
      <c r="G348" s="22">
        <v>0</v>
      </c>
      <c r="H348" s="22">
        <v>0</v>
      </c>
      <c r="I348" s="22">
        <v>131452</v>
      </c>
    </row>
    <row r="349" spans="1:9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2463</v>
      </c>
      <c r="F349" s="22">
        <v>0</v>
      </c>
      <c r="G349" s="22">
        <v>0</v>
      </c>
      <c r="H349" s="22">
        <v>0</v>
      </c>
      <c r="I349" s="22">
        <v>2463</v>
      </c>
    </row>
    <row r="350" spans="1:9" x14ac:dyDescent="0.25">
      <c r="A350" s="22" t="s">
        <v>122</v>
      </c>
      <c r="B350" s="22" t="s">
        <v>823</v>
      </c>
      <c r="C350" s="22" t="s">
        <v>824</v>
      </c>
      <c r="D350" s="22" t="s">
        <v>825</v>
      </c>
      <c r="E350" s="22"/>
      <c r="F350" s="22"/>
      <c r="G350" s="22"/>
      <c r="H350" s="22"/>
      <c r="I350" s="22"/>
    </row>
    <row r="351" spans="1:9" x14ac:dyDescent="0.25">
      <c r="A351" s="22"/>
      <c r="B351" s="22"/>
      <c r="C351" s="22"/>
      <c r="D351" s="22" t="s">
        <v>826</v>
      </c>
      <c r="E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A65F9-1607-44D8-9E2D-2283F8545768}">
  <dimension ref="A1:W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23" width="15.7109375" customWidth="1"/>
  </cols>
  <sheetData>
    <row r="1" spans="1:23" ht="24" customHeight="1" x14ac:dyDescent="0.3">
      <c r="A1" s="4" t="str">
        <f>HYPERLINK("#'Index'!A1", "&lt;&lt; Index")</f>
        <v>&lt;&lt; Index</v>
      </c>
      <c r="B1" s="20" t="s">
        <v>1336</v>
      </c>
      <c r="D1" s="20" t="s">
        <v>1337</v>
      </c>
    </row>
    <row r="2" spans="1:23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1338</v>
      </c>
      <c r="F2" s="21" t="s">
        <v>1339</v>
      </c>
      <c r="G2" s="21" t="s">
        <v>1127</v>
      </c>
      <c r="H2" s="21" t="s">
        <v>1340</v>
      </c>
      <c r="I2" s="21" t="s">
        <v>1341</v>
      </c>
      <c r="J2" s="21" t="s">
        <v>1196</v>
      </c>
      <c r="K2" s="21" t="s">
        <v>1342</v>
      </c>
      <c r="L2" s="21" t="s">
        <v>1343</v>
      </c>
      <c r="M2" s="21" t="s">
        <v>1344</v>
      </c>
      <c r="N2" s="21" t="s">
        <v>1345</v>
      </c>
      <c r="O2" s="21" t="s">
        <v>1303</v>
      </c>
      <c r="P2" s="21" t="s">
        <v>1346</v>
      </c>
      <c r="Q2" s="21" t="s">
        <v>1345</v>
      </c>
      <c r="R2" s="21" t="s">
        <v>1303</v>
      </c>
      <c r="S2" s="21" t="s">
        <v>1347</v>
      </c>
      <c r="T2" s="21" t="s">
        <v>1348</v>
      </c>
      <c r="U2" s="21" t="s">
        <v>1349</v>
      </c>
      <c r="V2" s="21" t="s">
        <v>1350</v>
      </c>
      <c r="W2" s="21" t="s">
        <v>1351</v>
      </c>
    </row>
    <row r="3" spans="1:23" x14ac:dyDescent="0.25">
      <c r="A3" s="21"/>
      <c r="B3" s="21"/>
      <c r="C3" s="21"/>
      <c r="D3" s="21" t="s">
        <v>88</v>
      </c>
      <c r="E3" s="21" t="s">
        <v>1352</v>
      </c>
      <c r="F3" s="21" t="s">
        <v>1353</v>
      </c>
      <c r="G3" s="21" t="s">
        <v>1354</v>
      </c>
      <c r="H3" s="21" t="s">
        <v>1355</v>
      </c>
      <c r="I3" s="21" t="s">
        <v>1356</v>
      </c>
      <c r="J3" s="21" t="s">
        <v>1357</v>
      </c>
      <c r="K3" s="21" t="s">
        <v>1358</v>
      </c>
      <c r="L3" s="21" t="s">
        <v>1359</v>
      </c>
      <c r="M3" s="21" t="s">
        <v>1360</v>
      </c>
      <c r="N3" s="21" t="s">
        <v>1361</v>
      </c>
      <c r="O3" s="21" t="s">
        <v>1362</v>
      </c>
      <c r="P3" s="21" t="s">
        <v>1363</v>
      </c>
      <c r="Q3" s="21" t="s">
        <v>1364</v>
      </c>
      <c r="R3" s="21" t="s">
        <v>1365</v>
      </c>
      <c r="S3" s="21" t="s">
        <v>1366</v>
      </c>
      <c r="T3" s="21" t="s">
        <v>1367</v>
      </c>
      <c r="U3" s="21" t="s">
        <v>1368</v>
      </c>
      <c r="V3" s="21" t="s">
        <v>1369</v>
      </c>
      <c r="W3" s="21" t="s">
        <v>1370</v>
      </c>
    </row>
    <row r="4" spans="1:23" x14ac:dyDescent="0.25">
      <c r="A4" s="23" t="s">
        <v>122</v>
      </c>
      <c r="B4" s="23" t="s">
        <v>123</v>
      </c>
      <c r="C4" s="23" t="s">
        <v>124</v>
      </c>
      <c r="D4" s="23" t="s">
        <v>125</v>
      </c>
      <c r="E4" s="23"/>
      <c r="F4" s="23">
        <v>3.9743900000000001</v>
      </c>
      <c r="G4" s="23">
        <v>0</v>
      </c>
      <c r="H4" s="23">
        <v>7.35276</v>
      </c>
      <c r="I4" s="23">
        <v>0</v>
      </c>
      <c r="J4" s="23"/>
      <c r="K4" s="23"/>
      <c r="L4" s="23"/>
      <c r="M4" s="23"/>
      <c r="N4" s="23">
        <v>2.11097</v>
      </c>
      <c r="O4" s="23">
        <v>3.0244599999999999</v>
      </c>
      <c r="P4" s="23"/>
      <c r="Q4" s="23">
        <v>2.11097</v>
      </c>
      <c r="R4" s="23">
        <v>3.0244599999999999</v>
      </c>
      <c r="S4" s="23">
        <v>0</v>
      </c>
      <c r="T4" s="23">
        <v>3.5749999999999997E-2</v>
      </c>
      <c r="U4" s="23"/>
      <c r="V4" s="23"/>
      <c r="W4" s="23">
        <v>0</v>
      </c>
    </row>
    <row r="5" spans="1:23" x14ac:dyDescent="0.25">
      <c r="A5" s="23" t="s">
        <v>122</v>
      </c>
      <c r="B5" s="23" t="s">
        <v>123</v>
      </c>
      <c r="C5" s="23" t="s">
        <v>126</v>
      </c>
      <c r="D5" s="23" t="s">
        <v>127</v>
      </c>
      <c r="E5" s="23"/>
      <c r="F5" s="23">
        <v>7.5846999999999998</v>
      </c>
      <c r="G5" s="23">
        <v>0</v>
      </c>
      <c r="H5" s="23">
        <v>11.996700000000001</v>
      </c>
      <c r="I5" s="23">
        <v>0</v>
      </c>
      <c r="J5" s="23"/>
      <c r="K5" s="23"/>
      <c r="L5" s="23"/>
      <c r="M5" s="23"/>
      <c r="N5" s="23">
        <v>2.2509999999999999</v>
      </c>
      <c r="O5" s="23">
        <v>3.2326000000000001</v>
      </c>
      <c r="P5" s="23"/>
      <c r="Q5" s="23">
        <v>0.2215</v>
      </c>
      <c r="R5" s="23">
        <v>0.31819999999999998</v>
      </c>
      <c r="S5" s="23">
        <v>0</v>
      </c>
      <c r="T5" s="23">
        <v>0.20279</v>
      </c>
      <c r="U5" s="23"/>
      <c r="V5" s="23"/>
      <c r="W5" s="23">
        <v>0</v>
      </c>
    </row>
    <row r="6" spans="1:23" x14ac:dyDescent="0.25">
      <c r="A6" s="23" t="s">
        <v>122</v>
      </c>
      <c r="B6" s="23" t="s">
        <v>123</v>
      </c>
      <c r="C6" s="23" t="s">
        <v>128</v>
      </c>
      <c r="D6" s="23" t="s">
        <v>129</v>
      </c>
      <c r="E6" s="23"/>
      <c r="F6" s="23">
        <v>3.5409000000000002</v>
      </c>
      <c r="G6" s="23">
        <v>0</v>
      </c>
      <c r="H6" s="23">
        <v>10.736700000000001</v>
      </c>
      <c r="I6" s="23">
        <v>0</v>
      </c>
      <c r="J6" s="23"/>
      <c r="K6" s="23"/>
      <c r="L6" s="23"/>
      <c r="M6" s="23"/>
      <c r="N6" s="23">
        <v>2.2134999999999998</v>
      </c>
      <c r="O6" s="23">
        <v>3.4575</v>
      </c>
      <c r="P6" s="23"/>
      <c r="Q6" s="23">
        <v>2.2134999999999998</v>
      </c>
      <c r="R6" s="23">
        <v>3.4575</v>
      </c>
      <c r="S6" s="23">
        <v>0</v>
      </c>
      <c r="T6" s="23">
        <v>0</v>
      </c>
      <c r="U6" s="23"/>
      <c r="V6" s="23"/>
      <c r="W6" s="23">
        <v>0</v>
      </c>
    </row>
    <row r="7" spans="1:23" x14ac:dyDescent="0.25">
      <c r="A7" s="23" t="s">
        <v>122</v>
      </c>
      <c r="B7" s="23" t="s">
        <v>123</v>
      </c>
      <c r="C7" s="23" t="s">
        <v>130</v>
      </c>
      <c r="D7" s="23" t="s">
        <v>131</v>
      </c>
      <c r="E7" s="23"/>
      <c r="F7" s="23">
        <v>7.8360000000000003</v>
      </c>
      <c r="G7" s="23">
        <v>0</v>
      </c>
      <c r="H7" s="23">
        <v>11.7599</v>
      </c>
      <c r="I7" s="23">
        <v>0</v>
      </c>
      <c r="J7" s="23"/>
      <c r="K7" s="23"/>
      <c r="L7" s="23"/>
      <c r="M7" s="23"/>
      <c r="N7" s="23">
        <v>2.4045000000000001</v>
      </c>
      <c r="O7" s="23">
        <v>3.5310000000000001</v>
      </c>
      <c r="P7" s="23"/>
      <c r="Q7" s="23">
        <v>2.4045000000000001</v>
      </c>
      <c r="R7" s="23">
        <v>3.5310000000000001</v>
      </c>
      <c r="S7" s="23">
        <v>0</v>
      </c>
      <c r="T7" s="23">
        <v>0.1056</v>
      </c>
      <c r="U7" s="23"/>
      <c r="V7" s="23"/>
      <c r="W7" s="23">
        <v>0</v>
      </c>
    </row>
    <row r="8" spans="1:23" x14ac:dyDescent="0.25">
      <c r="A8" s="23" t="s">
        <v>122</v>
      </c>
      <c r="B8" s="23" t="s">
        <v>123</v>
      </c>
      <c r="C8" s="23" t="s">
        <v>132</v>
      </c>
      <c r="D8" s="23" t="s">
        <v>133</v>
      </c>
      <c r="E8" s="23"/>
      <c r="F8" s="23">
        <v>5.514424</v>
      </c>
      <c r="G8" s="23">
        <v>0</v>
      </c>
      <c r="H8" s="23">
        <v>7.7579339999999997</v>
      </c>
      <c r="I8" s="23">
        <v>0</v>
      </c>
      <c r="J8" s="23"/>
      <c r="K8" s="23"/>
      <c r="L8" s="23"/>
      <c r="M8" s="23"/>
      <c r="N8" s="23">
        <v>2.271496</v>
      </c>
      <c r="O8" s="23">
        <v>3.3049930000000001</v>
      </c>
      <c r="P8" s="23"/>
      <c r="Q8" s="23">
        <v>2.271496</v>
      </c>
      <c r="R8" s="23">
        <v>3.3049930000000001</v>
      </c>
      <c r="S8" s="23">
        <v>0</v>
      </c>
      <c r="T8" s="23">
        <v>0</v>
      </c>
      <c r="U8" s="23"/>
      <c r="V8" s="23"/>
      <c r="W8" s="23">
        <v>0</v>
      </c>
    </row>
    <row r="9" spans="1:23" x14ac:dyDescent="0.25">
      <c r="A9" s="23" t="s">
        <v>122</v>
      </c>
      <c r="B9" s="23" t="s">
        <v>123</v>
      </c>
      <c r="C9" s="23" t="s">
        <v>134</v>
      </c>
      <c r="D9" s="23" t="s">
        <v>135</v>
      </c>
      <c r="E9" s="23"/>
      <c r="F9" s="23">
        <v>5.4554999999999998</v>
      </c>
      <c r="G9" s="23">
        <v>0</v>
      </c>
      <c r="H9" s="23">
        <v>11.06</v>
      </c>
      <c r="I9" s="23">
        <v>0</v>
      </c>
      <c r="J9" s="23"/>
      <c r="K9" s="23"/>
      <c r="L9" s="23"/>
      <c r="M9" s="23"/>
      <c r="N9" s="23">
        <v>2.1459999999999999</v>
      </c>
      <c r="O9" s="23">
        <v>3.4182000000000001</v>
      </c>
      <c r="P9" s="23"/>
      <c r="Q9" s="23">
        <v>2.1459999999999999</v>
      </c>
      <c r="R9" s="23">
        <v>3.4182000000000001</v>
      </c>
      <c r="S9" s="23">
        <v>0</v>
      </c>
      <c r="T9" s="23">
        <v>4.8899999999999999E-2</v>
      </c>
      <c r="U9" s="23"/>
      <c r="V9" s="23"/>
      <c r="W9" s="23">
        <v>0</v>
      </c>
    </row>
    <row r="10" spans="1:23" x14ac:dyDescent="0.25">
      <c r="A10" s="23" t="s">
        <v>122</v>
      </c>
      <c r="B10" s="23" t="s">
        <v>123</v>
      </c>
      <c r="C10" s="23" t="s">
        <v>136</v>
      </c>
      <c r="D10" s="23" t="s">
        <v>137</v>
      </c>
      <c r="E10" s="23"/>
      <c r="F10" s="23">
        <v>5.6426999999999996</v>
      </c>
      <c r="G10" s="23">
        <v>0</v>
      </c>
      <c r="H10" s="23">
        <v>15.5435</v>
      </c>
      <c r="I10" s="23">
        <v>0</v>
      </c>
      <c r="J10" s="23"/>
      <c r="K10" s="23"/>
      <c r="L10" s="23"/>
      <c r="M10" s="23"/>
      <c r="N10" s="23">
        <v>2.3178000000000001</v>
      </c>
      <c r="O10" s="23">
        <v>3.5123000000000002</v>
      </c>
      <c r="P10" s="23"/>
      <c r="Q10" s="23">
        <v>2.3178000000000001</v>
      </c>
      <c r="R10" s="23">
        <v>3.5123000000000002</v>
      </c>
      <c r="S10" s="23">
        <v>0</v>
      </c>
      <c r="T10" s="23">
        <v>0</v>
      </c>
      <c r="U10" s="23"/>
      <c r="V10" s="23"/>
      <c r="W10" s="23">
        <v>4.3499999999999997E-2</v>
      </c>
    </row>
    <row r="11" spans="1:23" x14ac:dyDescent="0.25">
      <c r="A11" s="23" t="s">
        <v>122</v>
      </c>
      <c r="B11" s="23" t="s">
        <v>123</v>
      </c>
      <c r="C11" s="23" t="s">
        <v>138</v>
      </c>
      <c r="D11" s="23" t="s">
        <v>139</v>
      </c>
      <c r="E11" s="23"/>
      <c r="F11" s="23">
        <v>4.6797700000000004</v>
      </c>
      <c r="G11" s="23">
        <v>0</v>
      </c>
      <c r="H11" s="23">
        <v>9.3828800000000001</v>
      </c>
      <c r="I11" s="23">
        <v>0</v>
      </c>
      <c r="J11" s="23"/>
      <c r="K11" s="23"/>
      <c r="L11" s="23"/>
      <c r="M11" s="23"/>
      <c r="N11" s="23">
        <v>2.2945000000000002</v>
      </c>
      <c r="O11" s="23">
        <v>3.47</v>
      </c>
      <c r="P11" s="23"/>
      <c r="Q11" s="23">
        <v>2.2945000000000002</v>
      </c>
      <c r="R11" s="23">
        <v>3.47</v>
      </c>
      <c r="S11" s="23">
        <v>0</v>
      </c>
      <c r="T11" s="23">
        <v>4.9639999999999997E-2</v>
      </c>
      <c r="U11" s="23"/>
      <c r="V11" s="23"/>
      <c r="W11" s="23">
        <v>0</v>
      </c>
    </row>
    <row r="12" spans="1:23" x14ac:dyDescent="0.25">
      <c r="A12" s="23" t="s">
        <v>122</v>
      </c>
      <c r="B12" s="23" t="s">
        <v>123</v>
      </c>
      <c r="C12" s="23" t="s">
        <v>140</v>
      </c>
      <c r="D12" s="23" t="s">
        <v>141</v>
      </c>
      <c r="E12" s="23"/>
      <c r="F12" s="23">
        <v>9.1560000000000006</v>
      </c>
      <c r="G12" s="23">
        <v>0</v>
      </c>
      <c r="H12" s="23">
        <v>15.07</v>
      </c>
      <c r="I12" s="23">
        <v>0</v>
      </c>
      <c r="J12" s="23"/>
      <c r="K12" s="23"/>
      <c r="L12" s="23"/>
      <c r="M12" s="23"/>
      <c r="N12" s="23">
        <v>2.2757999999999998</v>
      </c>
      <c r="O12" s="23">
        <v>3.3889</v>
      </c>
      <c r="P12" s="23"/>
      <c r="Q12" s="23">
        <v>2.2757999999999998</v>
      </c>
      <c r="R12" s="23">
        <v>3.3889</v>
      </c>
      <c r="S12" s="23">
        <v>0</v>
      </c>
      <c r="T12" s="23">
        <v>3.7900000000000003E-2</v>
      </c>
      <c r="U12" s="23"/>
      <c r="V12" s="23"/>
      <c r="W12" s="23">
        <v>0</v>
      </c>
    </row>
    <row r="13" spans="1:23" x14ac:dyDescent="0.25">
      <c r="A13" s="23" t="s">
        <v>122</v>
      </c>
      <c r="B13" s="23" t="s">
        <v>123</v>
      </c>
      <c r="C13" s="23" t="s">
        <v>142</v>
      </c>
      <c r="D13" s="23" t="s">
        <v>143</v>
      </c>
      <c r="E13" s="23"/>
      <c r="F13" s="23">
        <v>7.3769</v>
      </c>
      <c r="G13" s="23">
        <v>0</v>
      </c>
      <c r="H13" s="23">
        <v>9.0165000000000006</v>
      </c>
      <c r="I13" s="23">
        <v>0</v>
      </c>
      <c r="J13" s="23"/>
      <c r="K13" s="23"/>
      <c r="L13" s="23"/>
      <c r="M13" s="23"/>
      <c r="N13" s="23">
        <v>2.3584999999999998</v>
      </c>
      <c r="O13" s="23">
        <v>3.5590000000000002</v>
      </c>
      <c r="P13" s="23"/>
      <c r="Q13" s="23">
        <v>2.3584999999999998</v>
      </c>
      <c r="R13" s="23">
        <v>3.5590000000000002</v>
      </c>
      <c r="S13" s="23">
        <v>0</v>
      </c>
      <c r="T13" s="23">
        <v>6.4799999999999996E-2</v>
      </c>
      <c r="U13" s="23"/>
      <c r="V13" s="23"/>
      <c r="W13" s="23">
        <v>0</v>
      </c>
    </row>
    <row r="14" spans="1:23" x14ac:dyDescent="0.25">
      <c r="A14" s="23" t="s">
        <v>122</v>
      </c>
      <c r="B14" s="23" t="s">
        <v>123</v>
      </c>
      <c r="C14" s="23" t="s">
        <v>144</v>
      </c>
      <c r="D14" s="23" t="s">
        <v>145</v>
      </c>
      <c r="E14" s="23"/>
      <c r="F14" s="23">
        <v>6.3849999999999998</v>
      </c>
      <c r="G14" s="23">
        <v>0</v>
      </c>
      <c r="H14" s="23">
        <v>8.1929999999999996</v>
      </c>
      <c r="I14" s="23">
        <v>0</v>
      </c>
      <c r="J14" s="23"/>
      <c r="K14" s="23"/>
      <c r="L14" s="23"/>
      <c r="M14" s="23"/>
      <c r="N14" s="23">
        <v>2.278</v>
      </c>
      <c r="O14" s="23">
        <v>3.2210000000000001</v>
      </c>
      <c r="P14" s="23"/>
      <c r="Q14" s="23">
        <v>2.278</v>
      </c>
      <c r="R14" s="23">
        <v>3.2210000000000001</v>
      </c>
      <c r="S14" s="23">
        <v>0</v>
      </c>
      <c r="T14" s="23">
        <v>1.7999999999999999E-2</v>
      </c>
      <c r="U14" s="23"/>
      <c r="V14" s="23"/>
      <c r="W14" s="23">
        <v>1.4E-2</v>
      </c>
    </row>
    <row r="15" spans="1:23" x14ac:dyDescent="0.25">
      <c r="A15" s="23" t="s">
        <v>122</v>
      </c>
      <c r="B15" s="23" t="s">
        <v>123</v>
      </c>
      <c r="C15" s="23" t="s">
        <v>146</v>
      </c>
      <c r="D15" s="23" t="s">
        <v>147</v>
      </c>
      <c r="E15" s="23"/>
      <c r="F15" s="23">
        <v>7.6139999999999999</v>
      </c>
      <c r="G15" s="23">
        <v>0</v>
      </c>
      <c r="H15" s="23">
        <v>18.227</v>
      </c>
      <c r="I15" s="23">
        <v>0</v>
      </c>
      <c r="J15" s="23"/>
      <c r="K15" s="23"/>
      <c r="L15" s="23"/>
      <c r="M15" s="23"/>
      <c r="N15" s="23">
        <v>2.4129999999999998</v>
      </c>
      <c r="O15" s="23">
        <v>3.3730000000000002</v>
      </c>
      <c r="P15" s="23"/>
      <c r="Q15" s="23">
        <v>2.4129999999999998</v>
      </c>
      <c r="R15" s="23">
        <v>3.3730000000000002</v>
      </c>
      <c r="S15" s="23">
        <v>0</v>
      </c>
      <c r="T15" s="23">
        <v>0.126</v>
      </c>
      <c r="U15" s="23"/>
      <c r="V15" s="23"/>
      <c r="W15" s="23">
        <v>0</v>
      </c>
    </row>
    <row r="16" spans="1:23" x14ac:dyDescent="0.25">
      <c r="A16" s="23" t="s">
        <v>122</v>
      </c>
      <c r="B16" s="23" t="s">
        <v>123</v>
      </c>
      <c r="C16" s="23" t="s">
        <v>148</v>
      </c>
      <c r="D16" s="23" t="s">
        <v>149</v>
      </c>
      <c r="E16" s="23"/>
      <c r="F16" s="23">
        <v>4.8878000000000004</v>
      </c>
      <c r="G16" s="23">
        <v>0</v>
      </c>
      <c r="H16" s="23">
        <v>7.8205</v>
      </c>
      <c r="I16" s="23">
        <v>0</v>
      </c>
      <c r="J16" s="23"/>
      <c r="K16" s="23"/>
      <c r="L16" s="23"/>
      <c r="M16" s="23"/>
      <c r="N16" s="23"/>
      <c r="O16" s="23"/>
      <c r="P16" s="23"/>
      <c r="Q16" s="23">
        <v>2.8271000000000002</v>
      </c>
      <c r="R16" s="23">
        <v>3.8559999999999999</v>
      </c>
      <c r="S16" s="23">
        <v>0</v>
      </c>
      <c r="T16" s="23"/>
      <c r="U16" s="23"/>
      <c r="V16" s="23"/>
      <c r="W16" s="23"/>
    </row>
    <row r="17" spans="1:23" x14ac:dyDescent="0.25">
      <c r="A17" s="23" t="s">
        <v>122</v>
      </c>
      <c r="B17" s="23" t="s">
        <v>123</v>
      </c>
      <c r="C17" s="23" t="s">
        <v>150</v>
      </c>
      <c r="D17" s="23" t="s">
        <v>151</v>
      </c>
      <c r="E17" s="23"/>
      <c r="F17" s="23">
        <v>6.0256999999999996</v>
      </c>
      <c r="G17" s="23">
        <v>0</v>
      </c>
      <c r="H17" s="23">
        <v>13.559799999999999</v>
      </c>
      <c r="I17" s="23">
        <v>0</v>
      </c>
      <c r="J17" s="23"/>
      <c r="K17" s="23"/>
      <c r="L17" s="23"/>
      <c r="M17" s="23"/>
      <c r="N17" s="23">
        <v>2.3601999999999999</v>
      </c>
      <c r="O17" s="23">
        <v>3.4390999999999998</v>
      </c>
      <c r="P17" s="23"/>
      <c r="Q17" s="23">
        <v>2.3601999999999999</v>
      </c>
      <c r="R17" s="23">
        <v>3.4390999999999998</v>
      </c>
      <c r="S17" s="23">
        <v>0</v>
      </c>
      <c r="T17" s="23">
        <v>9.5699999999999993E-2</v>
      </c>
      <c r="U17" s="23"/>
      <c r="V17" s="23"/>
      <c r="W17" s="23">
        <v>0</v>
      </c>
    </row>
    <row r="18" spans="1:23" x14ac:dyDescent="0.25">
      <c r="A18" s="23" t="s">
        <v>122</v>
      </c>
      <c r="B18" s="23" t="s">
        <v>123</v>
      </c>
      <c r="C18" s="23" t="s">
        <v>152</v>
      </c>
      <c r="D18" s="23" t="s">
        <v>153</v>
      </c>
      <c r="E18" s="23"/>
      <c r="F18" s="23">
        <v>5.9374000000000002</v>
      </c>
      <c r="G18" s="23">
        <v>0</v>
      </c>
      <c r="H18" s="23">
        <v>12.666499999999999</v>
      </c>
      <c r="I18" s="23">
        <v>0</v>
      </c>
      <c r="J18" s="23"/>
      <c r="K18" s="23"/>
      <c r="L18" s="23"/>
      <c r="M18" s="23"/>
      <c r="N18" s="23">
        <v>2.37</v>
      </c>
      <c r="O18" s="23">
        <v>3.62</v>
      </c>
      <c r="P18" s="23"/>
      <c r="Q18" s="23">
        <v>2.37</v>
      </c>
      <c r="R18" s="23">
        <v>3.62</v>
      </c>
      <c r="S18" s="23">
        <v>0</v>
      </c>
      <c r="T18" s="23">
        <v>1.0699999999999999E-2</v>
      </c>
      <c r="U18" s="23"/>
      <c r="V18" s="23"/>
      <c r="W18" s="23">
        <v>0</v>
      </c>
    </row>
    <row r="19" spans="1:23" x14ac:dyDescent="0.25">
      <c r="A19" s="23" t="s">
        <v>122</v>
      </c>
      <c r="B19" s="23" t="s">
        <v>123</v>
      </c>
      <c r="C19" s="23" t="s">
        <v>154</v>
      </c>
      <c r="D19" s="23" t="s">
        <v>155</v>
      </c>
      <c r="E19" s="23"/>
      <c r="F19" s="23">
        <v>5.4005999999999998</v>
      </c>
      <c r="G19" s="23">
        <v>0</v>
      </c>
      <c r="H19" s="23">
        <v>8.0457999999999998</v>
      </c>
      <c r="I19" s="23">
        <v>0</v>
      </c>
      <c r="J19" s="23"/>
      <c r="K19" s="23"/>
      <c r="L19" s="23"/>
      <c r="M19" s="23"/>
      <c r="N19" s="23">
        <v>2.2665999999999999</v>
      </c>
      <c r="O19" s="23">
        <v>3.0358000000000001</v>
      </c>
      <c r="P19" s="23"/>
      <c r="Q19" s="23">
        <v>2.2665999999999999</v>
      </c>
      <c r="R19" s="23">
        <v>3.0358000000000001</v>
      </c>
      <c r="S19" s="23">
        <v>0</v>
      </c>
      <c r="T19" s="23">
        <v>3.7999999999999999E-2</v>
      </c>
      <c r="U19" s="23"/>
      <c r="V19" s="23"/>
      <c r="W19" s="23">
        <v>0</v>
      </c>
    </row>
    <row r="20" spans="1:23" x14ac:dyDescent="0.25">
      <c r="A20" s="23" t="s">
        <v>122</v>
      </c>
      <c r="B20" s="23" t="s">
        <v>123</v>
      </c>
      <c r="C20" s="23" t="s">
        <v>156</v>
      </c>
      <c r="D20" s="23" t="s">
        <v>157</v>
      </c>
      <c r="E20" s="23"/>
      <c r="F20" s="23">
        <v>7.6304999999999996</v>
      </c>
      <c r="G20" s="23">
        <v>0</v>
      </c>
      <c r="H20" s="23">
        <v>10.530099999999999</v>
      </c>
      <c r="I20" s="23">
        <v>0</v>
      </c>
      <c r="J20" s="23"/>
      <c r="K20" s="23"/>
      <c r="L20" s="23"/>
      <c r="M20" s="23"/>
      <c r="N20" s="23">
        <v>2.3811</v>
      </c>
      <c r="O20" s="23">
        <v>3.2469999999999999</v>
      </c>
      <c r="P20" s="23"/>
      <c r="Q20" s="23">
        <v>2.3811</v>
      </c>
      <c r="R20" s="23">
        <v>3.2469999999999999</v>
      </c>
      <c r="S20" s="23">
        <v>0</v>
      </c>
      <c r="T20" s="23">
        <v>8.8499999999999995E-2</v>
      </c>
      <c r="U20" s="23"/>
      <c r="V20" s="23"/>
      <c r="W20" s="23">
        <v>0</v>
      </c>
    </row>
    <row r="21" spans="1:23" x14ac:dyDescent="0.25">
      <c r="A21" s="23" t="s">
        <v>122</v>
      </c>
      <c r="B21" s="23" t="s">
        <v>123</v>
      </c>
      <c r="C21" s="23" t="s">
        <v>158</v>
      </c>
      <c r="D21" s="23" t="s">
        <v>159</v>
      </c>
      <c r="E21" s="23"/>
      <c r="F21" s="23">
        <v>9.1890000000000001</v>
      </c>
      <c r="G21" s="23">
        <v>0</v>
      </c>
      <c r="H21" s="23">
        <v>20.926100000000002</v>
      </c>
      <c r="I21" s="23">
        <v>0</v>
      </c>
      <c r="J21" s="23"/>
      <c r="K21" s="23"/>
      <c r="L21" s="23"/>
      <c r="M21" s="23"/>
      <c r="N21" s="23">
        <v>2.5449999999999999</v>
      </c>
      <c r="O21" s="23">
        <v>3.5141</v>
      </c>
      <c r="P21" s="23"/>
      <c r="Q21" s="23">
        <v>2.5449999999999999</v>
      </c>
      <c r="R21" s="23">
        <v>3.5141</v>
      </c>
      <c r="S21" s="23">
        <v>0</v>
      </c>
      <c r="T21" s="23">
        <v>0.21079999999999999</v>
      </c>
      <c r="U21" s="23"/>
      <c r="V21" s="23"/>
      <c r="W21" s="23">
        <v>0</v>
      </c>
    </row>
    <row r="22" spans="1:23" x14ac:dyDescent="0.25">
      <c r="A22" s="23" t="s">
        <v>122</v>
      </c>
      <c r="B22" s="23" t="s">
        <v>160</v>
      </c>
      <c r="C22" s="23" t="s">
        <v>161</v>
      </c>
      <c r="D22" s="23" t="s">
        <v>162</v>
      </c>
      <c r="E22" s="23"/>
      <c r="F22" s="23">
        <v>6.3691000000000004</v>
      </c>
      <c r="G22" s="23">
        <v>0</v>
      </c>
      <c r="H22" s="23">
        <v>10.9367</v>
      </c>
      <c r="I22" s="23">
        <v>0</v>
      </c>
      <c r="J22" s="23"/>
      <c r="K22" s="23"/>
      <c r="L22" s="23"/>
      <c r="M22" s="23"/>
      <c r="N22" s="23">
        <v>2.3664000000000001</v>
      </c>
      <c r="O22" s="23">
        <v>3.4177</v>
      </c>
      <c r="P22" s="23"/>
      <c r="Q22" s="23">
        <v>0</v>
      </c>
      <c r="R22" s="23">
        <v>0</v>
      </c>
      <c r="S22" s="23">
        <v>0</v>
      </c>
      <c r="T22" s="23">
        <v>0.32950000000000002</v>
      </c>
      <c r="U22" s="23"/>
      <c r="V22" s="23"/>
      <c r="W22" s="23">
        <v>0.1119</v>
      </c>
    </row>
    <row r="23" spans="1:23" x14ac:dyDescent="0.25">
      <c r="A23" s="23" t="s">
        <v>122</v>
      </c>
      <c r="B23" s="23" t="s">
        <v>160</v>
      </c>
      <c r="C23" s="23" t="s">
        <v>163</v>
      </c>
      <c r="D23" s="23" t="s">
        <v>164</v>
      </c>
      <c r="E23" s="23"/>
      <c r="F23" s="23">
        <v>2.5329999999999999</v>
      </c>
      <c r="G23" s="23">
        <v>0</v>
      </c>
      <c r="H23" s="23">
        <v>12.917999999999999</v>
      </c>
      <c r="I23" s="23">
        <v>0</v>
      </c>
      <c r="J23" s="23"/>
      <c r="K23" s="23"/>
      <c r="L23" s="23"/>
      <c r="M23" s="23"/>
      <c r="N23" s="23">
        <v>2.4009999999999998</v>
      </c>
      <c r="O23" s="23">
        <v>3.5150000000000001</v>
      </c>
      <c r="P23" s="23"/>
      <c r="Q23" s="23">
        <v>0</v>
      </c>
      <c r="R23" s="23">
        <v>0</v>
      </c>
      <c r="S23" s="23">
        <v>0</v>
      </c>
      <c r="T23" s="23">
        <v>0.23599999999999999</v>
      </c>
      <c r="U23" s="23"/>
      <c r="V23" s="23"/>
      <c r="W23" s="23">
        <v>0</v>
      </c>
    </row>
    <row r="24" spans="1:23" x14ac:dyDescent="0.25">
      <c r="A24" s="23" t="s">
        <v>122</v>
      </c>
      <c r="B24" s="23" t="s">
        <v>160</v>
      </c>
      <c r="C24" s="23" t="s">
        <v>165</v>
      </c>
      <c r="D24" s="23" t="s">
        <v>166</v>
      </c>
      <c r="E24" s="23"/>
      <c r="F24" s="23">
        <v>7.508</v>
      </c>
      <c r="G24" s="23">
        <v>0</v>
      </c>
      <c r="H24" s="23">
        <v>11.903</v>
      </c>
      <c r="I24" s="23">
        <v>0</v>
      </c>
      <c r="J24" s="23"/>
      <c r="K24" s="23"/>
      <c r="L24" s="23"/>
      <c r="M24" s="23"/>
      <c r="N24" s="23">
        <v>2.2010000000000001</v>
      </c>
      <c r="O24" s="23">
        <v>3.5750000000000002</v>
      </c>
      <c r="P24" s="23"/>
      <c r="Q24" s="23">
        <v>2.2010000000000001</v>
      </c>
      <c r="R24" s="23">
        <v>3.5750000000000002</v>
      </c>
      <c r="S24" s="23">
        <v>0</v>
      </c>
      <c r="T24" s="23">
        <v>0.30499999999999999</v>
      </c>
      <c r="U24" s="23"/>
      <c r="V24" s="23"/>
      <c r="W24" s="23">
        <v>0</v>
      </c>
    </row>
    <row r="25" spans="1:23" x14ac:dyDescent="0.25">
      <c r="A25" s="23" t="s">
        <v>122</v>
      </c>
      <c r="B25" s="23" t="s">
        <v>160</v>
      </c>
      <c r="C25" s="23" t="s">
        <v>167</v>
      </c>
      <c r="D25" s="23" t="s">
        <v>168</v>
      </c>
      <c r="E25" s="23"/>
      <c r="F25" s="23">
        <v>4.3026</v>
      </c>
      <c r="G25" s="23">
        <v>0</v>
      </c>
      <c r="H25" s="23">
        <v>8.5373000000000001</v>
      </c>
      <c r="I25" s="23">
        <v>0</v>
      </c>
      <c r="J25" s="23"/>
      <c r="K25" s="23"/>
      <c r="L25" s="23"/>
      <c r="M25" s="23"/>
      <c r="N25" s="23">
        <v>2.3792</v>
      </c>
      <c r="O25" s="23">
        <v>3.2061000000000002</v>
      </c>
      <c r="P25" s="23"/>
      <c r="Q25" s="23">
        <v>2.3792</v>
      </c>
      <c r="R25" s="23">
        <v>3.2061000000000002</v>
      </c>
      <c r="S25" s="23">
        <v>0</v>
      </c>
      <c r="T25" s="23">
        <v>8.43E-2</v>
      </c>
      <c r="U25" s="23"/>
      <c r="V25" s="23"/>
      <c r="W25" s="23">
        <v>0</v>
      </c>
    </row>
    <row r="26" spans="1:23" x14ac:dyDescent="0.25">
      <c r="A26" s="23" t="s">
        <v>122</v>
      </c>
      <c r="B26" s="23" t="s">
        <v>160</v>
      </c>
      <c r="C26" s="23" t="s">
        <v>169</v>
      </c>
      <c r="D26" s="23" t="s">
        <v>170</v>
      </c>
      <c r="E26" s="23"/>
      <c r="F26" s="23">
        <v>1.8109999999999999</v>
      </c>
      <c r="G26" s="23">
        <v>0</v>
      </c>
      <c r="H26" s="23">
        <v>3.8024</v>
      </c>
      <c r="I26" s="23">
        <v>0</v>
      </c>
      <c r="J26" s="23"/>
      <c r="K26" s="23"/>
      <c r="L26" s="23"/>
      <c r="M26" s="23"/>
      <c r="N26" s="23">
        <v>2.4792999999999998</v>
      </c>
      <c r="O26" s="23">
        <v>3.3763000000000001</v>
      </c>
      <c r="P26" s="23"/>
      <c r="Q26" s="23">
        <v>2.4792999999999998</v>
      </c>
      <c r="R26" s="23">
        <v>3.3763000000000001</v>
      </c>
      <c r="S26" s="23">
        <v>0</v>
      </c>
      <c r="T26" s="23">
        <v>2.8299999999999999E-2</v>
      </c>
      <c r="U26" s="23"/>
      <c r="V26" s="23"/>
      <c r="W26" s="23">
        <v>0</v>
      </c>
    </row>
    <row r="27" spans="1:23" x14ac:dyDescent="0.25">
      <c r="A27" s="23" t="s">
        <v>122</v>
      </c>
      <c r="B27" s="23" t="s">
        <v>171</v>
      </c>
      <c r="C27" s="23" t="s">
        <v>172</v>
      </c>
      <c r="D27" s="23" t="s">
        <v>173</v>
      </c>
      <c r="E27" s="23"/>
      <c r="F27" s="23">
        <v>13.86839</v>
      </c>
      <c r="G27" s="23">
        <v>0</v>
      </c>
      <c r="H27" s="23">
        <v>18.424150000000001</v>
      </c>
      <c r="I27" s="23">
        <v>0</v>
      </c>
      <c r="J27" s="23"/>
      <c r="K27" s="23"/>
      <c r="L27" s="23"/>
      <c r="M27" s="23"/>
      <c r="N27" s="23">
        <v>2.43512</v>
      </c>
      <c r="O27" s="23">
        <v>3.9521199999999999</v>
      </c>
      <c r="P27" s="23"/>
      <c r="Q27" s="23">
        <v>0</v>
      </c>
      <c r="R27" s="23">
        <v>0</v>
      </c>
      <c r="S27" s="23">
        <v>0</v>
      </c>
      <c r="T27" s="23">
        <v>0.33840999999999999</v>
      </c>
      <c r="U27" s="23"/>
      <c r="V27" s="23"/>
      <c r="W27" s="23">
        <v>0</v>
      </c>
    </row>
    <row r="28" spans="1:23" x14ac:dyDescent="0.25">
      <c r="A28" s="23" t="s">
        <v>122</v>
      </c>
      <c r="B28" s="23" t="s">
        <v>171</v>
      </c>
      <c r="C28" s="23" t="s">
        <v>174</v>
      </c>
      <c r="D28" s="23" t="s">
        <v>175</v>
      </c>
      <c r="E28" s="23"/>
      <c r="F28" s="23">
        <v>3.93</v>
      </c>
      <c r="G28" s="23">
        <v>0</v>
      </c>
      <c r="H28" s="23">
        <v>13.15</v>
      </c>
      <c r="I28" s="23">
        <v>0</v>
      </c>
      <c r="J28" s="23"/>
      <c r="K28" s="23"/>
      <c r="L28" s="23"/>
      <c r="M28" s="23"/>
      <c r="N28" s="23">
        <v>2.46</v>
      </c>
      <c r="O28" s="23">
        <v>3.43</v>
      </c>
      <c r="P28" s="23"/>
      <c r="Q28" s="23">
        <v>0</v>
      </c>
      <c r="R28" s="23">
        <v>0</v>
      </c>
      <c r="S28" s="23">
        <v>0</v>
      </c>
      <c r="T28" s="23">
        <v>0.24</v>
      </c>
      <c r="U28" s="23"/>
      <c r="V28" s="23"/>
      <c r="W28" s="23">
        <v>0</v>
      </c>
    </row>
    <row r="29" spans="1:23" x14ac:dyDescent="0.25">
      <c r="A29" s="23" t="s">
        <v>122</v>
      </c>
      <c r="B29" s="23" t="s">
        <v>171</v>
      </c>
      <c r="C29" s="23" t="s">
        <v>176</v>
      </c>
      <c r="D29" s="23" t="s">
        <v>177</v>
      </c>
      <c r="E29" s="23"/>
      <c r="F29" s="23">
        <v>5.5457999999999998</v>
      </c>
      <c r="G29" s="23">
        <v>0</v>
      </c>
      <c r="H29" s="23">
        <v>16.745000000000001</v>
      </c>
      <c r="I29" s="23">
        <v>0</v>
      </c>
      <c r="J29" s="23"/>
      <c r="K29" s="23"/>
      <c r="L29" s="23"/>
      <c r="M29" s="23"/>
      <c r="N29" s="23">
        <v>2.4641000000000002</v>
      </c>
      <c r="O29" s="23">
        <v>3.6373000000000002</v>
      </c>
      <c r="P29" s="23"/>
      <c r="Q29" s="23">
        <v>2.4641000000000002</v>
      </c>
      <c r="R29" s="23">
        <v>3.6373000000000002</v>
      </c>
      <c r="S29" s="23">
        <v>0</v>
      </c>
      <c r="T29" s="23">
        <v>0.1028</v>
      </c>
      <c r="U29" s="23"/>
      <c r="V29" s="23"/>
      <c r="W29" s="23">
        <v>0</v>
      </c>
    </row>
    <row r="30" spans="1:23" x14ac:dyDescent="0.25">
      <c r="A30" s="23" t="s">
        <v>122</v>
      </c>
      <c r="B30" s="23" t="s">
        <v>171</v>
      </c>
      <c r="C30" s="23" t="s">
        <v>178</v>
      </c>
      <c r="D30" s="23" t="s">
        <v>179</v>
      </c>
      <c r="E30" s="23"/>
      <c r="F30" s="23">
        <v>4.0202999999999998</v>
      </c>
      <c r="G30" s="23">
        <v>0</v>
      </c>
      <c r="H30" s="23">
        <v>16.4391</v>
      </c>
      <c r="I30" s="23">
        <v>0</v>
      </c>
      <c r="J30" s="23"/>
      <c r="K30" s="23"/>
      <c r="L30" s="23"/>
      <c r="M30" s="23"/>
      <c r="N30" s="23">
        <v>2.4028999999999998</v>
      </c>
      <c r="O30" s="23">
        <v>3.4721000000000002</v>
      </c>
      <c r="P30" s="23"/>
      <c r="Q30" s="23">
        <v>0</v>
      </c>
      <c r="R30" s="23">
        <v>0</v>
      </c>
      <c r="S30" s="23">
        <v>0</v>
      </c>
      <c r="T30" s="23">
        <v>0.14030000000000001</v>
      </c>
      <c r="U30" s="23"/>
      <c r="V30" s="23"/>
      <c r="W30" s="23">
        <v>0</v>
      </c>
    </row>
    <row r="31" spans="1:23" x14ac:dyDescent="0.25">
      <c r="A31" s="23" t="s">
        <v>122</v>
      </c>
      <c r="B31" s="23" t="s">
        <v>171</v>
      </c>
      <c r="C31" s="23" t="s">
        <v>180</v>
      </c>
      <c r="D31" s="23" t="s">
        <v>181</v>
      </c>
      <c r="E31" s="23"/>
      <c r="F31" s="23">
        <v>4.25</v>
      </c>
      <c r="G31" s="23">
        <v>0</v>
      </c>
      <c r="H31" s="23">
        <v>14.5</v>
      </c>
      <c r="I31" s="23">
        <v>0</v>
      </c>
      <c r="J31" s="23"/>
      <c r="K31" s="23"/>
      <c r="L31" s="23"/>
      <c r="M31" s="23"/>
      <c r="N31" s="23">
        <v>2.3809999999999998</v>
      </c>
      <c r="O31" s="23">
        <v>3.5720000000000001</v>
      </c>
      <c r="P31" s="23"/>
      <c r="Q31" s="23">
        <v>2.3809999999999998</v>
      </c>
      <c r="R31" s="23">
        <v>3.5720000000000001</v>
      </c>
      <c r="S31" s="23">
        <v>0</v>
      </c>
      <c r="T31" s="23">
        <v>0.13639999999999999</v>
      </c>
      <c r="U31" s="23"/>
      <c r="V31" s="23"/>
      <c r="W31" s="23">
        <v>0</v>
      </c>
    </row>
    <row r="32" spans="1:23" x14ac:dyDescent="0.25">
      <c r="A32" s="23" t="s">
        <v>122</v>
      </c>
      <c r="B32" s="23" t="s">
        <v>171</v>
      </c>
      <c r="C32" s="23" t="s">
        <v>182</v>
      </c>
      <c r="D32" s="23" t="s">
        <v>183</v>
      </c>
      <c r="E32" s="23"/>
      <c r="F32" s="23">
        <v>1.8298000000000001</v>
      </c>
      <c r="G32" s="23">
        <v>0</v>
      </c>
      <c r="H32" s="23">
        <v>6.5780000000000003</v>
      </c>
      <c r="I32" s="23">
        <v>0</v>
      </c>
      <c r="J32" s="23"/>
      <c r="K32" s="23"/>
      <c r="L32" s="23"/>
      <c r="M32" s="23"/>
      <c r="N32" s="23">
        <v>2.2176</v>
      </c>
      <c r="O32" s="23">
        <v>3.5125999999999999</v>
      </c>
      <c r="P32" s="23"/>
      <c r="Q32" s="23">
        <v>6.6500000000000004E-2</v>
      </c>
      <c r="R32" s="23">
        <v>3.5000000000000003E-2</v>
      </c>
      <c r="S32" s="23">
        <v>0</v>
      </c>
      <c r="T32" s="23">
        <v>0.1646</v>
      </c>
      <c r="U32" s="23"/>
      <c r="V32" s="23"/>
      <c r="W32" s="23"/>
    </row>
    <row r="33" spans="1:23" x14ac:dyDescent="0.25">
      <c r="A33" s="23" t="s">
        <v>122</v>
      </c>
      <c r="B33" s="23" t="s">
        <v>171</v>
      </c>
      <c r="C33" s="23" t="s">
        <v>184</v>
      </c>
      <c r="D33" s="23" t="s">
        <v>185</v>
      </c>
      <c r="E33" s="23"/>
      <c r="F33" s="23">
        <v>13.836</v>
      </c>
      <c r="G33" s="23">
        <v>0</v>
      </c>
      <c r="H33" s="23">
        <v>17.483000000000001</v>
      </c>
      <c r="I33" s="23">
        <v>0</v>
      </c>
      <c r="J33" s="23"/>
      <c r="K33" s="23"/>
      <c r="L33" s="23"/>
      <c r="M33" s="23"/>
      <c r="N33" s="23">
        <v>2.3660000000000001</v>
      </c>
      <c r="O33" s="23">
        <v>3.7469999999999999</v>
      </c>
      <c r="P33" s="23"/>
      <c r="Q33" s="23">
        <v>0</v>
      </c>
      <c r="R33" s="23">
        <v>0</v>
      </c>
      <c r="S33" s="23">
        <v>0</v>
      </c>
      <c r="T33" s="23">
        <v>4.1000000000000002E-2</v>
      </c>
      <c r="U33" s="23"/>
      <c r="V33" s="23"/>
      <c r="W33" s="23">
        <v>0</v>
      </c>
    </row>
    <row r="34" spans="1:23" x14ac:dyDescent="0.25">
      <c r="A34" s="23" t="s">
        <v>122</v>
      </c>
      <c r="B34" s="23" t="s">
        <v>171</v>
      </c>
      <c r="C34" s="23" t="s">
        <v>186</v>
      </c>
      <c r="D34" s="23" t="s">
        <v>187</v>
      </c>
      <c r="E34" s="23"/>
      <c r="F34" s="23">
        <v>2.7663000000000002</v>
      </c>
      <c r="G34" s="23">
        <v>0</v>
      </c>
      <c r="H34" s="23">
        <v>15.5</v>
      </c>
      <c r="I34" s="23">
        <v>0</v>
      </c>
      <c r="J34" s="23"/>
      <c r="K34" s="23"/>
      <c r="L34" s="23"/>
      <c r="M34" s="23"/>
      <c r="N34" s="23">
        <v>2.2679</v>
      </c>
      <c r="O34" s="23">
        <v>3.4634999999999998</v>
      </c>
      <c r="P34" s="23"/>
      <c r="Q34" s="23">
        <v>2.2679</v>
      </c>
      <c r="R34" s="23">
        <v>3.4634999999999998</v>
      </c>
      <c r="S34" s="23">
        <v>0</v>
      </c>
      <c r="T34" s="23">
        <v>5.1900000000000002E-2</v>
      </c>
      <c r="U34" s="23"/>
      <c r="V34" s="23"/>
      <c r="W34" s="23">
        <v>0</v>
      </c>
    </row>
    <row r="35" spans="1:23" x14ac:dyDescent="0.25">
      <c r="A35" s="23" t="s">
        <v>122</v>
      </c>
      <c r="B35" s="23" t="s">
        <v>171</v>
      </c>
      <c r="C35" s="23" t="s">
        <v>188</v>
      </c>
      <c r="D35" s="23" t="s">
        <v>189</v>
      </c>
      <c r="E35" s="23"/>
      <c r="F35" s="23">
        <v>2.0019999999999998</v>
      </c>
      <c r="G35" s="23">
        <v>0</v>
      </c>
      <c r="H35" s="23">
        <v>9.0459999999999994</v>
      </c>
      <c r="I35" s="23">
        <v>0</v>
      </c>
      <c r="J35" s="23"/>
      <c r="K35" s="23"/>
      <c r="L35" s="23"/>
      <c r="M35" s="23"/>
      <c r="N35" s="23">
        <v>2.44</v>
      </c>
      <c r="O35" s="23">
        <v>3.508</v>
      </c>
      <c r="P35" s="23"/>
      <c r="Q35" s="23">
        <v>2.44</v>
      </c>
      <c r="R35" s="23">
        <v>3.508</v>
      </c>
      <c r="S35" s="23">
        <v>0</v>
      </c>
      <c r="T35" s="23">
        <v>0.23599999999999999</v>
      </c>
      <c r="U35" s="23"/>
      <c r="V35" s="23"/>
      <c r="W35" s="23">
        <v>0</v>
      </c>
    </row>
    <row r="36" spans="1:23" x14ac:dyDescent="0.25">
      <c r="A36" s="23" t="s">
        <v>122</v>
      </c>
      <c r="B36" s="23" t="s">
        <v>171</v>
      </c>
      <c r="C36" s="23" t="s">
        <v>190</v>
      </c>
      <c r="D36" s="23" t="s">
        <v>191</v>
      </c>
      <c r="E36" s="23"/>
      <c r="F36" s="23">
        <v>2.9641999999999999</v>
      </c>
      <c r="G36" s="23">
        <v>0</v>
      </c>
      <c r="H36" s="23">
        <v>13.2653</v>
      </c>
      <c r="I36" s="23">
        <v>0</v>
      </c>
      <c r="J36" s="23"/>
      <c r="K36" s="23"/>
      <c r="L36" s="23"/>
      <c r="M36" s="23"/>
      <c r="N36" s="23">
        <v>2.3990999999999998</v>
      </c>
      <c r="O36" s="23">
        <v>3.6292</v>
      </c>
      <c r="P36" s="23"/>
      <c r="Q36" s="23">
        <v>0</v>
      </c>
      <c r="R36" s="23">
        <v>0</v>
      </c>
      <c r="S36" s="23">
        <v>0</v>
      </c>
      <c r="T36" s="23">
        <v>0</v>
      </c>
      <c r="U36" s="23"/>
      <c r="V36" s="23"/>
      <c r="W36" s="23">
        <v>0</v>
      </c>
    </row>
    <row r="37" spans="1:23" x14ac:dyDescent="0.25">
      <c r="A37" s="23" t="s">
        <v>122</v>
      </c>
      <c r="B37" s="23" t="s">
        <v>171</v>
      </c>
      <c r="C37" s="23" t="s">
        <v>192</v>
      </c>
      <c r="D37" s="23" t="s">
        <v>193</v>
      </c>
      <c r="E37" s="23"/>
      <c r="F37" s="23">
        <v>4.0877999999999997</v>
      </c>
      <c r="G37" s="23">
        <v>0</v>
      </c>
      <c r="H37" s="23">
        <v>14.365</v>
      </c>
      <c r="I37" s="23">
        <v>0</v>
      </c>
      <c r="J37" s="23"/>
      <c r="K37" s="23"/>
      <c r="L37" s="23"/>
      <c r="M37" s="23"/>
      <c r="N37" s="23">
        <v>2.4350999999999998</v>
      </c>
      <c r="O37" s="23">
        <v>3.67</v>
      </c>
      <c r="P37" s="23"/>
      <c r="Q37" s="23">
        <v>0</v>
      </c>
      <c r="R37" s="23">
        <v>0</v>
      </c>
      <c r="S37" s="23">
        <v>0</v>
      </c>
      <c r="T37" s="23">
        <v>0.2039</v>
      </c>
      <c r="U37" s="23"/>
      <c r="V37" s="23"/>
      <c r="W37" s="23">
        <v>0</v>
      </c>
    </row>
    <row r="38" spans="1:23" x14ac:dyDescent="0.25">
      <c r="A38" s="23" t="s">
        <v>122</v>
      </c>
      <c r="B38" s="23" t="s">
        <v>171</v>
      </c>
      <c r="C38" s="23" t="s">
        <v>194</v>
      </c>
      <c r="D38" s="23" t="s">
        <v>195</v>
      </c>
      <c r="E38" s="23"/>
      <c r="F38" s="23">
        <v>1.3022</v>
      </c>
      <c r="G38" s="23">
        <v>0</v>
      </c>
      <c r="H38" s="23">
        <v>14.645899999999999</v>
      </c>
      <c r="I38" s="23">
        <v>0</v>
      </c>
      <c r="J38" s="23"/>
      <c r="K38" s="23"/>
      <c r="L38" s="23"/>
      <c r="M38" s="23"/>
      <c r="N38" s="23">
        <v>2.2387000000000001</v>
      </c>
      <c r="O38" s="23">
        <v>3.5737000000000001</v>
      </c>
      <c r="P38" s="23"/>
      <c r="Q38" s="23">
        <v>2.2387000000000001</v>
      </c>
      <c r="R38" s="23">
        <v>0</v>
      </c>
      <c r="S38" s="23">
        <v>0</v>
      </c>
      <c r="T38" s="23">
        <v>0.31630000000000003</v>
      </c>
      <c r="U38" s="23"/>
      <c r="V38" s="23"/>
      <c r="W38" s="23">
        <v>0</v>
      </c>
    </row>
    <row r="39" spans="1:23" x14ac:dyDescent="0.25">
      <c r="A39" s="23" t="s">
        <v>122</v>
      </c>
      <c r="B39" s="23" t="s">
        <v>171</v>
      </c>
      <c r="C39" s="23" t="s">
        <v>196</v>
      </c>
      <c r="D39" s="23" t="s">
        <v>197</v>
      </c>
      <c r="E39" s="23"/>
      <c r="F39" s="23">
        <v>4.0957999999999997</v>
      </c>
      <c r="G39" s="23">
        <v>0</v>
      </c>
      <c r="H39" s="23">
        <v>7.4669999999999996</v>
      </c>
      <c r="I39" s="23">
        <v>0</v>
      </c>
      <c r="J39" s="23"/>
      <c r="K39" s="23"/>
      <c r="L39" s="23"/>
      <c r="M39" s="23"/>
      <c r="N39" s="23">
        <v>2.4430000000000001</v>
      </c>
      <c r="O39" s="23">
        <v>3.4390000000000001</v>
      </c>
      <c r="P39" s="23"/>
      <c r="Q39" s="23">
        <v>2.4430000000000001</v>
      </c>
      <c r="R39" s="23">
        <v>3.4390000000000001</v>
      </c>
      <c r="S39" s="23">
        <v>0</v>
      </c>
      <c r="T39" s="23">
        <v>0.12</v>
      </c>
      <c r="U39" s="23"/>
      <c r="V39" s="23"/>
      <c r="W39" s="23">
        <v>1.4E-2</v>
      </c>
    </row>
    <row r="40" spans="1:23" x14ac:dyDescent="0.25">
      <c r="A40" s="23" t="s">
        <v>122</v>
      </c>
      <c r="B40" s="23" t="s">
        <v>171</v>
      </c>
      <c r="C40" s="23" t="s">
        <v>198</v>
      </c>
      <c r="D40" s="23" t="s">
        <v>199</v>
      </c>
      <c r="E40" s="23"/>
      <c r="F40" s="23">
        <v>2.9064000000000001</v>
      </c>
      <c r="G40" s="23">
        <v>0</v>
      </c>
      <c r="H40" s="23">
        <v>4.6500000000000004</v>
      </c>
      <c r="I40" s="23">
        <v>0</v>
      </c>
      <c r="J40" s="23"/>
      <c r="K40" s="23"/>
      <c r="L40" s="23"/>
      <c r="M40" s="23"/>
      <c r="N40" s="23">
        <v>2.4045999999999998</v>
      </c>
      <c r="O40" s="23">
        <v>3.6183999999999998</v>
      </c>
      <c r="P40" s="23"/>
      <c r="Q40" s="23">
        <v>2.4045999999999998</v>
      </c>
      <c r="R40" s="23">
        <v>3.6183999999999998</v>
      </c>
      <c r="S40" s="23">
        <v>0</v>
      </c>
      <c r="T40" s="23">
        <v>9.5200000000000007E-2</v>
      </c>
      <c r="U40" s="23"/>
      <c r="V40" s="23"/>
      <c r="W40" s="23">
        <v>0</v>
      </c>
    </row>
    <row r="41" spans="1:23" x14ac:dyDescent="0.25">
      <c r="A41" s="23" t="s">
        <v>122</v>
      </c>
      <c r="B41" s="23" t="s">
        <v>171</v>
      </c>
      <c r="C41" s="23" t="s">
        <v>200</v>
      </c>
      <c r="D41" s="23" t="s">
        <v>201</v>
      </c>
      <c r="E41" s="23"/>
      <c r="F41" s="23">
        <v>8</v>
      </c>
      <c r="G41" s="23">
        <v>0</v>
      </c>
      <c r="H41" s="23">
        <v>18.5</v>
      </c>
      <c r="I41" s="23">
        <v>0</v>
      </c>
      <c r="J41" s="23"/>
      <c r="K41" s="23"/>
      <c r="L41" s="23"/>
      <c r="M41" s="23"/>
      <c r="N41" s="23">
        <v>2.4018999999999999</v>
      </c>
      <c r="O41" s="23">
        <v>3.7181000000000002</v>
      </c>
      <c r="P41" s="23"/>
      <c r="Q41" s="23">
        <v>2.4018999999999999</v>
      </c>
      <c r="R41" s="23">
        <v>3.7181000000000002</v>
      </c>
      <c r="S41" s="23">
        <v>0</v>
      </c>
      <c r="T41" s="23">
        <v>0.32204500000000003</v>
      </c>
      <c r="U41" s="23"/>
      <c r="V41" s="23"/>
      <c r="W41" s="23">
        <v>0</v>
      </c>
    </row>
    <row r="42" spans="1:23" x14ac:dyDescent="0.25">
      <c r="A42" s="23" t="s">
        <v>122</v>
      </c>
      <c r="B42" s="23" t="s">
        <v>171</v>
      </c>
      <c r="C42" s="23" t="s">
        <v>202</v>
      </c>
      <c r="D42" s="23" t="s">
        <v>203</v>
      </c>
      <c r="E42" s="23"/>
      <c r="F42" s="23">
        <v>4.6467999999999998</v>
      </c>
      <c r="G42" s="23">
        <v>0</v>
      </c>
      <c r="H42" s="23">
        <v>16.224900000000002</v>
      </c>
      <c r="I42" s="23">
        <v>0</v>
      </c>
      <c r="J42" s="23"/>
      <c r="K42" s="23"/>
      <c r="L42" s="23"/>
      <c r="M42" s="23"/>
      <c r="N42" s="23">
        <v>2.4226999999999999</v>
      </c>
      <c r="O42" s="23">
        <v>3.6471</v>
      </c>
      <c r="P42" s="23"/>
      <c r="Q42" s="23">
        <v>2.4226999999999999</v>
      </c>
      <c r="R42" s="23">
        <v>3.6471</v>
      </c>
      <c r="S42" s="23">
        <v>0</v>
      </c>
      <c r="T42" s="23">
        <v>0.23910000000000001</v>
      </c>
      <c r="U42" s="23"/>
      <c r="V42" s="23"/>
      <c r="W42" s="23"/>
    </row>
    <row r="43" spans="1:23" x14ac:dyDescent="0.25">
      <c r="A43" s="23" t="s">
        <v>122</v>
      </c>
      <c r="B43" s="23" t="s">
        <v>171</v>
      </c>
      <c r="C43" s="23" t="s">
        <v>204</v>
      </c>
      <c r="D43" s="23" t="s">
        <v>205</v>
      </c>
      <c r="E43" s="23"/>
      <c r="F43" s="23">
        <v>3.3216269999999999</v>
      </c>
      <c r="G43" s="23">
        <v>0</v>
      </c>
      <c r="H43" s="23">
        <v>7.6566270000000003</v>
      </c>
      <c r="I43" s="23">
        <v>0</v>
      </c>
      <c r="J43" s="23"/>
      <c r="K43" s="23"/>
      <c r="L43" s="23"/>
      <c r="M43" s="23"/>
      <c r="N43" s="23">
        <v>2.3694190000000002</v>
      </c>
      <c r="O43" s="23">
        <v>3.570846</v>
      </c>
      <c r="P43" s="23"/>
      <c r="Q43" s="23">
        <v>2.3694190000000002</v>
      </c>
      <c r="R43" s="23">
        <v>3.570846</v>
      </c>
      <c r="S43" s="23">
        <v>0</v>
      </c>
      <c r="T43" s="23">
        <v>0.12579099999999999</v>
      </c>
      <c r="U43" s="23"/>
      <c r="V43" s="23"/>
      <c r="W43" s="23">
        <v>0</v>
      </c>
    </row>
    <row r="44" spans="1:23" x14ac:dyDescent="0.25">
      <c r="A44" s="23" t="s">
        <v>122</v>
      </c>
      <c r="B44" s="23" t="s">
        <v>171</v>
      </c>
      <c r="C44" s="23" t="s">
        <v>206</v>
      </c>
      <c r="D44" s="23" t="s">
        <v>207</v>
      </c>
      <c r="E44" s="23"/>
      <c r="F44" s="23">
        <v>10.1288</v>
      </c>
      <c r="G44" s="23">
        <v>0</v>
      </c>
      <c r="H44" s="23">
        <v>10.578799999999999</v>
      </c>
      <c r="I44" s="23">
        <v>0</v>
      </c>
      <c r="J44" s="23"/>
      <c r="K44" s="23"/>
      <c r="L44" s="23"/>
      <c r="M44" s="23"/>
      <c r="N44" s="23">
        <v>2.3887</v>
      </c>
      <c r="O44" s="23">
        <v>3.3946999999999998</v>
      </c>
      <c r="P44" s="23"/>
      <c r="Q44" s="23">
        <v>2.3887</v>
      </c>
      <c r="R44" s="23">
        <v>3.3946999999999998</v>
      </c>
      <c r="S44" s="23">
        <v>0</v>
      </c>
      <c r="T44" s="23">
        <v>0.23619999999999999</v>
      </c>
      <c r="U44" s="23"/>
      <c r="V44" s="23"/>
      <c r="W44" s="23"/>
    </row>
    <row r="45" spans="1:23" x14ac:dyDescent="0.25">
      <c r="A45" s="23" t="s">
        <v>122</v>
      </c>
      <c r="B45" s="23" t="s">
        <v>171</v>
      </c>
      <c r="C45" s="23" t="s">
        <v>208</v>
      </c>
      <c r="D45" s="23" t="s">
        <v>209</v>
      </c>
      <c r="E45" s="23"/>
      <c r="F45" s="23">
        <v>3.8193000000000001</v>
      </c>
      <c r="G45" s="23">
        <v>0</v>
      </c>
      <c r="H45" s="23">
        <v>12.163</v>
      </c>
      <c r="I45" s="23">
        <v>0</v>
      </c>
      <c r="J45" s="23"/>
      <c r="K45" s="23"/>
      <c r="L45" s="23"/>
      <c r="M45" s="23"/>
      <c r="N45" s="23">
        <v>2.2481</v>
      </c>
      <c r="O45" s="23">
        <v>3.4087000000000001</v>
      </c>
      <c r="P45" s="23"/>
      <c r="Q45" s="23">
        <v>2.2481</v>
      </c>
      <c r="R45" s="23">
        <v>3.4087000000000001</v>
      </c>
      <c r="S45" s="23">
        <v>0</v>
      </c>
      <c r="T45" s="23">
        <v>3.8199999999999998E-2</v>
      </c>
      <c r="U45" s="23"/>
      <c r="V45" s="23"/>
      <c r="W45" s="23">
        <v>0</v>
      </c>
    </row>
    <row r="46" spans="1:23" x14ac:dyDescent="0.25">
      <c r="A46" s="23" t="s">
        <v>122</v>
      </c>
      <c r="B46" s="23" t="s">
        <v>171</v>
      </c>
      <c r="C46" s="23" t="s">
        <v>210</v>
      </c>
      <c r="D46" s="23" t="s">
        <v>211</v>
      </c>
      <c r="E46" s="23"/>
      <c r="F46" s="23">
        <v>2.7</v>
      </c>
      <c r="G46" s="23">
        <v>0</v>
      </c>
      <c r="H46" s="23">
        <v>8.4779999999999998</v>
      </c>
      <c r="I46" s="23">
        <v>0</v>
      </c>
      <c r="J46" s="23"/>
      <c r="K46" s="23"/>
      <c r="L46" s="23"/>
      <c r="M46" s="23"/>
      <c r="N46" s="23">
        <v>2.1193</v>
      </c>
      <c r="O46" s="23">
        <v>3.21</v>
      </c>
      <c r="P46" s="23"/>
      <c r="Q46" s="23">
        <v>2.1193</v>
      </c>
      <c r="R46" s="23">
        <v>3.21</v>
      </c>
      <c r="S46" s="23">
        <v>0</v>
      </c>
      <c r="T46" s="23">
        <v>0.1019</v>
      </c>
      <c r="U46" s="23"/>
      <c r="V46" s="23"/>
      <c r="W46" s="23">
        <v>1.5299999999999999E-2</v>
      </c>
    </row>
    <row r="47" spans="1:23" x14ac:dyDescent="0.25">
      <c r="A47" s="23" t="s">
        <v>122</v>
      </c>
      <c r="B47" s="23" t="s">
        <v>171</v>
      </c>
      <c r="C47" s="23" t="s">
        <v>212</v>
      </c>
      <c r="D47" s="23" t="s">
        <v>213</v>
      </c>
      <c r="E47" s="23"/>
      <c r="F47" s="23">
        <v>2.803766</v>
      </c>
      <c r="G47" s="23">
        <v>0</v>
      </c>
      <c r="H47" s="23">
        <v>12.730767999999999</v>
      </c>
      <c r="I47" s="23">
        <v>0</v>
      </c>
      <c r="J47" s="23"/>
      <c r="K47" s="23"/>
      <c r="L47" s="23"/>
      <c r="M47" s="23"/>
      <c r="N47" s="23">
        <v>2.4685489999999999</v>
      </c>
      <c r="O47" s="23">
        <v>3.7059570000000002</v>
      </c>
      <c r="P47" s="23"/>
      <c r="Q47" s="23">
        <v>2.4685000000000001</v>
      </c>
      <c r="R47" s="23">
        <v>3.706</v>
      </c>
      <c r="S47" s="23">
        <v>0</v>
      </c>
      <c r="T47" s="23">
        <v>1.6718E-2</v>
      </c>
      <c r="U47" s="23"/>
      <c r="V47" s="23"/>
      <c r="W47" s="23">
        <v>0</v>
      </c>
    </row>
    <row r="48" spans="1:23" x14ac:dyDescent="0.25">
      <c r="A48" s="23" t="s">
        <v>122</v>
      </c>
      <c r="B48" s="23" t="s">
        <v>171</v>
      </c>
      <c r="C48" s="23" t="s">
        <v>214</v>
      </c>
      <c r="D48" s="23" t="s">
        <v>215</v>
      </c>
      <c r="E48" s="23"/>
      <c r="F48" s="23">
        <v>2.5259</v>
      </c>
      <c r="G48" s="23">
        <v>0</v>
      </c>
      <c r="H48" s="23">
        <v>12.168799999999999</v>
      </c>
      <c r="I48" s="23">
        <v>0</v>
      </c>
      <c r="J48" s="23"/>
      <c r="K48" s="23"/>
      <c r="L48" s="23"/>
      <c r="M48" s="23"/>
      <c r="N48" s="23">
        <v>2.3996</v>
      </c>
      <c r="O48" s="23">
        <v>3.0021</v>
      </c>
      <c r="P48" s="23"/>
      <c r="Q48" s="23">
        <v>0</v>
      </c>
      <c r="R48" s="23">
        <v>0</v>
      </c>
      <c r="S48" s="23">
        <v>0</v>
      </c>
      <c r="T48" s="23">
        <v>0.18479999999999999</v>
      </c>
      <c r="U48" s="23"/>
      <c r="V48" s="23"/>
      <c r="W48" s="23">
        <v>0</v>
      </c>
    </row>
    <row r="49" spans="1:23" x14ac:dyDescent="0.25">
      <c r="A49" s="23" t="s">
        <v>122</v>
      </c>
      <c r="B49" s="23" t="s">
        <v>171</v>
      </c>
      <c r="C49" s="23" t="s">
        <v>216</v>
      </c>
      <c r="D49" s="23" t="s">
        <v>217</v>
      </c>
      <c r="E49" s="23"/>
      <c r="F49" s="23">
        <v>4.5720000000000001</v>
      </c>
      <c r="G49" s="23">
        <v>0</v>
      </c>
      <c r="H49" s="23">
        <v>19.471</v>
      </c>
      <c r="I49" s="23">
        <v>0</v>
      </c>
      <c r="J49" s="23"/>
      <c r="K49" s="23"/>
      <c r="L49" s="23"/>
      <c r="M49" s="23"/>
      <c r="N49" s="23">
        <v>2.4249999999999998</v>
      </c>
      <c r="O49" s="23">
        <v>3.633</v>
      </c>
      <c r="P49" s="23"/>
      <c r="Q49" s="23">
        <v>0</v>
      </c>
      <c r="R49" s="23">
        <v>0</v>
      </c>
      <c r="S49" s="23">
        <v>0</v>
      </c>
      <c r="T49" s="23">
        <v>0.22</v>
      </c>
      <c r="U49" s="23"/>
      <c r="V49" s="23"/>
      <c r="W49" s="23">
        <v>0</v>
      </c>
    </row>
    <row r="50" spans="1:23" x14ac:dyDescent="0.25">
      <c r="A50" s="23" t="s">
        <v>122</v>
      </c>
      <c r="B50" s="23" t="s">
        <v>171</v>
      </c>
      <c r="C50" s="23" t="s">
        <v>218</v>
      </c>
      <c r="D50" s="23" t="s">
        <v>219</v>
      </c>
      <c r="E50" s="23"/>
      <c r="F50" s="23">
        <v>2.363</v>
      </c>
      <c r="G50" s="23">
        <v>0</v>
      </c>
      <c r="H50" s="23">
        <v>4.7850000000000001</v>
      </c>
      <c r="I50" s="23">
        <v>0</v>
      </c>
      <c r="J50" s="23"/>
      <c r="K50" s="23"/>
      <c r="L50" s="23"/>
      <c r="M50" s="23"/>
      <c r="N50" s="23">
        <v>2.3809999999999998</v>
      </c>
      <c r="O50" s="23">
        <v>3.5129999999999999</v>
      </c>
      <c r="P50" s="23"/>
      <c r="Q50" s="23">
        <v>0</v>
      </c>
      <c r="R50" s="23">
        <v>0</v>
      </c>
      <c r="S50" s="23">
        <v>0</v>
      </c>
      <c r="T50" s="23">
        <v>6.6900000000000001E-2</v>
      </c>
      <c r="U50" s="23"/>
      <c r="V50" s="23"/>
      <c r="W50" s="23">
        <v>0</v>
      </c>
    </row>
    <row r="51" spans="1:23" x14ac:dyDescent="0.25">
      <c r="A51" s="23" t="s">
        <v>122</v>
      </c>
      <c r="B51" s="23" t="s">
        <v>171</v>
      </c>
      <c r="C51" s="23" t="s">
        <v>220</v>
      </c>
      <c r="D51" s="23" t="s">
        <v>221</v>
      </c>
      <c r="E51" s="23"/>
      <c r="F51" s="23">
        <v>3.2351000000000001</v>
      </c>
      <c r="G51" s="23">
        <v>0</v>
      </c>
      <c r="H51" s="23">
        <v>19.345300000000002</v>
      </c>
      <c r="I51" s="23">
        <v>0</v>
      </c>
      <c r="J51" s="23"/>
      <c r="K51" s="23"/>
      <c r="L51" s="23"/>
      <c r="M51" s="23"/>
      <c r="N51" s="23">
        <v>2.3025000000000002</v>
      </c>
      <c r="O51" s="23">
        <v>2.2557</v>
      </c>
      <c r="P51" s="23"/>
      <c r="Q51" s="23">
        <v>0</v>
      </c>
      <c r="R51" s="23">
        <v>0</v>
      </c>
      <c r="S51" s="23">
        <v>0</v>
      </c>
      <c r="T51" s="23">
        <v>0.2389</v>
      </c>
      <c r="U51" s="23"/>
      <c r="V51" s="23"/>
      <c r="W51" s="23">
        <v>0</v>
      </c>
    </row>
    <row r="52" spans="1:23" x14ac:dyDescent="0.25">
      <c r="A52" s="23" t="s">
        <v>122</v>
      </c>
      <c r="B52" s="23" t="s">
        <v>171</v>
      </c>
      <c r="C52" s="23" t="s">
        <v>222</v>
      </c>
      <c r="D52" s="23" t="s">
        <v>223</v>
      </c>
      <c r="E52" s="23"/>
      <c r="F52" s="23">
        <v>3.26</v>
      </c>
      <c r="G52" s="23">
        <v>0</v>
      </c>
      <c r="H52" s="23">
        <v>6.75</v>
      </c>
      <c r="I52" s="23">
        <v>0</v>
      </c>
      <c r="J52" s="23"/>
      <c r="K52" s="23"/>
      <c r="L52" s="23"/>
      <c r="M52" s="23"/>
      <c r="N52" s="23">
        <v>2.41</v>
      </c>
      <c r="O52" s="23">
        <v>3.31</v>
      </c>
      <c r="P52" s="23"/>
      <c r="Q52" s="23">
        <v>2.41</v>
      </c>
      <c r="R52" s="23">
        <v>3.31</v>
      </c>
      <c r="S52" s="23">
        <v>0</v>
      </c>
      <c r="T52" s="23">
        <v>0.02</v>
      </c>
      <c r="U52" s="23"/>
      <c r="V52" s="23"/>
      <c r="W52" s="23">
        <v>0.04</v>
      </c>
    </row>
    <row r="53" spans="1:23" x14ac:dyDescent="0.25">
      <c r="A53" s="23" t="s">
        <v>122</v>
      </c>
      <c r="B53" s="23" t="s">
        <v>171</v>
      </c>
      <c r="C53" s="23" t="s">
        <v>224</v>
      </c>
      <c r="D53" s="23" t="s">
        <v>225</v>
      </c>
      <c r="E53" s="23"/>
      <c r="F53" s="23">
        <v>2.2416</v>
      </c>
      <c r="G53" s="23">
        <v>0</v>
      </c>
      <c r="H53" s="23">
        <v>11.3028</v>
      </c>
      <c r="I53" s="23">
        <v>0</v>
      </c>
      <c r="J53" s="23"/>
      <c r="K53" s="23"/>
      <c r="L53" s="23"/>
      <c r="M53" s="23"/>
      <c r="N53" s="23">
        <v>2.3365999999999998</v>
      </c>
      <c r="O53" s="23">
        <v>3.6213000000000002</v>
      </c>
      <c r="P53" s="23"/>
      <c r="Q53" s="23">
        <v>2.3365999999999998</v>
      </c>
      <c r="R53" s="23">
        <v>3.6213000000000002</v>
      </c>
      <c r="S53" s="23">
        <v>0</v>
      </c>
      <c r="T53" s="23">
        <v>0.34399999999999997</v>
      </c>
      <c r="U53" s="23"/>
      <c r="V53" s="23"/>
      <c r="W53" s="23">
        <v>1.41E-2</v>
      </c>
    </row>
    <row r="54" spans="1:23" x14ac:dyDescent="0.25">
      <c r="A54" s="23" t="s">
        <v>122</v>
      </c>
      <c r="B54" s="23" t="s">
        <v>171</v>
      </c>
      <c r="C54" s="23" t="s">
        <v>226</v>
      </c>
      <c r="D54" s="23" t="s">
        <v>227</v>
      </c>
      <c r="E54" s="23"/>
      <c r="F54" s="23">
        <v>4.3686999999999996</v>
      </c>
      <c r="G54" s="23">
        <v>0</v>
      </c>
      <c r="H54" s="23">
        <v>9.0137999999999998</v>
      </c>
      <c r="I54" s="23">
        <v>0</v>
      </c>
      <c r="J54" s="23"/>
      <c r="K54" s="23"/>
      <c r="L54" s="23"/>
      <c r="M54" s="23"/>
      <c r="N54" s="23">
        <v>2.3919999999999999</v>
      </c>
      <c r="O54" s="23">
        <v>3.5249000000000001</v>
      </c>
      <c r="P54" s="23"/>
      <c r="Q54" s="23">
        <v>2.3919999999999999</v>
      </c>
      <c r="R54" s="23">
        <v>3.5249000000000001</v>
      </c>
      <c r="S54" s="23">
        <v>0</v>
      </c>
      <c r="T54" s="23">
        <v>0.12540000000000001</v>
      </c>
      <c r="U54" s="23"/>
      <c r="V54" s="23"/>
      <c r="W54" s="23">
        <v>0</v>
      </c>
    </row>
    <row r="55" spans="1:23" x14ac:dyDescent="0.25">
      <c r="A55" s="23" t="s">
        <v>122</v>
      </c>
      <c r="B55" s="23" t="s">
        <v>171</v>
      </c>
      <c r="C55" s="23" t="s">
        <v>228</v>
      </c>
      <c r="D55" s="23" t="s">
        <v>229</v>
      </c>
      <c r="E55" s="23"/>
      <c r="F55" s="23">
        <v>4.6599000000000004</v>
      </c>
      <c r="G55" s="23">
        <v>0</v>
      </c>
      <c r="H55" s="23">
        <v>20.863600000000002</v>
      </c>
      <c r="I55" s="23">
        <v>0</v>
      </c>
      <c r="J55" s="23"/>
      <c r="K55" s="23"/>
      <c r="L55" s="23"/>
      <c r="M55" s="23"/>
      <c r="N55" s="23">
        <v>2.2869000000000002</v>
      </c>
      <c r="O55" s="23">
        <v>3.5518999999999998</v>
      </c>
      <c r="P55" s="23"/>
      <c r="Q55" s="23">
        <v>2.2869000000000002</v>
      </c>
      <c r="R55" s="23">
        <v>3.5518999999999998</v>
      </c>
      <c r="S55" s="23">
        <v>0</v>
      </c>
      <c r="T55" s="23">
        <v>0.1381</v>
      </c>
      <c r="U55" s="23"/>
      <c r="V55" s="23"/>
      <c r="W55" s="23">
        <v>0</v>
      </c>
    </row>
    <row r="56" spans="1:23" x14ac:dyDescent="0.25">
      <c r="A56" s="23" t="s">
        <v>122</v>
      </c>
      <c r="B56" s="23" t="s">
        <v>171</v>
      </c>
      <c r="C56" s="23" t="s">
        <v>230</v>
      </c>
      <c r="D56" s="23" t="s">
        <v>231</v>
      </c>
      <c r="E56" s="23"/>
      <c r="F56" s="23">
        <v>2.82</v>
      </c>
      <c r="G56" s="23">
        <v>0</v>
      </c>
      <c r="H56" s="23">
        <v>9.9</v>
      </c>
      <c r="I56" s="23">
        <v>0</v>
      </c>
      <c r="J56" s="23"/>
      <c r="K56" s="23"/>
      <c r="L56" s="23"/>
      <c r="M56" s="23"/>
      <c r="N56" s="23">
        <v>2.39</v>
      </c>
      <c r="O56" s="23">
        <v>3.53</v>
      </c>
      <c r="P56" s="23"/>
      <c r="Q56" s="23">
        <v>2.39</v>
      </c>
      <c r="R56" s="23">
        <v>3.53</v>
      </c>
      <c r="S56" s="23">
        <v>0</v>
      </c>
      <c r="T56" s="23">
        <v>0.13</v>
      </c>
      <c r="U56" s="23"/>
      <c r="V56" s="23"/>
      <c r="W56" s="23">
        <v>0</v>
      </c>
    </row>
    <row r="57" spans="1:23" x14ac:dyDescent="0.25">
      <c r="A57" s="23" t="s">
        <v>122</v>
      </c>
      <c r="B57" s="23" t="s">
        <v>171</v>
      </c>
      <c r="C57" s="23" t="s">
        <v>232</v>
      </c>
      <c r="D57" s="23" t="s">
        <v>233</v>
      </c>
      <c r="E57" s="23"/>
      <c r="F57" s="23">
        <v>3.9849999999999999</v>
      </c>
      <c r="G57" s="23">
        <v>0</v>
      </c>
      <c r="H57" s="23">
        <v>7.3673000000000002</v>
      </c>
      <c r="I57" s="23">
        <v>0</v>
      </c>
      <c r="J57" s="23"/>
      <c r="K57" s="23"/>
      <c r="L57" s="23"/>
      <c r="M57" s="23"/>
      <c r="N57" s="23">
        <v>2.4380999999999999</v>
      </c>
      <c r="O57" s="23">
        <v>3.5773000000000001</v>
      </c>
      <c r="P57" s="23"/>
      <c r="Q57" s="23">
        <v>2.4380999999999999</v>
      </c>
      <c r="R57" s="23">
        <v>3.5773000000000001</v>
      </c>
      <c r="S57" s="23">
        <v>0</v>
      </c>
      <c r="T57" s="23">
        <v>0.2024</v>
      </c>
      <c r="U57" s="23"/>
      <c r="V57" s="23"/>
      <c r="W57" s="23">
        <v>0</v>
      </c>
    </row>
    <row r="58" spans="1:23" x14ac:dyDescent="0.25">
      <c r="A58" s="23" t="s">
        <v>122</v>
      </c>
      <c r="B58" s="23" t="s">
        <v>171</v>
      </c>
      <c r="C58" s="23" t="s">
        <v>234</v>
      </c>
      <c r="D58" s="23" t="s">
        <v>235</v>
      </c>
      <c r="E58" s="23"/>
      <c r="F58" s="23">
        <v>6.2329999999999997</v>
      </c>
      <c r="G58" s="23">
        <v>0</v>
      </c>
      <c r="H58" s="23">
        <v>13.7346</v>
      </c>
      <c r="I58" s="23">
        <v>0</v>
      </c>
      <c r="J58" s="23"/>
      <c r="K58" s="23"/>
      <c r="L58" s="23"/>
      <c r="M58" s="23"/>
      <c r="N58" s="23">
        <v>2.3719000000000001</v>
      </c>
      <c r="O58" s="23">
        <v>3.6726999999999999</v>
      </c>
      <c r="P58" s="23"/>
      <c r="Q58" s="23">
        <v>2.3719000000000001</v>
      </c>
      <c r="R58" s="23">
        <v>3.6737000000000002</v>
      </c>
      <c r="S58" s="23">
        <v>0</v>
      </c>
      <c r="T58" s="23">
        <v>0.32029999999999997</v>
      </c>
      <c r="U58" s="23"/>
      <c r="V58" s="23"/>
      <c r="W58" s="23">
        <v>0</v>
      </c>
    </row>
    <row r="59" spans="1:23" x14ac:dyDescent="0.25">
      <c r="A59" s="23" t="s">
        <v>122</v>
      </c>
      <c r="B59" s="23" t="s">
        <v>171</v>
      </c>
      <c r="C59" s="23" t="s">
        <v>236</v>
      </c>
      <c r="D59" s="23" t="s">
        <v>237</v>
      </c>
      <c r="E59" s="23"/>
      <c r="F59" s="23">
        <v>5</v>
      </c>
      <c r="G59" s="23">
        <v>0</v>
      </c>
      <c r="H59" s="23">
        <v>12.8</v>
      </c>
      <c r="I59" s="23">
        <v>0</v>
      </c>
      <c r="J59" s="23"/>
      <c r="K59" s="23"/>
      <c r="L59" s="23"/>
      <c r="M59" s="23"/>
      <c r="N59" s="23">
        <v>2.3603999999999998</v>
      </c>
      <c r="O59" s="23">
        <v>3.4651000000000001</v>
      </c>
      <c r="P59" s="23"/>
      <c r="Q59" s="23"/>
      <c r="R59" s="23"/>
      <c r="S59" s="23">
        <v>0</v>
      </c>
      <c r="T59" s="23">
        <v>0.251</v>
      </c>
      <c r="U59" s="23"/>
      <c r="V59" s="23"/>
      <c r="W59" s="23"/>
    </row>
    <row r="60" spans="1:23" x14ac:dyDescent="0.25">
      <c r="A60" s="23" t="s">
        <v>122</v>
      </c>
      <c r="B60" s="23" t="s">
        <v>171</v>
      </c>
      <c r="C60" s="23" t="s">
        <v>238</v>
      </c>
      <c r="D60" s="23" t="s">
        <v>239</v>
      </c>
      <c r="E60" s="23"/>
      <c r="F60" s="23">
        <v>2.2421000000000002</v>
      </c>
      <c r="G60" s="23">
        <v>0</v>
      </c>
      <c r="H60" s="23">
        <v>19.838899999999999</v>
      </c>
      <c r="I60" s="23">
        <v>0</v>
      </c>
      <c r="J60" s="23"/>
      <c r="K60" s="23"/>
      <c r="L60" s="23"/>
      <c r="M60" s="23"/>
      <c r="N60" s="23">
        <v>2.1747999999999998</v>
      </c>
      <c r="O60" s="23">
        <v>3.4851000000000001</v>
      </c>
      <c r="P60" s="23"/>
      <c r="Q60" s="23">
        <v>0</v>
      </c>
      <c r="R60" s="23">
        <v>0</v>
      </c>
      <c r="S60" s="23">
        <v>0</v>
      </c>
      <c r="T60" s="23">
        <v>5.5199999999999999E-2</v>
      </c>
      <c r="U60" s="23"/>
      <c r="V60" s="23"/>
      <c r="W60" s="23">
        <v>0</v>
      </c>
    </row>
    <row r="61" spans="1:23" x14ac:dyDescent="0.25">
      <c r="A61" s="23" t="s">
        <v>122</v>
      </c>
      <c r="B61" s="23" t="s">
        <v>171</v>
      </c>
      <c r="C61" s="23" t="s">
        <v>240</v>
      </c>
      <c r="D61" s="23" t="s">
        <v>241</v>
      </c>
      <c r="E61" s="23"/>
      <c r="F61" s="23">
        <v>4.4778000000000002</v>
      </c>
      <c r="G61" s="23">
        <v>0</v>
      </c>
      <c r="H61" s="23">
        <v>13.340999999999999</v>
      </c>
      <c r="I61" s="23">
        <v>0</v>
      </c>
      <c r="J61" s="23"/>
      <c r="K61" s="23"/>
      <c r="L61" s="23"/>
      <c r="M61" s="23"/>
      <c r="N61" s="23">
        <v>2.4047000000000001</v>
      </c>
      <c r="O61" s="23">
        <v>3.5706000000000002</v>
      </c>
      <c r="P61" s="23"/>
      <c r="Q61" s="23">
        <v>2.4047000000000001</v>
      </c>
      <c r="R61" s="23">
        <v>3.5706000000000002</v>
      </c>
      <c r="S61" s="23">
        <v>0</v>
      </c>
      <c r="T61" s="23">
        <v>0.43425999999999998</v>
      </c>
      <c r="U61" s="23"/>
      <c r="V61" s="23"/>
      <c r="W61" s="23">
        <v>0</v>
      </c>
    </row>
    <row r="62" spans="1:23" x14ac:dyDescent="0.25">
      <c r="A62" s="23" t="s">
        <v>122</v>
      </c>
      <c r="B62" s="23" t="s">
        <v>171</v>
      </c>
      <c r="C62" s="23" t="s">
        <v>242</v>
      </c>
      <c r="D62" s="23" t="s">
        <v>243</v>
      </c>
      <c r="E62" s="23"/>
      <c r="F62" s="23">
        <v>3.6739000000000002</v>
      </c>
      <c r="G62" s="23">
        <v>0</v>
      </c>
      <c r="H62" s="23">
        <v>7.2038000000000002</v>
      </c>
      <c r="I62" s="23">
        <v>0</v>
      </c>
      <c r="J62" s="23"/>
      <c r="K62" s="23"/>
      <c r="L62" s="23"/>
      <c r="M62" s="23"/>
      <c r="N62" s="23">
        <v>2.3813</v>
      </c>
      <c r="O62" s="23">
        <v>3.1962000000000002</v>
      </c>
      <c r="P62" s="23"/>
      <c r="Q62" s="23">
        <v>2.3813</v>
      </c>
      <c r="R62" s="23">
        <v>3.1962000000000002</v>
      </c>
      <c r="S62" s="23">
        <v>0</v>
      </c>
      <c r="T62" s="23">
        <v>4.87E-2</v>
      </c>
      <c r="U62" s="23"/>
      <c r="V62" s="23"/>
      <c r="W62" s="23">
        <v>0</v>
      </c>
    </row>
    <row r="63" spans="1:23" x14ac:dyDescent="0.25">
      <c r="A63" s="23" t="s">
        <v>122</v>
      </c>
      <c r="B63" s="23" t="s">
        <v>171</v>
      </c>
      <c r="C63" s="23" t="s">
        <v>244</v>
      </c>
      <c r="D63" s="23" t="s">
        <v>245</v>
      </c>
      <c r="E63" s="23"/>
      <c r="F63" s="23">
        <v>3.96</v>
      </c>
      <c r="G63" s="23">
        <v>0</v>
      </c>
      <c r="H63" s="23">
        <v>12.592599999999999</v>
      </c>
      <c r="I63" s="23">
        <v>0</v>
      </c>
      <c r="J63" s="23"/>
      <c r="K63" s="23"/>
      <c r="L63" s="23"/>
      <c r="M63" s="23"/>
      <c r="N63" s="23">
        <v>2.3062999999999998</v>
      </c>
      <c r="O63" s="23">
        <v>3.3557000000000001</v>
      </c>
      <c r="P63" s="23"/>
      <c r="Q63" s="23">
        <v>2.3062999999999998</v>
      </c>
      <c r="R63" s="23">
        <v>3.3557000000000001</v>
      </c>
      <c r="S63" s="23">
        <v>0</v>
      </c>
      <c r="T63" s="23">
        <v>0.30919999999999997</v>
      </c>
      <c r="U63" s="23"/>
      <c r="V63" s="23"/>
      <c r="W63" s="23">
        <v>0</v>
      </c>
    </row>
    <row r="64" spans="1:23" x14ac:dyDescent="0.25">
      <c r="A64" s="23" t="s">
        <v>122</v>
      </c>
      <c r="B64" s="23" t="s">
        <v>171</v>
      </c>
      <c r="C64" s="23" t="s">
        <v>246</v>
      </c>
      <c r="D64" s="23" t="s">
        <v>247</v>
      </c>
      <c r="E64" s="23"/>
      <c r="F64" s="23">
        <v>4.07</v>
      </c>
      <c r="G64" s="23">
        <v>0</v>
      </c>
      <c r="H64" s="23">
        <v>7.4</v>
      </c>
      <c r="I64" s="23">
        <v>0</v>
      </c>
      <c r="J64" s="23"/>
      <c r="K64" s="23"/>
      <c r="L64" s="23"/>
      <c r="M64" s="23"/>
      <c r="N64" s="23">
        <v>2.4329000000000001</v>
      </c>
      <c r="O64" s="23">
        <v>3.3115000000000001</v>
      </c>
      <c r="P64" s="23"/>
      <c r="Q64" s="23">
        <v>2.4329000000000001</v>
      </c>
      <c r="R64" s="23">
        <v>3.3115000000000001</v>
      </c>
      <c r="S64" s="23">
        <v>0</v>
      </c>
      <c r="T64" s="23">
        <v>0.20669999999999999</v>
      </c>
      <c r="U64" s="23"/>
      <c r="V64" s="23"/>
      <c r="W64" s="23">
        <v>0</v>
      </c>
    </row>
    <row r="65" spans="1:23" x14ac:dyDescent="0.25">
      <c r="A65" s="23" t="s">
        <v>122</v>
      </c>
      <c r="B65" s="23" t="s">
        <v>171</v>
      </c>
      <c r="C65" s="23" t="s">
        <v>248</v>
      </c>
      <c r="D65" s="23" t="s">
        <v>249</v>
      </c>
      <c r="E65" s="23"/>
      <c r="F65" s="23">
        <v>1.69</v>
      </c>
      <c r="G65" s="23">
        <v>0</v>
      </c>
      <c r="H65" s="23">
        <v>10.82</v>
      </c>
      <c r="I65" s="23">
        <v>0</v>
      </c>
      <c r="J65" s="23"/>
      <c r="K65" s="23"/>
      <c r="L65" s="23"/>
      <c r="M65" s="23"/>
      <c r="N65" s="23">
        <v>2.38</v>
      </c>
      <c r="O65" s="23">
        <v>3.47</v>
      </c>
      <c r="P65" s="23"/>
      <c r="Q65" s="23">
        <v>0</v>
      </c>
      <c r="R65" s="23">
        <v>0</v>
      </c>
      <c r="S65" s="23">
        <v>0</v>
      </c>
      <c r="T65" s="23">
        <v>0</v>
      </c>
      <c r="U65" s="23"/>
      <c r="V65" s="23"/>
      <c r="W65" s="23">
        <v>0</v>
      </c>
    </row>
    <row r="66" spans="1:23" x14ac:dyDescent="0.25">
      <c r="A66" s="23" t="s">
        <v>122</v>
      </c>
      <c r="B66" s="23" t="s">
        <v>171</v>
      </c>
      <c r="C66" s="23" t="s">
        <v>250</v>
      </c>
      <c r="D66" s="23" t="s">
        <v>251</v>
      </c>
      <c r="E66" s="23"/>
      <c r="F66" s="23">
        <v>3.8967999999999998</v>
      </c>
      <c r="G66" s="23">
        <v>0</v>
      </c>
      <c r="H66" s="23">
        <v>9.5321999999999996</v>
      </c>
      <c r="I66" s="23">
        <v>0</v>
      </c>
      <c r="J66" s="23"/>
      <c r="K66" s="23"/>
      <c r="L66" s="23"/>
      <c r="M66" s="23"/>
      <c r="N66" s="23">
        <v>2.3940000000000001</v>
      </c>
      <c r="O66" s="23">
        <v>3.5015999999999998</v>
      </c>
      <c r="P66" s="23"/>
      <c r="Q66" s="23">
        <v>2.3940000000000001</v>
      </c>
      <c r="R66" s="23">
        <v>3.5015999999999998</v>
      </c>
      <c r="S66" s="23">
        <v>0</v>
      </c>
      <c r="T66" s="23">
        <v>0.20069999999999999</v>
      </c>
      <c r="U66" s="23"/>
      <c r="V66" s="23"/>
      <c r="W66" s="23">
        <v>0</v>
      </c>
    </row>
    <row r="67" spans="1:23" x14ac:dyDescent="0.25">
      <c r="A67" s="23" t="s">
        <v>122</v>
      </c>
      <c r="B67" s="23" t="s">
        <v>171</v>
      </c>
      <c r="C67" s="23" t="s">
        <v>252</v>
      </c>
      <c r="D67" s="23" t="s">
        <v>253</v>
      </c>
      <c r="E67" s="23"/>
      <c r="F67" s="23">
        <v>4</v>
      </c>
      <c r="G67" s="23">
        <v>0</v>
      </c>
      <c r="H67" s="23">
        <v>6</v>
      </c>
      <c r="I67" s="23">
        <v>0</v>
      </c>
      <c r="J67" s="23"/>
      <c r="K67" s="23"/>
      <c r="L67" s="23"/>
      <c r="M67" s="23"/>
      <c r="N67" s="23">
        <v>2.4500000000000002</v>
      </c>
      <c r="O67" s="23">
        <v>3.64</v>
      </c>
      <c r="P67" s="23"/>
      <c r="Q67" s="23"/>
      <c r="R67" s="23"/>
      <c r="S67" s="23">
        <v>0</v>
      </c>
      <c r="T67" s="23"/>
      <c r="U67" s="23"/>
      <c r="V67" s="23"/>
      <c r="W67" s="23"/>
    </row>
    <row r="68" spans="1:23" x14ac:dyDescent="0.25">
      <c r="A68" s="23" t="s">
        <v>122</v>
      </c>
      <c r="B68" s="23" t="s">
        <v>171</v>
      </c>
      <c r="C68" s="23" t="s">
        <v>254</v>
      </c>
      <c r="D68" s="23" t="s">
        <v>255</v>
      </c>
      <c r="E68" s="23"/>
      <c r="F68" s="23">
        <v>3.7406000000000001</v>
      </c>
      <c r="G68" s="23">
        <v>0</v>
      </c>
      <c r="H68" s="23">
        <v>11.0055</v>
      </c>
      <c r="I68" s="23">
        <v>0</v>
      </c>
      <c r="J68" s="23"/>
      <c r="K68" s="23"/>
      <c r="L68" s="23"/>
      <c r="M68" s="23"/>
      <c r="N68" s="23">
        <v>2.4666999999999999</v>
      </c>
      <c r="O68" s="23">
        <v>3.5247999999999999</v>
      </c>
      <c r="P68" s="23"/>
      <c r="Q68" s="23">
        <v>2.4666999999999999</v>
      </c>
      <c r="R68" s="23">
        <v>3.5247999999999999</v>
      </c>
      <c r="S68" s="23">
        <v>0</v>
      </c>
      <c r="T68" s="23">
        <v>0.02</v>
      </c>
      <c r="U68" s="23"/>
      <c r="V68" s="23"/>
      <c r="W68" s="23">
        <v>0</v>
      </c>
    </row>
    <row r="69" spans="1:23" x14ac:dyDescent="0.25">
      <c r="A69" s="23" t="s">
        <v>122</v>
      </c>
      <c r="B69" s="23" t="s">
        <v>171</v>
      </c>
      <c r="C69" s="23" t="s">
        <v>256</v>
      </c>
      <c r="D69" s="23" t="s">
        <v>257</v>
      </c>
      <c r="E69" s="23"/>
      <c r="F69" s="23">
        <v>2.4754999999999998</v>
      </c>
      <c r="G69" s="23">
        <v>0</v>
      </c>
      <c r="H69" s="23">
        <v>7.4265999999999996</v>
      </c>
      <c r="I69" s="23">
        <v>0</v>
      </c>
      <c r="J69" s="23"/>
      <c r="K69" s="23"/>
      <c r="L69" s="23"/>
      <c r="M69" s="23"/>
      <c r="N69" s="23">
        <v>2.4062000000000001</v>
      </c>
      <c r="O69" s="23">
        <v>3.2111000000000001</v>
      </c>
      <c r="P69" s="23"/>
      <c r="Q69" s="23">
        <v>2.4062000000000001</v>
      </c>
      <c r="R69" s="23">
        <v>3.2111000000000001</v>
      </c>
      <c r="S69" s="23">
        <v>0</v>
      </c>
      <c r="T69" s="23">
        <v>4.02E-2</v>
      </c>
      <c r="U69" s="23"/>
      <c r="V69" s="23"/>
      <c r="W69" s="23">
        <v>0</v>
      </c>
    </row>
    <row r="70" spans="1:23" x14ac:dyDescent="0.25">
      <c r="A70" s="23" t="s">
        <v>122</v>
      </c>
      <c r="B70" s="23" t="s">
        <v>171</v>
      </c>
      <c r="C70" s="23" t="s">
        <v>258</v>
      </c>
      <c r="D70" s="23" t="s">
        <v>259</v>
      </c>
      <c r="E70" s="23"/>
      <c r="F70" s="23">
        <v>3.8672</v>
      </c>
      <c r="G70" s="23">
        <v>0</v>
      </c>
      <c r="H70" s="23">
        <v>12.6</v>
      </c>
      <c r="I70" s="23">
        <v>0</v>
      </c>
      <c r="J70" s="23"/>
      <c r="K70" s="23"/>
      <c r="L70" s="23"/>
      <c r="M70" s="23"/>
      <c r="N70" s="23">
        <v>2.4184999999999999</v>
      </c>
      <c r="O70" s="23">
        <v>3.3731</v>
      </c>
      <c r="P70" s="23"/>
      <c r="Q70" s="23">
        <v>2.4184999999999999</v>
      </c>
      <c r="R70" s="23">
        <v>3.3731</v>
      </c>
      <c r="S70" s="23">
        <v>0</v>
      </c>
      <c r="T70" s="23">
        <v>3.8399999999999997E-2</v>
      </c>
      <c r="U70" s="23"/>
      <c r="V70" s="23"/>
      <c r="W70" s="23">
        <v>0</v>
      </c>
    </row>
    <row r="71" spans="1:23" x14ac:dyDescent="0.25">
      <c r="A71" s="23" t="s">
        <v>122</v>
      </c>
      <c r="B71" s="23" t="s">
        <v>171</v>
      </c>
      <c r="C71" s="23" t="s">
        <v>260</v>
      </c>
      <c r="D71" s="23" t="s">
        <v>261</v>
      </c>
      <c r="E71" s="23"/>
      <c r="F71" s="23">
        <v>4.75</v>
      </c>
      <c r="G71" s="23">
        <v>0</v>
      </c>
      <c r="H71" s="23">
        <v>20.079999999999998</v>
      </c>
      <c r="I71" s="23">
        <v>0</v>
      </c>
      <c r="J71" s="23"/>
      <c r="K71" s="23"/>
      <c r="L71" s="23"/>
      <c r="M71" s="23"/>
      <c r="N71" s="23">
        <v>2.5154999999999998</v>
      </c>
      <c r="O71" s="23">
        <v>3.9758</v>
      </c>
      <c r="P71" s="23"/>
      <c r="Q71" s="23">
        <v>2.5154999999999998</v>
      </c>
      <c r="R71" s="23">
        <v>3.9758</v>
      </c>
      <c r="S71" s="23">
        <v>0</v>
      </c>
      <c r="T71" s="23">
        <v>0.71220000000000006</v>
      </c>
      <c r="U71" s="23"/>
      <c r="V71" s="23"/>
      <c r="W71" s="23">
        <v>0</v>
      </c>
    </row>
    <row r="72" spans="1:23" x14ac:dyDescent="0.25">
      <c r="A72" s="23" t="s">
        <v>122</v>
      </c>
      <c r="B72" s="23" t="s">
        <v>171</v>
      </c>
      <c r="C72" s="23" t="s">
        <v>262</v>
      </c>
      <c r="D72" s="23" t="s">
        <v>263</v>
      </c>
      <c r="E72" s="23"/>
      <c r="F72" s="23">
        <v>6.3390000000000004</v>
      </c>
      <c r="G72" s="23">
        <v>0</v>
      </c>
      <c r="H72" s="23">
        <v>14.808</v>
      </c>
      <c r="I72" s="23">
        <v>0</v>
      </c>
      <c r="J72" s="23"/>
      <c r="K72" s="23"/>
      <c r="L72" s="23"/>
      <c r="M72" s="23"/>
      <c r="N72" s="23">
        <v>2.31</v>
      </c>
      <c r="O72" s="23">
        <v>3.31</v>
      </c>
      <c r="P72" s="23"/>
      <c r="Q72" s="23">
        <v>2.31</v>
      </c>
      <c r="R72" s="23">
        <v>3.31</v>
      </c>
      <c r="S72" s="23">
        <v>0</v>
      </c>
      <c r="T72" s="23">
        <v>0.151</v>
      </c>
      <c r="U72" s="23"/>
      <c r="V72" s="23"/>
      <c r="W72" s="23"/>
    </row>
    <row r="73" spans="1:23" x14ac:dyDescent="0.25">
      <c r="A73" s="23" t="s">
        <v>122</v>
      </c>
      <c r="B73" s="23" t="s">
        <v>171</v>
      </c>
      <c r="C73" s="23" t="s">
        <v>264</v>
      </c>
      <c r="D73" s="23" t="s">
        <v>265</v>
      </c>
      <c r="E73" s="23"/>
      <c r="F73" s="23">
        <v>7.2</v>
      </c>
      <c r="G73" s="23">
        <v>0</v>
      </c>
      <c r="H73" s="23">
        <v>15.526999999999999</v>
      </c>
      <c r="I73" s="23">
        <v>0</v>
      </c>
      <c r="J73" s="23"/>
      <c r="K73" s="23"/>
      <c r="L73" s="23"/>
      <c r="M73" s="23"/>
      <c r="N73" s="23">
        <v>2.2968999999999999</v>
      </c>
      <c r="O73" s="23">
        <v>3.2768000000000002</v>
      </c>
      <c r="P73" s="23"/>
      <c r="Q73" s="23">
        <v>2.2968999999999999</v>
      </c>
      <c r="R73" s="23">
        <v>3.2768000000000002</v>
      </c>
      <c r="S73" s="23">
        <v>0</v>
      </c>
      <c r="T73" s="23">
        <v>3.1780000000000003E-2</v>
      </c>
      <c r="U73" s="23"/>
      <c r="V73" s="23"/>
      <c r="W73" s="23">
        <v>0</v>
      </c>
    </row>
    <row r="74" spans="1:23" x14ac:dyDescent="0.25">
      <c r="A74" s="23" t="s">
        <v>122</v>
      </c>
      <c r="B74" s="23" t="s">
        <v>171</v>
      </c>
      <c r="C74" s="23" t="s">
        <v>266</v>
      </c>
      <c r="D74" s="23" t="s">
        <v>267</v>
      </c>
      <c r="E74" s="23"/>
      <c r="F74" s="23">
        <v>3.4095</v>
      </c>
      <c r="G74" s="23">
        <v>0</v>
      </c>
      <c r="H74" s="23">
        <v>17.507400000000001</v>
      </c>
      <c r="I74" s="23">
        <v>0</v>
      </c>
      <c r="J74" s="23"/>
      <c r="K74" s="23"/>
      <c r="L74" s="23"/>
      <c r="M74" s="23"/>
      <c r="N74" s="23">
        <v>2.3639000000000001</v>
      </c>
      <c r="O74" s="23">
        <v>3.5884</v>
      </c>
      <c r="P74" s="23"/>
      <c r="Q74" s="23">
        <v>0</v>
      </c>
      <c r="R74" s="23">
        <v>0</v>
      </c>
      <c r="S74" s="23">
        <v>0</v>
      </c>
      <c r="T74" s="23">
        <v>0.1542</v>
      </c>
      <c r="U74" s="23"/>
      <c r="V74" s="23"/>
      <c r="W74" s="23">
        <v>0</v>
      </c>
    </row>
    <row r="75" spans="1:23" x14ac:dyDescent="0.25">
      <c r="A75" s="23" t="s">
        <v>122</v>
      </c>
      <c r="B75" s="23" t="s">
        <v>171</v>
      </c>
      <c r="C75" s="23" t="s">
        <v>268</v>
      </c>
      <c r="D75" s="23" t="s">
        <v>269</v>
      </c>
      <c r="E75" s="23"/>
      <c r="F75" s="23">
        <v>11.040699999999999</v>
      </c>
      <c r="G75" s="23">
        <v>0</v>
      </c>
      <c r="H75" s="23">
        <v>15.818899999999999</v>
      </c>
      <c r="I75" s="23">
        <v>0</v>
      </c>
      <c r="J75" s="23"/>
      <c r="K75" s="23"/>
      <c r="L75" s="23"/>
      <c r="M75" s="23"/>
      <c r="N75" s="23">
        <v>2.4489999999999998</v>
      </c>
      <c r="O75" s="23">
        <v>3.5623</v>
      </c>
      <c r="P75" s="23"/>
      <c r="Q75" s="23">
        <v>2.4489999999999998</v>
      </c>
      <c r="R75" s="23">
        <v>3.5623</v>
      </c>
      <c r="S75" s="23">
        <v>0</v>
      </c>
      <c r="T75" s="23">
        <v>0.45290000000000002</v>
      </c>
      <c r="U75" s="23"/>
      <c r="V75" s="23"/>
      <c r="W75" s="23">
        <v>3.3099999999999997E-2</v>
      </c>
    </row>
    <row r="76" spans="1:23" x14ac:dyDescent="0.25">
      <c r="A76" s="23" t="s">
        <v>122</v>
      </c>
      <c r="B76" s="23" t="s">
        <v>171</v>
      </c>
      <c r="C76" s="23" t="s">
        <v>270</v>
      </c>
      <c r="D76" s="23" t="s">
        <v>271</v>
      </c>
      <c r="E76" s="23"/>
      <c r="F76" s="23">
        <v>4.2664</v>
      </c>
      <c r="G76" s="23">
        <v>0</v>
      </c>
      <c r="H76" s="23">
        <v>13.08</v>
      </c>
      <c r="I76" s="23">
        <v>0</v>
      </c>
      <c r="J76" s="23"/>
      <c r="K76" s="23"/>
      <c r="L76" s="23"/>
      <c r="M76" s="23"/>
      <c r="N76" s="23">
        <v>2.4706999999999999</v>
      </c>
      <c r="O76" s="23">
        <v>3.6509999999999998</v>
      </c>
      <c r="P76" s="23"/>
      <c r="Q76" s="23">
        <v>2.4706999999999999</v>
      </c>
      <c r="R76" s="23">
        <v>3.6509999999999998</v>
      </c>
      <c r="S76" s="23">
        <v>0</v>
      </c>
      <c r="T76" s="23">
        <v>0.32700000000000001</v>
      </c>
      <c r="U76" s="23"/>
      <c r="V76" s="23"/>
      <c r="W76" s="23">
        <v>0</v>
      </c>
    </row>
    <row r="77" spans="1:23" x14ac:dyDescent="0.25">
      <c r="A77" s="23" t="s">
        <v>122</v>
      </c>
      <c r="B77" s="23" t="s">
        <v>171</v>
      </c>
      <c r="C77" s="23" t="s">
        <v>272</v>
      </c>
      <c r="D77" s="23" t="s">
        <v>273</v>
      </c>
      <c r="E77" s="23"/>
      <c r="F77" s="23">
        <v>3.7107999999999999</v>
      </c>
      <c r="G77" s="23">
        <v>0</v>
      </c>
      <c r="H77" s="23">
        <v>10.4778</v>
      </c>
      <c r="I77" s="23">
        <v>0</v>
      </c>
      <c r="J77" s="23"/>
      <c r="K77" s="23"/>
      <c r="L77" s="23"/>
      <c r="M77" s="23"/>
      <c r="N77" s="23">
        <v>2.4192</v>
      </c>
      <c r="O77" s="23">
        <v>3.1705999999999999</v>
      </c>
      <c r="P77" s="23"/>
      <c r="Q77" s="23">
        <v>2.4192</v>
      </c>
      <c r="R77" s="23">
        <v>3.1705999999999999</v>
      </c>
      <c r="S77" s="23">
        <v>0</v>
      </c>
      <c r="T77" s="23">
        <v>9.3200000000000005E-2</v>
      </c>
      <c r="U77" s="23"/>
      <c r="V77" s="23"/>
      <c r="W77" s="23">
        <v>0</v>
      </c>
    </row>
    <row r="78" spans="1:23" x14ac:dyDescent="0.25">
      <c r="A78" s="23" t="s">
        <v>122</v>
      </c>
      <c r="B78" s="23" t="s">
        <v>171</v>
      </c>
      <c r="C78" s="23" t="s">
        <v>274</v>
      </c>
      <c r="D78" s="23" t="s">
        <v>275</v>
      </c>
      <c r="E78" s="23"/>
      <c r="F78" s="23">
        <v>3.4039000000000001</v>
      </c>
      <c r="G78" s="23">
        <v>0</v>
      </c>
      <c r="H78" s="23">
        <v>8.0084</v>
      </c>
      <c r="I78" s="23">
        <v>0</v>
      </c>
      <c r="J78" s="23"/>
      <c r="K78" s="23"/>
      <c r="L78" s="23"/>
      <c r="M78" s="23"/>
      <c r="N78" s="23">
        <v>2.4693999999999998</v>
      </c>
      <c r="O78" s="23">
        <v>3.3551000000000002</v>
      </c>
      <c r="P78" s="23"/>
      <c r="Q78" s="23">
        <v>2.4693999999999998</v>
      </c>
      <c r="R78" s="23">
        <v>3.3551000000000002</v>
      </c>
      <c r="S78" s="23">
        <v>0</v>
      </c>
      <c r="T78" s="23">
        <v>7.4300000000000005E-2</v>
      </c>
      <c r="U78" s="23"/>
      <c r="V78" s="23"/>
      <c r="W78" s="23">
        <v>0</v>
      </c>
    </row>
    <row r="79" spans="1:23" x14ac:dyDescent="0.25">
      <c r="A79" s="23" t="s">
        <v>122</v>
      </c>
      <c r="B79" s="23" t="s">
        <v>171</v>
      </c>
      <c r="C79" s="23" t="s">
        <v>276</v>
      </c>
      <c r="D79" s="23" t="s">
        <v>277</v>
      </c>
      <c r="E79" s="23"/>
      <c r="F79" s="23">
        <v>4.1745999999999999</v>
      </c>
      <c r="G79" s="23">
        <v>0</v>
      </c>
      <c r="H79" s="23">
        <v>19.2807</v>
      </c>
      <c r="I79" s="23">
        <v>0</v>
      </c>
      <c r="J79" s="23"/>
      <c r="K79" s="23"/>
      <c r="L79" s="23"/>
      <c r="M79" s="23"/>
      <c r="N79" s="23">
        <v>2.3672</v>
      </c>
      <c r="O79" s="23">
        <v>3.1059000000000001</v>
      </c>
      <c r="P79" s="23"/>
      <c r="Q79" s="23">
        <v>0</v>
      </c>
      <c r="R79" s="23">
        <v>0</v>
      </c>
      <c r="S79" s="23">
        <v>0</v>
      </c>
      <c r="T79" s="23">
        <v>0.44990000000000002</v>
      </c>
      <c r="U79" s="23"/>
      <c r="V79" s="23"/>
      <c r="W79" s="23">
        <v>0</v>
      </c>
    </row>
    <row r="80" spans="1:23" x14ac:dyDescent="0.25">
      <c r="A80" s="23" t="s">
        <v>122</v>
      </c>
      <c r="B80" s="23" t="s">
        <v>171</v>
      </c>
      <c r="C80" s="23" t="s">
        <v>278</v>
      </c>
      <c r="D80" s="23" t="s">
        <v>279</v>
      </c>
      <c r="E80" s="23"/>
      <c r="F80" s="23">
        <v>3.5057999999999998</v>
      </c>
      <c r="G80" s="23">
        <v>0</v>
      </c>
      <c r="H80" s="23">
        <v>21.870899999999999</v>
      </c>
      <c r="I80" s="23">
        <v>0</v>
      </c>
      <c r="J80" s="23"/>
      <c r="K80" s="23"/>
      <c r="L80" s="23"/>
      <c r="M80" s="23"/>
      <c r="N80" s="23">
        <v>2.3929999999999998</v>
      </c>
      <c r="O80" s="23">
        <v>3.5870000000000002</v>
      </c>
      <c r="P80" s="23"/>
      <c r="Q80" s="23">
        <v>2.3929999999999998</v>
      </c>
      <c r="R80" s="23">
        <v>3.5870000000000002</v>
      </c>
      <c r="S80" s="23">
        <v>0</v>
      </c>
      <c r="T80" s="23">
        <v>0.4975</v>
      </c>
      <c r="U80" s="23"/>
      <c r="V80" s="23"/>
      <c r="W80" s="23">
        <v>0</v>
      </c>
    </row>
    <row r="81" spans="1:23" x14ac:dyDescent="0.25">
      <c r="A81" s="23" t="s">
        <v>122</v>
      </c>
      <c r="B81" s="23" t="s">
        <v>171</v>
      </c>
      <c r="C81" s="23" t="s">
        <v>280</v>
      </c>
      <c r="D81" s="23" t="s">
        <v>281</v>
      </c>
      <c r="E81" s="23"/>
      <c r="F81" s="23">
        <v>2.0655000000000001</v>
      </c>
      <c r="G81" s="23">
        <v>0</v>
      </c>
      <c r="H81" s="23">
        <v>11.6265</v>
      </c>
      <c r="I81" s="23">
        <v>0</v>
      </c>
      <c r="J81" s="23"/>
      <c r="K81" s="23"/>
      <c r="L81" s="23"/>
      <c r="M81" s="23"/>
      <c r="N81" s="23">
        <v>2.3424999999999998</v>
      </c>
      <c r="O81" s="23">
        <v>3.3536000000000001</v>
      </c>
      <c r="P81" s="23"/>
      <c r="Q81" s="23">
        <v>2.3424999999999998</v>
      </c>
      <c r="R81" s="23">
        <v>3.3536000000000001</v>
      </c>
      <c r="S81" s="23">
        <v>0</v>
      </c>
      <c r="T81" s="23">
        <v>0</v>
      </c>
      <c r="U81" s="23"/>
      <c r="V81" s="23"/>
      <c r="W81" s="23">
        <v>0</v>
      </c>
    </row>
    <row r="82" spans="1:23" x14ac:dyDescent="0.25">
      <c r="A82" s="23" t="s">
        <v>122</v>
      </c>
      <c r="B82" s="23" t="s">
        <v>171</v>
      </c>
      <c r="C82" s="23" t="s">
        <v>282</v>
      </c>
      <c r="D82" s="23" t="s">
        <v>283</v>
      </c>
      <c r="E82" s="23"/>
      <c r="F82" s="23">
        <v>5.76</v>
      </c>
      <c r="G82" s="23">
        <v>0</v>
      </c>
      <c r="H82" s="23">
        <v>9.14</v>
      </c>
      <c r="I82" s="23">
        <v>0</v>
      </c>
      <c r="J82" s="23"/>
      <c r="K82" s="23"/>
      <c r="L82" s="23"/>
      <c r="M82" s="23"/>
      <c r="N82" s="23">
        <v>2.3668</v>
      </c>
      <c r="O82" s="23">
        <v>3.6488999999999998</v>
      </c>
      <c r="P82" s="23"/>
      <c r="Q82" s="23">
        <v>2.3668</v>
      </c>
      <c r="R82" s="23">
        <v>3.6488999999999998</v>
      </c>
      <c r="S82" s="23">
        <v>0</v>
      </c>
      <c r="T82" s="23">
        <v>0.13020000000000001</v>
      </c>
      <c r="U82" s="23"/>
      <c r="V82" s="23"/>
      <c r="W82" s="23">
        <v>0</v>
      </c>
    </row>
    <row r="83" spans="1:23" x14ac:dyDescent="0.25">
      <c r="A83" s="23" t="s">
        <v>122</v>
      </c>
      <c r="B83" s="23" t="s">
        <v>171</v>
      </c>
      <c r="C83" s="23" t="s">
        <v>284</v>
      </c>
      <c r="D83" s="23" t="s">
        <v>285</v>
      </c>
      <c r="E83" s="23"/>
      <c r="F83" s="23">
        <v>3.0438000000000001</v>
      </c>
      <c r="G83" s="23">
        <v>0</v>
      </c>
      <c r="H83" s="23">
        <v>17.844000000000001</v>
      </c>
      <c r="I83" s="23">
        <v>0</v>
      </c>
      <c r="J83" s="23"/>
      <c r="K83" s="23"/>
      <c r="L83" s="23"/>
      <c r="M83" s="23"/>
      <c r="N83" s="23">
        <v>2.3410000000000002</v>
      </c>
      <c r="O83" s="23">
        <v>3.6766999999999999</v>
      </c>
      <c r="P83" s="23"/>
      <c r="Q83" s="23">
        <v>2.3410000000000002</v>
      </c>
      <c r="R83" s="23">
        <v>3.6766999999999999</v>
      </c>
      <c r="S83" s="23">
        <v>0</v>
      </c>
      <c r="T83" s="23">
        <v>0.1399</v>
      </c>
      <c r="U83" s="23"/>
      <c r="V83" s="23"/>
      <c r="W83" s="23">
        <v>0</v>
      </c>
    </row>
    <row r="84" spans="1:23" x14ac:dyDescent="0.25">
      <c r="A84" s="23" t="s">
        <v>122</v>
      </c>
      <c r="B84" s="23" t="s">
        <v>171</v>
      </c>
      <c r="C84" s="23" t="s">
        <v>286</v>
      </c>
      <c r="D84" s="23" t="s">
        <v>287</v>
      </c>
      <c r="E84" s="23"/>
      <c r="F84" s="23">
        <v>5.8060999999999998</v>
      </c>
      <c r="G84" s="23">
        <v>0</v>
      </c>
      <c r="H84" s="23">
        <v>8.5082000000000004</v>
      </c>
      <c r="I84" s="23">
        <v>0</v>
      </c>
      <c r="J84" s="23"/>
      <c r="K84" s="23"/>
      <c r="L84" s="23"/>
      <c r="M84" s="23"/>
      <c r="N84" s="23">
        <v>2.3487</v>
      </c>
      <c r="O84" s="23">
        <v>3.4319999999999999</v>
      </c>
      <c r="P84" s="23"/>
      <c r="Q84" s="23">
        <v>2.3487</v>
      </c>
      <c r="R84" s="23">
        <v>3.4319999999999999</v>
      </c>
      <c r="S84" s="23">
        <v>0</v>
      </c>
      <c r="T84" s="23">
        <v>0.34189999999999998</v>
      </c>
      <c r="U84" s="23"/>
      <c r="V84" s="23"/>
      <c r="W84" s="23">
        <v>0</v>
      </c>
    </row>
    <row r="85" spans="1:23" x14ac:dyDescent="0.25">
      <c r="A85" s="23" t="s">
        <v>122</v>
      </c>
      <c r="B85" s="23" t="s">
        <v>171</v>
      </c>
      <c r="C85" s="23" t="s">
        <v>288</v>
      </c>
      <c r="D85" s="23" t="s">
        <v>289</v>
      </c>
      <c r="E85" s="23"/>
      <c r="F85" s="23">
        <v>4.4451000000000001</v>
      </c>
      <c r="G85" s="23">
        <v>0</v>
      </c>
      <c r="H85" s="23">
        <v>25.432500000000001</v>
      </c>
      <c r="I85" s="23">
        <v>0</v>
      </c>
      <c r="J85" s="23"/>
      <c r="K85" s="23"/>
      <c r="L85" s="23"/>
      <c r="M85" s="23"/>
      <c r="N85" s="23">
        <v>2.2671000000000001</v>
      </c>
      <c r="O85" s="23">
        <v>3.4849000000000001</v>
      </c>
      <c r="P85" s="23"/>
      <c r="Q85" s="23">
        <v>2.2671000000000001</v>
      </c>
      <c r="R85" s="23">
        <v>3.4849000000000001</v>
      </c>
      <c r="S85" s="23">
        <v>0</v>
      </c>
      <c r="T85" s="23">
        <v>0.60309999999999997</v>
      </c>
      <c r="U85" s="23"/>
      <c r="V85" s="23"/>
      <c r="W85" s="23">
        <v>0</v>
      </c>
    </row>
    <row r="86" spans="1:23" x14ac:dyDescent="0.25">
      <c r="A86" s="23" t="s">
        <v>122</v>
      </c>
      <c r="B86" s="23" t="s">
        <v>171</v>
      </c>
      <c r="C86" s="23" t="s">
        <v>290</v>
      </c>
      <c r="D86" s="23" t="s">
        <v>291</v>
      </c>
      <c r="E86" s="23"/>
      <c r="F86" s="23">
        <v>1.8</v>
      </c>
      <c r="G86" s="23">
        <v>0</v>
      </c>
      <c r="H86" s="23">
        <v>13.1</v>
      </c>
      <c r="I86" s="23">
        <v>0</v>
      </c>
      <c r="J86" s="23"/>
      <c r="K86" s="23"/>
      <c r="L86" s="23"/>
      <c r="M86" s="23"/>
      <c r="N86" s="23">
        <v>2.3986000000000001</v>
      </c>
      <c r="O86" s="23">
        <v>3.4493</v>
      </c>
      <c r="P86" s="23"/>
      <c r="Q86" s="23">
        <v>0</v>
      </c>
      <c r="R86" s="23">
        <v>0</v>
      </c>
      <c r="S86" s="23">
        <v>0</v>
      </c>
      <c r="T86" s="23">
        <v>0.1961</v>
      </c>
      <c r="U86" s="23"/>
      <c r="V86" s="23"/>
      <c r="W86" s="23">
        <v>0</v>
      </c>
    </row>
    <row r="87" spans="1:23" x14ac:dyDescent="0.25">
      <c r="A87" s="23" t="s">
        <v>122</v>
      </c>
      <c r="B87" s="23" t="s">
        <v>171</v>
      </c>
      <c r="C87" s="23" t="s">
        <v>292</v>
      </c>
      <c r="D87" s="23" t="s">
        <v>293</v>
      </c>
      <c r="E87" s="23"/>
      <c r="F87" s="23">
        <v>3.8492999999999999</v>
      </c>
      <c r="G87" s="23">
        <v>0</v>
      </c>
      <c r="H87" s="23">
        <v>8.1046999999999993</v>
      </c>
      <c r="I87" s="23">
        <v>0</v>
      </c>
      <c r="J87" s="23"/>
      <c r="K87" s="23"/>
      <c r="L87" s="23"/>
      <c r="M87" s="23"/>
      <c r="N87" s="23">
        <v>2.3128000000000002</v>
      </c>
      <c r="O87" s="23">
        <v>3.5941000000000001</v>
      </c>
      <c r="P87" s="23"/>
      <c r="Q87" s="23">
        <v>2.3128000000000002</v>
      </c>
      <c r="R87" s="23">
        <v>3.5941000000000001</v>
      </c>
      <c r="S87" s="23">
        <v>0</v>
      </c>
      <c r="T87" s="23">
        <v>6.08E-2</v>
      </c>
      <c r="U87" s="23"/>
      <c r="V87" s="23"/>
      <c r="W87" s="23">
        <v>0</v>
      </c>
    </row>
    <row r="88" spans="1:23" x14ac:dyDescent="0.25">
      <c r="A88" s="23" t="s">
        <v>122</v>
      </c>
      <c r="B88" s="23" t="s">
        <v>171</v>
      </c>
      <c r="C88" s="23" t="s">
        <v>294</v>
      </c>
      <c r="D88" s="23" t="s">
        <v>295</v>
      </c>
      <c r="E88" s="23"/>
      <c r="F88" s="23">
        <v>3.4</v>
      </c>
      <c r="G88" s="23">
        <v>0</v>
      </c>
      <c r="H88" s="23">
        <v>7.26</v>
      </c>
      <c r="I88" s="23">
        <v>0</v>
      </c>
      <c r="J88" s="23"/>
      <c r="K88" s="23"/>
      <c r="L88" s="23"/>
      <c r="M88" s="23"/>
      <c r="N88" s="23">
        <v>2.4409999999999998</v>
      </c>
      <c r="O88" s="23">
        <v>3.641</v>
      </c>
      <c r="P88" s="23"/>
      <c r="Q88" s="23">
        <v>0</v>
      </c>
      <c r="R88" s="23">
        <v>0</v>
      </c>
      <c r="S88" s="23">
        <v>0</v>
      </c>
      <c r="T88" s="23">
        <v>0.38</v>
      </c>
      <c r="U88" s="23"/>
      <c r="V88" s="23"/>
      <c r="W88" s="23">
        <v>0</v>
      </c>
    </row>
    <row r="89" spans="1:23" x14ac:dyDescent="0.25">
      <c r="A89" s="23" t="s">
        <v>122</v>
      </c>
      <c r="B89" s="23" t="s">
        <v>171</v>
      </c>
      <c r="C89" s="23" t="s">
        <v>296</v>
      </c>
      <c r="D89" s="23" t="s">
        <v>297</v>
      </c>
      <c r="E89" s="23"/>
      <c r="F89" s="23">
        <v>2.7452000000000001</v>
      </c>
      <c r="G89" s="23">
        <v>0</v>
      </c>
      <c r="H89" s="23">
        <v>9.7749000000000006</v>
      </c>
      <c r="I89" s="23">
        <v>0</v>
      </c>
      <c r="J89" s="23"/>
      <c r="K89" s="23"/>
      <c r="L89" s="23"/>
      <c r="M89" s="23"/>
      <c r="N89" s="23">
        <v>2.2378999999999998</v>
      </c>
      <c r="O89" s="23">
        <v>3.4830000000000001</v>
      </c>
      <c r="P89" s="23"/>
      <c r="Q89" s="23">
        <v>2.2378999999999998</v>
      </c>
      <c r="R89" s="23">
        <v>3.4830000000000001</v>
      </c>
      <c r="S89" s="23">
        <v>0</v>
      </c>
      <c r="T89" s="23">
        <v>2121</v>
      </c>
      <c r="U89" s="23"/>
      <c r="V89" s="23"/>
      <c r="W89" s="23">
        <v>0</v>
      </c>
    </row>
    <row r="90" spans="1:23" x14ac:dyDescent="0.25">
      <c r="A90" s="23" t="s">
        <v>122</v>
      </c>
      <c r="B90" s="23" t="s">
        <v>171</v>
      </c>
      <c r="C90" s="23" t="s">
        <v>298</v>
      </c>
      <c r="D90" s="23" t="s">
        <v>299</v>
      </c>
      <c r="E90" s="23"/>
      <c r="F90" s="23">
        <v>2.4584999999999999</v>
      </c>
      <c r="G90" s="23">
        <v>0</v>
      </c>
      <c r="H90" s="23">
        <v>6.3658000000000001</v>
      </c>
      <c r="I90" s="23">
        <v>0</v>
      </c>
      <c r="J90" s="23"/>
      <c r="K90" s="23"/>
      <c r="L90" s="23"/>
      <c r="M90" s="23"/>
      <c r="N90" s="23">
        <v>2.5108000000000001</v>
      </c>
      <c r="O90" s="23">
        <v>3.4268000000000001</v>
      </c>
      <c r="P90" s="23"/>
      <c r="Q90" s="23">
        <v>2.5108000000000001</v>
      </c>
      <c r="R90" s="23">
        <v>3.4268000000000001</v>
      </c>
      <c r="S90" s="23">
        <v>0</v>
      </c>
      <c r="T90" s="23">
        <v>0.22900000000000001</v>
      </c>
      <c r="U90" s="23"/>
      <c r="V90" s="23"/>
      <c r="W90" s="23">
        <v>0</v>
      </c>
    </row>
    <row r="91" spans="1:23" x14ac:dyDescent="0.25">
      <c r="A91" s="23" t="s">
        <v>122</v>
      </c>
      <c r="B91" s="23" t="s">
        <v>300</v>
      </c>
      <c r="C91" s="23" t="s">
        <v>301</v>
      </c>
      <c r="D91" s="23" t="s">
        <v>302</v>
      </c>
      <c r="E91" s="23"/>
      <c r="F91" s="23">
        <v>7.5503</v>
      </c>
      <c r="G91" s="23">
        <v>0</v>
      </c>
      <c r="H91" s="23">
        <v>15.8926</v>
      </c>
      <c r="I91" s="23">
        <v>0</v>
      </c>
      <c r="J91" s="23"/>
      <c r="K91" s="23"/>
      <c r="L91" s="23"/>
      <c r="M91" s="23"/>
      <c r="N91" s="23">
        <v>2.5247999999999999</v>
      </c>
      <c r="O91" s="23">
        <v>3.5448</v>
      </c>
      <c r="P91" s="23"/>
      <c r="Q91" s="23"/>
      <c r="R91" s="23"/>
      <c r="S91" s="23">
        <v>0</v>
      </c>
      <c r="T91" s="23">
        <v>0.25419999999999998</v>
      </c>
      <c r="U91" s="23"/>
      <c r="V91" s="23"/>
      <c r="W91" s="23"/>
    </row>
    <row r="92" spans="1:23" x14ac:dyDescent="0.25">
      <c r="A92" s="23" t="s">
        <v>122</v>
      </c>
      <c r="B92" s="23" t="s">
        <v>300</v>
      </c>
      <c r="C92" s="23" t="s">
        <v>303</v>
      </c>
      <c r="D92" s="23" t="s">
        <v>304</v>
      </c>
      <c r="E92" s="23"/>
      <c r="F92" s="23">
        <v>3.1785000000000001</v>
      </c>
      <c r="G92" s="23">
        <v>0</v>
      </c>
      <c r="H92" s="23">
        <v>12.714</v>
      </c>
      <c r="I92" s="23">
        <v>0</v>
      </c>
      <c r="J92" s="23"/>
      <c r="K92" s="23"/>
      <c r="L92" s="23"/>
      <c r="M92" s="23"/>
      <c r="N92" s="23">
        <v>2.4832000000000001</v>
      </c>
      <c r="O92" s="23">
        <v>3.1467999999999998</v>
      </c>
      <c r="P92" s="23"/>
      <c r="Q92" s="23">
        <v>0</v>
      </c>
      <c r="R92" s="23">
        <v>0</v>
      </c>
      <c r="S92" s="23">
        <v>0</v>
      </c>
      <c r="T92" s="23">
        <v>6.0299999999999999E-2</v>
      </c>
      <c r="U92" s="23"/>
      <c r="V92" s="23"/>
      <c r="W92" s="23">
        <v>0</v>
      </c>
    </row>
    <row r="93" spans="1:23" x14ac:dyDescent="0.25">
      <c r="A93" s="23" t="s">
        <v>122</v>
      </c>
      <c r="B93" s="23" t="s">
        <v>300</v>
      </c>
      <c r="C93" s="23" t="s">
        <v>305</v>
      </c>
      <c r="D93" s="23" t="s">
        <v>306</v>
      </c>
      <c r="E93" s="23"/>
      <c r="F93" s="23">
        <v>7.8274999999999997</v>
      </c>
      <c r="G93" s="23">
        <v>0</v>
      </c>
      <c r="H93" s="23">
        <v>13.4405</v>
      </c>
      <c r="I93" s="23">
        <v>0</v>
      </c>
      <c r="J93" s="23"/>
      <c r="K93" s="23"/>
      <c r="L93" s="23"/>
      <c r="M93" s="23"/>
      <c r="N93" s="23">
        <v>2.5354000000000001</v>
      </c>
      <c r="O93" s="23">
        <v>3.5066000000000002</v>
      </c>
      <c r="P93" s="23"/>
      <c r="Q93" s="23"/>
      <c r="R93" s="23"/>
      <c r="S93" s="23">
        <v>0</v>
      </c>
      <c r="T93" s="23">
        <v>0.1038</v>
      </c>
      <c r="U93" s="23"/>
      <c r="V93" s="23"/>
      <c r="W93" s="23">
        <v>6.1800000000000001E-2</v>
      </c>
    </row>
    <row r="94" spans="1:23" x14ac:dyDescent="0.25">
      <c r="A94" s="23" t="s">
        <v>122</v>
      </c>
      <c r="B94" s="23" t="s">
        <v>300</v>
      </c>
      <c r="C94" s="23" t="s">
        <v>307</v>
      </c>
      <c r="D94" s="23" t="s">
        <v>308</v>
      </c>
      <c r="E94" s="23"/>
      <c r="F94" s="23">
        <v>8.1782000000000004</v>
      </c>
      <c r="G94" s="23">
        <v>0</v>
      </c>
      <c r="H94" s="23">
        <v>12.648400000000001</v>
      </c>
      <c r="I94" s="23">
        <v>0</v>
      </c>
      <c r="J94" s="23"/>
      <c r="K94" s="23"/>
      <c r="L94" s="23"/>
      <c r="M94" s="23"/>
      <c r="N94" s="23">
        <v>2.4030999999999998</v>
      </c>
      <c r="O94" s="23">
        <v>3.6469</v>
      </c>
      <c r="P94" s="23"/>
      <c r="Q94" s="23">
        <v>0</v>
      </c>
      <c r="R94" s="23">
        <v>0</v>
      </c>
      <c r="S94" s="23">
        <v>0</v>
      </c>
      <c r="T94" s="23">
        <v>0.12939999999999999</v>
      </c>
      <c r="U94" s="23"/>
      <c r="V94" s="23"/>
      <c r="W94" s="23">
        <v>0</v>
      </c>
    </row>
    <row r="95" spans="1:23" x14ac:dyDescent="0.25">
      <c r="A95" s="23" t="s">
        <v>122</v>
      </c>
      <c r="B95" s="23" t="s">
        <v>300</v>
      </c>
      <c r="C95" s="23" t="s">
        <v>309</v>
      </c>
      <c r="D95" s="23" t="s">
        <v>310</v>
      </c>
      <c r="E95" s="23"/>
      <c r="F95" s="23">
        <v>9.1258999999999997</v>
      </c>
      <c r="G95" s="23">
        <v>0</v>
      </c>
      <c r="H95" s="23">
        <v>15.9885</v>
      </c>
      <c r="I95" s="23">
        <v>0</v>
      </c>
      <c r="J95" s="23"/>
      <c r="K95" s="23"/>
      <c r="L95" s="23"/>
      <c r="M95" s="23"/>
      <c r="N95" s="23">
        <v>2.4613999999999998</v>
      </c>
      <c r="O95" s="23">
        <v>3.6478999999999999</v>
      </c>
      <c r="P95" s="23"/>
      <c r="Q95" s="23">
        <v>2.4613999999999998</v>
      </c>
      <c r="R95" s="23">
        <v>3.6478999999999999</v>
      </c>
      <c r="S95" s="23">
        <v>0</v>
      </c>
      <c r="T95" s="23">
        <v>0.21029999999999999</v>
      </c>
      <c r="U95" s="23"/>
      <c r="V95" s="23"/>
      <c r="W95" s="23"/>
    </row>
    <row r="96" spans="1:23" x14ac:dyDescent="0.25">
      <c r="A96" s="23" t="s">
        <v>122</v>
      </c>
      <c r="B96" s="23" t="s">
        <v>300</v>
      </c>
      <c r="C96" s="23" t="s">
        <v>311</v>
      </c>
      <c r="D96" s="23" t="s">
        <v>312</v>
      </c>
      <c r="E96" s="23"/>
      <c r="F96" s="23">
        <v>6.0675999999999997</v>
      </c>
      <c r="G96" s="23">
        <v>0</v>
      </c>
      <c r="H96" s="23">
        <v>8.4509000000000007</v>
      </c>
      <c r="I96" s="23">
        <v>0</v>
      </c>
      <c r="J96" s="23"/>
      <c r="K96" s="23"/>
      <c r="L96" s="23"/>
      <c r="M96" s="23"/>
      <c r="N96" s="23">
        <v>2.3868</v>
      </c>
      <c r="O96" s="23">
        <v>3.2879</v>
      </c>
      <c r="P96" s="23"/>
      <c r="Q96" s="23">
        <v>2.3868</v>
      </c>
      <c r="R96" s="23">
        <v>3.2879</v>
      </c>
      <c r="S96" s="23">
        <v>0</v>
      </c>
      <c r="T96" s="23">
        <v>1.7899999999999999E-2</v>
      </c>
      <c r="U96" s="23"/>
      <c r="V96" s="23"/>
      <c r="W96" s="23">
        <v>2.2800000000000001E-2</v>
      </c>
    </row>
    <row r="97" spans="1:23" x14ac:dyDescent="0.25">
      <c r="A97" s="23" t="s">
        <v>122</v>
      </c>
      <c r="B97" s="23" t="s">
        <v>300</v>
      </c>
      <c r="C97" s="23" t="s">
        <v>313</v>
      </c>
      <c r="D97" s="23" t="s">
        <v>314</v>
      </c>
      <c r="E97" s="23"/>
      <c r="F97" s="23">
        <v>7.4946999999999999</v>
      </c>
      <c r="G97" s="23">
        <v>0</v>
      </c>
      <c r="H97" s="23">
        <v>14.311820000000001</v>
      </c>
      <c r="I97" s="23">
        <v>0</v>
      </c>
      <c r="J97" s="23"/>
      <c r="K97" s="23"/>
      <c r="L97" s="23"/>
      <c r="M97" s="23"/>
      <c r="N97" s="23">
        <v>2.3898299999999999</v>
      </c>
      <c r="O97" s="23">
        <v>3.1357300000000001</v>
      </c>
      <c r="P97" s="23"/>
      <c r="Q97" s="23">
        <v>2.3898299999999999</v>
      </c>
      <c r="R97" s="23">
        <v>3.1357300000000001</v>
      </c>
      <c r="S97" s="23">
        <v>0</v>
      </c>
      <c r="T97" s="23">
        <v>3.8159999999999999E-2</v>
      </c>
      <c r="U97" s="23"/>
      <c r="V97" s="23"/>
      <c r="W97" s="23">
        <v>0</v>
      </c>
    </row>
    <row r="98" spans="1:23" x14ac:dyDescent="0.25">
      <c r="A98" s="23" t="s">
        <v>122</v>
      </c>
      <c r="B98" s="23" t="s">
        <v>300</v>
      </c>
      <c r="C98" s="23" t="s">
        <v>315</v>
      </c>
      <c r="D98" s="23" t="s">
        <v>316</v>
      </c>
      <c r="E98" s="23"/>
      <c r="F98" s="23">
        <v>9.98</v>
      </c>
      <c r="G98" s="23">
        <v>0</v>
      </c>
      <c r="H98" s="23">
        <v>14.183</v>
      </c>
      <c r="I98" s="23">
        <v>0</v>
      </c>
      <c r="J98" s="23"/>
      <c r="K98" s="23"/>
      <c r="L98" s="23"/>
      <c r="M98" s="23"/>
      <c r="N98" s="23">
        <v>2.407</v>
      </c>
      <c r="O98" s="23">
        <v>3.6110000000000002</v>
      </c>
      <c r="P98" s="23"/>
      <c r="Q98" s="23">
        <v>0</v>
      </c>
      <c r="R98" s="23">
        <v>0</v>
      </c>
      <c r="S98" s="23">
        <v>0</v>
      </c>
      <c r="T98" s="23">
        <v>6.5519999999999995E-2</v>
      </c>
      <c r="U98" s="23"/>
      <c r="V98" s="23"/>
      <c r="W98" s="23">
        <v>0</v>
      </c>
    </row>
    <row r="99" spans="1:23" x14ac:dyDescent="0.25">
      <c r="A99" s="23" t="s">
        <v>122</v>
      </c>
      <c r="B99" s="23" t="s">
        <v>300</v>
      </c>
      <c r="C99" s="23" t="s">
        <v>317</v>
      </c>
      <c r="D99" s="23" t="s">
        <v>318</v>
      </c>
      <c r="E99" s="23"/>
      <c r="F99" s="23">
        <v>7.7245999999999997</v>
      </c>
      <c r="G99" s="23">
        <v>0</v>
      </c>
      <c r="H99" s="23">
        <v>8.3049999999999997</v>
      </c>
      <c r="I99" s="23">
        <v>0</v>
      </c>
      <c r="J99" s="23"/>
      <c r="K99" s="23"/>
      <c r="L99" s="23"/>
      <c r="M99" s="23"/>
      <c r="N99" s="23">
        <v>2.9283000000000001</v>
      </c>
      <c r="O99" s="23">
        <v>3.0695000000000001</v>
      </c>
      <c r="P99" s="23"/>
      <c r="Q99" s="23">
        <v>0</v>
      </c>
      <c r="R99" s="23">
        <v>0</v>
      </c>
      <c r="S99" s="23">
        <v>0</v>
      </c>
      <c r="T99" s="23">
        <v>6.4199999999999993E-2</v>
      </c>
      <c r="U99" s="23"/>
      <c r="V99" s="23"/>
      <c r="W99" s="23">
        <v>0</v>
      </c>
    </row>
    <row r="100" spans="1:23" x14ac:dyDescent="0.25">
      <c r="A100" s="23" t="s">
        <v>122</v>
      </c>
      <c r="B100" s="23" t="s">
        <v>300</v>
      </c>
      <c r="C100" s="23" t="s">
        <v>319</v>
      </c>
      <c r="D100" s="23" t="s">
        <v>320</v>
      </c>
      <c r="E100" s="23"/>
      <c r="F100" s="23">
        <v>9.1550999999999991</v>
      </c>
      <c r="G100" s="23">
        <v>0</v>
      </c>
      <c r="H100" s="23">
        <v>17.9695</v>
      </c>
      <c r="I100" s="23">
        <v>0</v>
      </c>
      <c r="J100" s="23"/>
      <c r="K100" s="23"/>
      <c r="L100" s="23"/>
      <c r="M100" s="23"/>
      <c r="N100" s="23">
        <v>2.4722</v>
      </c>
      <c r="O100" s="23">
        <v>3.6699000000000002</v>
      </c>
      <c r="P100" s="23"/>
      <c r="Q100" s="23">
        <v>0</v>
      </c>
      <c r="R100" s="23">
        <v>0</v>
      </c>
      <c r="S100" s="23">
        <v>0</v>
      </c>
      <c r="T100" s="23">
        <v>9.7600000000000006E-2</v>
      </c>
      <c r="U100" s="23"/>
      <c r="V100" s="23"/>
      <c r="W100" s="23">
        <v>0</v>
      </c>
    </row>
    <row r="101" spans="1:23" x14ac:dyDescent="0.25">
      <c r="A101" s="23" t="s">
        <v>122</v>
      </c>
      <c r="B101" s="23" t="s">
        <v>300</v>
      </c>
      <c r="C101" s="23" t="s">
        <v>321</v>
      </c>
      <c r="D101" s="23" t="s">
        <v>322</v>
      </c>
      <c r="E101" s="23"/>
      <c r="F101" s="23">
        <v>5.1096000000000004</v>
      </c>
      <c r="G101" s="23">
        <v>0</v>
      </c>
      <c r="H101" s="23">
        <v>7.0505000000000004</v>
      </c>
      <c r="I101" s="23">
        <v>0</v>
      </c>
      <c r="J101" s="23"/>
      <c r="K101" s="23"/>
      <c r="L101" s="23"/>
      <c r="M101" s="23"/>
      <c r="N101" s="23">
        <v>2.2157</v>
      </c>
      <c r="O101" s="23">
        <v>3.1457999999999999</v>
      </c>
      <c r="P101" s="23"/>
      <c r="Q101" s="23">
        <v>2.2157</v>
      </c>
      <c r="R101" s="23">
        <v>3.1457999999999999</v>
      </c>
      <c r="S101" s="23">
        <v>0</v>
      </c>
      <c r="T101" s="23">
        <v>4.9369999999999997E-2</v>
      </c>
      <c r="U101" s="23"/>
      <c r="V101" s="23"/>
      <c r="W101" s="23">
        <v>0</v>
      </c>
    </row>
    <row r="102" spans="1:23" x14ac:dyDescent="0.25">
      <c r="A102" s="23" t="s">
        <v>122</v>
      </c>
      <c r="B102" s="23" t="s">
        <v>300</v>
      </c>
      <c r="C102" s="23" t="s">
        <v>323</v>
      </c>
      <c r="D102" s="23" t="s">
        <v>324</v>
      </c>
      <c r="E102" s="23"/>
      <c r="F102" s="23">
        <v>9.6974999999999998</v>
      </c>
      <c r="G102" s="23">
        <v>0</v>
      </c>
      <c r="H102" s="23">
        <v>12.8779</v>
      </c>
      <c r="I102" s="23">
        <v>0</v>
      </c>
      <c r="J102" s="23"/>
      <c r="K102" s="23"/>
      <c r="L102" s="23"/>
      <c r="M102" s="23"/>
      <c r="N102" s="23">
        <v>2.4565000000000001</v>
      </c>
      <c r="O102" s="23">
        <v>3.5019999999999998</v>
      </c>
      <c r="P102" s="23"/>
      <c r="Q102" s="23">
        <v>2.4565000000000001</v>
      </c>
      <c r="R102" s="23">
        <v>3.5019999999999998</v>
      </c>
      <c r="S102" s="23">
        <v>0</v>
      </c>
      <c r="T102" s="23">
        <v>0.2387</v>
      </c>
      <c r="U102" s="23"/>
      <c r="V102" s="23"/>
      <c r="W102" s="23"/>
    </row>
    <row r="103" spans="1:23" x14ac:dyDescent="0.25">
      <c r="A103" s="23" t="s">
        <v>122</v>
      </c>
      <c r="B103" s="23" t="s">
        <v>300</v>
      </c>
      <c r="C103" s="23" t="s">
        <v>325</v>
      </c>
      <c r="D103" s="23" t="s">
        <v>326</v>
      </c>
      <c r="E103" s="23"/>
      <c r="F103" s="23">
        <v>7.7735700000000003</v>
      </c>
      <c r="G103" s="23">
        <v>0</v>
      </c>
      <c r="H103" s="23">
        <v>15.26881</v>
      </c>
      <c r="I103" s="23">
        <v>0</v>
      </c>
      <c r="J103" s="23"/>
      <c r="K103" s="23"/>
      <c r="L103" s="23"/>
      <c r="M103" s="23"/>
      <c r="N103" s="23">
        <v>2.4613</v>
      </c>
      <c r="O103" s="23">
        <v>3.5219999999999998</v>
      </c>
      <c r="P103" s="23"/>
      <c r="Q103" s="23">
        <v>2.4613</v>
      </c>
      <c r="R103" s="23">
        <v>3.5219999999999998</v>
      </c>
      <c r="S103" s="23">
        <v>0</v>
      </c>
      <c r="T103" s="23">
        <v>0</v>
      </c>
      <c r="U103" s="23"/>
      <c r="V103" s="23"/>
      <c r="W103" s="23">
        <v>0</v>
      </c>
    </row>
    <row r="104" spans="1:23" x14ac:dyDescent="0.25">
      <c r="A104" s="23" t="s">
        <v>122</v>
      </c>
      <c r="B104" s="23" t="s">
        <v>300</v>
      </c>
      <c r="C104" s="23" t="s">
        <v>327</v>
      </c>
      <c r="D104" s="23" t="s">
        <v>328</v>
      </c>
      <c r="E104" s="23"/>
      <c r="F104" s="23">
        <v>8.33</v>
      </c>
      <c r="G104" s="23">
        <v>0</v>
      </c>
      <c r="H104" s="23">
        <v>8.33</v>
      </c>
      <c r="I104" s="23">
        <v>0</v>
      </c>
      <c r="J104" s="23"/>
      <c r="K104" s="23"/>
      <c r="L104" s="23"/>
      <c r="M104" s="23"/>
      <c r="N104" s="23">
        <v>2.2429000000000001</v>
      </c>
      <c r="O104" s="23">
        <v>3.6989999999999998</v>
      </c>
      <c r="P104" s="23"/>
      <c r="Q104" s="23">
        <v>2.2429000000000001</v>
      </c>
      <c r="R104" s="23">
        <v>3.6989999999999998</v>
      </c>
      <c r="S104" s="23">
        <v>0</v>
      </c>
      <c r="T104" s="23">
        <v>0.29499999999999998</v>
      </c>
      <c r="U104" s="23"/>
      <c r="V104" s="23"/>
      <c r="W104" s="23">
        <v>0</v>
      </c>
    </row>
    <row r="105" spans="1:23" x14ac:dyDescent="0.25">
      <c r="A105" s="23" t="s">
        <v>122</v>
      </c>
      <c r="B105" s="23" t="s">
        <v>300</v>
      </c>
      <c r="C105" s="23" t="s">
        <v>329</v>
      </c>
      <c r="D105" s="23" t="s">
        <v>330</v>
      </c>
      <c r="E105" s="23"/>
      <c r="F105" s="23">
        <v>8.2739999999999991</v>
      </c>
      <c r="G105" s="23">
        <v>0</v>
      </c>
      <c r="H105" s="23">
        <v>8.6879000000000008</v>
      </c>
      <c r="I105" s="23">
        <v>0</v>
      </c>
      <c r="J105" s="23"/>
      <c r="K105" s="23"/>
      <c r="L105" s="23"/>
      <c r="M105" s="23"/>
      <c r="N105" s="23">
        <v>2.3210000000000002</v>
      </c>
      <c r="O105" s="23">
        <v>3.5150999999999999</v>
      </c>
      <c r="P105" s="23"/>
      <c r="Q105" s="23">
        <v>2.3210000000000002</v>
      </c>
      <c r="R105" s="23">
        <v>3.5150999999999999</v>
      </c>
      <c r="S105" s="23">
        <v>0</v>
      </c>
      <c r="T105" s="23">
        <v>0.12</v>
      </c>
      <c r="U105" s="23"/>
      <c r="V105" s="23"/>
      <c r="W105" s="23">
        <v>0</v>
      </c>
    </row>
    <row r="106" spans="1:23" x14ac:dyDescent="0.25">
      <c r="A106" s="23" t="s">
        <v>122</v>
      </c>
      <c r="B106" s="23" t="s">
        <v>300</v>
      </c>
      <c r="C106" s="23" t="s">
        <v>331</v>
      </c>
      <c r="D106" s="23" t="s">
        <v>332</v>
      </c>
      <c r="E106" s="23"/>
      <c r="F106" s="23">
        <v>8.2721999999999998</v>
      </c>
      <c r="G106" s="23">
        <v>0</v>
      </c>
      <c r="H106" s="23">
        <v>13.196400000000001</v>
      </c>
      <c r="I106" s="23">
        <v>0</v>
      </c>
      <c r="J106" s="23"/>
      <c r="K106" s="23"/>
      <c r="L106" s="23"/>
      <c r="M106" s="23"/>
      <c r="N106" s="23">
        <v>2.3509000000000002</v>
      </c>
      <c r="O106" s="23">
        <v>3.4032</v>
      </c>
      <c r="P106" s="23"/>
      <c r="Q106" s="23">
        <v>0</v>
      </c>
      <c r="R106" s="23">
        <v>0</v>
      </c>
      <c r="S106" s="23">
        <v>0</v>
      </c>
      <c r="T106" s="23">
        <v>1.78E-2</v>
      </c>
      <c r="U106" s="23"/>
      <c r="V106" s="23"/>
      <c r="W106" s="23">
        <v>0</v>
      </c>
    </row>
    <row r="107" spans="1:23" x14ac:dyDescent="0.25">
      <c r="A107" s="23" t="s">
        <v>122</v>
      </c>
      <c r="B107" s="23" t="s">
        <v>300</v>
      </c>
      <c r="C107" s="23" t="s">
        <v>333</v>
      </c>
      <c r="D107" s="23" t="s">
        <v>334</v>
      </c>
      <c r="E107" s="23"/>
      <c r="F107" s="23">
        <v>2.4411200000000002</v>
      </c>
      <c r="G107" s="23">
        <v>0</v>
      </c>
      <c r="H107" s="23">
        <v>8.1672600000000006</v>
      </c>
      <c r="I107" s="23">
        <v>0</v>
      </c>
      <c r="J107" s="23"/>
      <c r="K107" s="23"/>
      <c r="L107" s="23"/>
      <c r="M107" s="23"/>
      <c r="N107" s="23">
        <v>2.3679800000000002</v>
      </c>
      <c r="O107" s="23">
        <v>3.47587</v>
      </c>
      <c r="P107" s="23"/>
      <c r="Q107" s="23">
        <v>0</v>
      </c>
      <c r="R107" s="23">
        <v>0</v>
      </c>
      <c r="S107" s="23">
        <v>0</v>
      </c>
      <c r="T107" s="23">
        <v>0.13755000000000001</v>
      </c>
      <c r="U107" s="23"/>
      <c r="V107" s="23"/>
      <c r="W107" s="23">
        <v>0</v>
      </c>
    </row>
    <row r="108" spans="1:23" x14ac:dyDescent="0.25">
      <c r="A108" s="23" t="s">
        <v>122</v>
      </c>
      <c r="B108" s="23" t="s">
        <v>300</v>
      </c>
      <c r="C108" s="23" t="s">
        <v>335</v>
      </c>
      <c r="D108" s="23" t="s">
        <v>336</v>
      </c>
      <c r="E108" s="23"/>
      <c r="F108" s="23">
        <v>7.2859999999999996</v>
      </c>
      <c r="G108" s="23">
        <v>0</v>
      </c>
      <c r="H108" s="23">
        <v>12.5623</v>
      </c>
      <c r="I108" s="23">
        <v>0</v>
      </c>
      <c r="J108" s="23"/>
      <c r="K108" s="23"/>
      <c r="L108" s="23"/>
      <c r="M108" s="23"/>
      <c r="N108" s="23">
        <v>2.4422999999999999</v>
      </c>
      <c r="O108" s="23">
        <v>3.5693999999999999</v>
      </c>
      <c r="P108" s="23"/>
      <c r="Q108" s="23">
        <v>0</v>
      </c>
      <c r="R108" s="23">
        <v>0</v>
      </c>
      <c r="S108" s="23">
        <v>0</v>
      </c>
      <c r="T108" s="23">
        <v>0.20130000000000001</v>
      </c>
      <c r="U108" s="23"/>
      <c r="V108" s="23"/>
      <c r="W108" s="23">
        <v>0</v>
      </c>
    </row>
    <row r="109" spans="1:23" x14ac:dyDescent="0.25">
      <c r="A109" s="23" t="s">
        <v>122</v>
      </c>
      <c r="B109" s="23" t="s">
        <v>300</v>
      </c>
      <c r="C109" s="23" t="s">
        <v>337</v>
      </c>
      <c r="D109" s="23" t="s">
        <v>338</v>
      </c>
      <c r="E109" s="23"/>
      <c r="F109" s="23">
        <v>7.1</v>
      </c>
      <c r="G109" s="23">
        <v>0</v>
      </c>
      <c r="H109" s="23">
        <v>9.1</v>
      </c>
      <c r="I109" s="23">
        <v>0</v>
      </c>
      <c r="J109" s="23"/>
      <c r="K109" s="23"/>
      <c r="L109" s="23"/>
      <c r="M109" s="23"/>
      <c r="N109" s="23">
        <v>2.2801</v>
      </c>
      <c r="O109" s="23">
        <v>3.609</v>
      </c>
      <c r="P109" s="23"/>
      <c r="Q109" s="23">
        <v>0</v>
      </c>
      <c r="R109" s="23">
        <v>0</v>
      </c>
      <c r="S109" s="23">
        <v>0</v>
      </c>
      <c r="T109" s="23">
        <v>0.13278999999999999</v>
      </c>
      <c r="U109" s="23"/>
      <c r="V109" s="23"/>
      <c r="W109" s="23">
        <v>1.1690000000000001E-2</v>
      </c>
    </row>
    <row r="110" spans="1:23" x14ac:dyDescent="0.25">
      <c r="A110" s="23" t="s">
        <v>122</v>
      </c>
      <c r="B110" s="23" t="s">
        <v>300</v>
      </c>
      <c r="C110" s="23" t="s">
        <v>339</v>
      </c>
      <c r="D110" s="23" t="s">
        <v>340</v>
      </c>
      <c r="E110" s="23"/>
      <c r="F110" s="23">
        <v>10.4117</v>
      </c>
      <c r="G110" s="23">
        <v>0</v>
      </c>
      <c r="H110" s="23">
        <v>16.790500000000002</v>
      </c>
      <c r="I110" s="23">
        <v>0</v>
      </c>
      <c r="J110" s="23"/>
      <c r="K110" s="23"/>
      <c r="L110" s="23"/>
      <c r="M110" s="23"/>
      <c r="N110" s="23">
        <v>2.5015000000000001</v>
      </c>
      <c r="O110" s="23">
        <v>3.6499000000000001</v>
      </c>
      <c r="P110" s="23"/>
      <c r="Q110" s="23">
        <v>2.5015000000000001</v>
      </c>
      <c r="R110" s="23">
        <v>3.6499000000000001</v>
      </c>
      <c r="S110" s="23">
        <v>0</v>
      </c>
      <c r="T110" s="23">
        <v>0.50724000000000002</v>
      </c>
      <c r="U110" s="23"/>
      <c r="V110" s="23"/>
      <c r="W110" s="23">
        <v>0</v>
      </c>
    </row>
    <row r="111" spans="1:23" x14ac:dyDescent="0.25">
      <c r="A111" s="23" t="s">
        <v>122</v>
      </c>
      <c r="B111" s="23" t="s">
        <v>300</v>
      </c>
      <c r="C111" s="23" t="s">
        <v>341</v>
      </c>
      <c r="D111" s="23" t="s">
        <v>342</v>
      </c>
      <c r="E111" s="23"/>
      <c r="F111" s="23">
        <v>6.33</v>
      </c>
      <c r="G111" s="23">
        <v>0</v>
      </c>
      <c r="H111" s="23">
        <v>11.895799999999999</v>
      </c>
      <c r="I111" s="23">
        <v>0</v>
      </c>
      <c r="J111" s="23"/>
      <c r="K111" s="23"/>
      <c r="L111" s="23"/>
      <c r="M111" s="23"/>
      <c r="N111" s="23">
        <v>2.4592000000000001</v>
      </c>
      <c r="O111" s="23">
        <v>3.6269</v>
      </c>
      <c r="P111" s="23"/>
      <c r="Q111" s="23">
        <v>0</v>
      </c>
      <c r="R111" s="23">
        <v>0</v>
      </c>
      <c r="S111" s="23">
        <v>0</v>
      </c>
      <c r="T111" s="23">
        <v>0.26390000000000002</v>
      </c>
      <c r="U111" s="23"/>
      <c r="V111" s="23"/>
      <c r="W111" s="23">
        <v>0</v>
      </c>
    </row>
    <row r="112" spans="1:23" x14ac:dyDescent="0.25">
      <c r="A112" s="23" t="s">
        <v>122</v>
      </c>
      <c r="B112" s="23" t="s">
        <v>300</v>
      </c>
      <c r="C112" s="23" t="s">
        <v>343</v>
      </c>
      <c r="D112" s="23" t="s">
        <v>344</v>
      </c>
      <c r="E112" s="23"/>
      <c r="F112" s="23">
        <v>7.9518000000000004</v>
      </c>
      <c r="G112" s="23">
        <v>0</v>
      </c>
      <c r="H112" s="23">
        <v>10.089600000000001</v>
      </c>
      <c r="I112" s="23">
        <v>0</v>
      </c>
      <c r="J112" s="23"/>
      <c r="K112" s="23"/>
      <c r="L112" s="23"/>
      <c r="M112" s="23"/>
      <c r="N112" s="23">
        <v>2.3607</v>
      </c>
      <c r="O112" s="23">
        <v>3.4097</v>
      </c>
      <c r="P112" s="23"/>
      <c r="Q112" s="23">
        <v>2.3607</v>
      </c>
      <c r="R112" s="23">
        <v>3.4097</v>
      </c>
      <c r="S112" s="23">
        <v>0</v>
      </c>
      <c r="T112" s="23">
        <v>0.12330000000000001</v>
      </c>
      <c r="U112" s="23"/>
      <c r="V112" s="23"/>
      <c r="W112" s="23"/>
    </row>
    <row r="113" spans="1:23" x14ac:dyDescent="0.25">
      <c r="A113" s="23" t="s">
        <v>122</v>
      </c>
      <c r="B113" s="23" t="s">
        <v>300</v>
      </c>
      <c r="C113" s="23" t="s">
        <v>345</v>
      </c>
      <c r="D113" s="23" t="s">
        <v>346</v>
      </c>
      <c r="E113" s="23"/>
      <c r="F113" s="23">
        <v>7.0830840000000004</v>
      </c>
      <c r="G113" s="23">
        <v>0</v>
      </c>
      <c r="H113" s="23">
        <v>9.6330840000000002</v>
      </c>
      <c r="I113" s="23">
        <v>0</v>
      </c>
      <c r="J113" s="23"/>
      <c r="K113" s="23"/>
      <c r="L113" s="23"/>
      <c r="M113" s="23"/>
      <c r="N113" s="23">
        <v>2.4235000000000002</v>
      </c>
      <c r="O113" s="23">
        <v>3.6476999999999999</v>
      </c>
      <c r="P113" s="23"/>
      <c r="Q113" s="23">
        <v>0</v>
      </c>
      <c r="R113" s="23">
        <v>0</v>
      </c>
      <c r="S113" s="23">
        <v>0</v>
      </c>
      <c r="T113" s="23">
        <v>0.12662000000000001</v>
      </c>
      <c r="U113" s="23"/>
      <c r="V113" s="23"/>
      <c r="W113" s="23">
        <v>0.123987</v>
      </c>
    </row>
    <row r="114" spans="1:23" x14ac:dyDescent="0.25">
      <c r="A114" s="23" t="s">
        <v>122</v>
      </c>
      <c r="B114" s="23" t="s">
        <v>300</v>
      </c>
      <c r="C114" s="23" t="s">
        <v>347</v>
      </c>
      <c r="D114" s="23" t="s">
        <v>348</v>
      </c>
      <c r="E114" s="23"/>
      <c r="F114" s="23">
        <v>4.5</v>
      </c>
      <c r="G114" s="23">
        <v>0</v>
      </c>
      <c r="H114" s="23">
        <v>6.44</v>
      </c>
      <c r="I114" s="23">
        <v>0</v>
      </c>
      <c r="J114" s="23"/>
      <c r="K114" s="23"/>
      <c r="L114" s="23"/>
      <c r="M114" s="23"/>
      <c r="N114" s="23">
        <v>2.14</v>
      </c>
      <c r="O114" s="23">
        <v>3.41</v>
      </c>
      <c r="P114" s="23"/>
      <c r="Q114" s="23">
        <v>2.14</v>
      </c>
      <c r="R114" s="23">
        <v>3.41</v>
      </c>
      <c r="S114" s="23">
        <v>0</v>
      </c>
      <c r="T114" s="23">
        <v>0.04</v>
      </c>
      <c r="U114" s="23"/>
      <c r="V114" s="23"/>
      <c r="W114" s="23">
        <v>0</v>
      </c>
    </row>
    <row r="115" spans="1:23" x14ac:dyDescent="0.25">
      <c r="A115" s="23" t="s">
        <v>122</v>
      </c>
      <c r="B115" s="23" t="s">
        <v>300</v>
      </c>
      <c r="C115" s="23" t="s">
        <v>349</v>
      </c>
      <c r="D115" s="23" t="s">
        <v>350</v>
      </c>
      <c r="E115" s="23"/>
      <c r="F115" s="23">
        <v>13.616899999999999</v>
      </c>
      <c r="G115" s="23">
        <v>0</v>
      </c>
      <c r="H115" s="23">
        <v>20.192799999999998</v>
      </c>
      <c r="I115" s="23">
        <v>0</v>
      </c>
      <c r="J115" s="23"/>
      <c r="K115" s="23"/>
      <c r="L115" s="23"/>
      <c r="M115" s="23"/>
      <c r="N115" s="23">
        <v>2.4615</v>
      </c>
      <c r="O115" s="23">
        <v>3.472</v>
      </c>
      <c r="P115" s="23"/>
      <c r="Q115" s="23">
        <v>0</v>
      </c>
      <c r="R115" s="23">
        <v>0</v>
      </c>
      <c r="S115" s="23">
        <v>0</v>
      </c>
      <c r="T115" s="23">
        <v>0.42920000000000003</v>
      </c>
      <c r="U115" s="23"/>
      <c r="V115" s="23"/>
      <c r="W115" s="23">
        <v>0</v>
      </c>
    </row>
    <row r="116" spans="1:23" x14ac:dyDescent="0.25">
      <c r="A116" s="23" t="s">
        <v>122</v>
      </c>
      <c r="B116" s="23" t="s">
        <v>300</v>
      </c>
      <c r="C116" s="23" t="s">
        <v>351</v>
      </c>
      <c r="D116" s="23" t="s">
        <v>352</v>
      </c>
      <c r="E116" s="23"/>
      <c r="F116" s="23">
        <v>4.7927</v>
      </c>
      <c r="G116" s="23">
        <v>0</v>
      </c>
      <c r="H116" s="23">
        <v>6.3478000000000003</v>
      </c>
      <c r="I116" s="23">
        <v>0</v>
      </c>
      <c r="J116" s="23"/>
      <c r="K116" s="23"/>
      <c r="L116" s="23"/>
      <c r="M116" s="23"/>
      <c r="N116" s="23">
        <v>2.3001</v>
      </c>
      <c r="O116" s="23">
        <v>3.6345000000000001</v>
      </c>
      <c r="P116" s="23"/>
      <c r="Q116" s="23">
        <v>2.3001</v>
      </c>
      <c r="R116" s="23">
        <v>3.6345000000000001</v>
      </c>
      <c r="S116" s="23">
        <v>0</v>
      </c>
      <c r="T116" s="23">
        <v>4.07E-2</v>
      </c>
      <c r="U116" s="23"/>
      <c r="V116" s="23"/>
      <c r="W116" s="23"/>
    </row>
    <row r="117" spans="1:23" x14ac:dyDescent="0.25">
      <c r="A117" s="23" t="s">
        <v>122</v>
      </c>
      <c r="B117" s="23" t="s">
        <v>300</v>
      </c>
      <c r="C117" s="23" t="s">
        <v>353</v>
      </c>
      <c r="D117" s="23" t="s">
        <v>354</v>
      </c>
      <c r="E117" s="23"/>
      <c r="F117" s="23">
        <v>8.7350999999999992</v>
      </c>
      <c r="G117" s="23">
        <v>0</v>
      </c>
      <c r="H117" s="23">
        <v>18.093399999999999</v>
      </c>
      <c r="I117" s="23">
        <v>0</v>
      </c>
      <c r="J117" s="23"/>
      <c r="K117" s="23"/>
      <c r="L117" s="23"/>
      <c r="M117" s="23"/>
      <c r="N117" s="23">
        <v>2.1945000000000001</v>
      </c>
      <c r="O117" s="23">
        <v>3.4508999999999999</v>
      </c>
      <c r="P117" s="23"/>
      <c r="Q117" s="23">
        <v>0</v>
      </c>
      <c r="R117" s="23">
        <v>0</v>
      </c>
      <c r="S117" s="23">
        <v>0</v>
      </c>
      <c r="T117" s="23">
        <v>0.21609999999999999</v>
      </c>
      <c r="U117" s="23"/>
      <c r="V117" s="23"/>
      <c r="W117" s="23">
        <v>0</v>
      </c>
    </row>
    <row r="118" spans="1:23" x14ac:dyDescent="0.25">
      <c r="A118" s="23" t="s">
        <v>122</v>
      </c>
      <c r="B118" s="23" t="s">
        <v>300</v>
      </c>
      <c r="C118" s="23" t="s">
        <v>355</v>
      </c>
      <c r="D118" s="23" t="s">
        <v>356</v>
      </c>
      <c r="E118" s="23"/>
      <c r="F118" s="23">
        <v>5.3841999999999999</v>
      </c>
      <c r="G118" s="23">
        <v>0</v>
      </c>
      <c r="H118" s="23">
        <v>8.0425000000000004</v>
      </c>
      <c r="I118" s="23">
        <v>0</v>
      </c>
      <c r="J118" s="23"/>
      <c r="K118" s="23"/>
      <c r="L118" s="23"/>
      <c r="M118" s="23"/>
      <c r="N118" s="23">
        <v>2.4422000000000001</v>
      </c>
      <c r="O118" s="23">
        <v>3.1463000000000001</v>
      </c>
      <c r="P118" s="23"/>
      <c r="Q118" s="23">
        <v>2.4422000000000001</v>
      </c>
      <c r="R118" s="23">
        <v>3.1463000000000001</v>
      </c>
      <c r="S118" s="23">
        <v>0</v>
      </c>
      <c r="T118" s="23">
        <v>1.8200000000000001E-2</v>
      </c>
      <c r="U118" s="23"/>
      <c r="V118" s="23"/>
      <c r="W118" s="23">
        <v>0</v>
      </c>
    </row>
    <row r="119" spans="1:23" x14ac:dyDescent="0.25">
      <c r="A119" s="23" t="s">
        <v>122</v>
      </c>
      <c r="B119" s="23" t="s">
        <v>300</v>
      </c>
      <c r="C119" s="23" t="s">
        <v>357</v>
      </c>
      <c r="D119" s="23" t="s">
        <v>358</v>
      </c>
      <c r="E119" s="23"/>
      <c r="F119" s="23">
        <v>8.5150000000000006</v>
      </c>
      <c r="G119" s="23">
        <v>0</v>
      </c>
      <c r="H119" s="23">
        <v>8.9359999999999999</v>
      </c>
      <c r="I119" s="23">
        <v>0</v>
      </c>
      <c r="J119" s="23"/>
      <c r="K119" s="23"/>
      <c r="L119" s="23"/>
      <c r="M119" s="23"/>
      <c r="N119" s="23">
        <v>2.4359999999999999</v>
      </c>
      <c r="O119" s="23">
        <v>3.3370000000000002</v>
      </c>
      <c r="P119" s="23"/>
      <c r="Q119" s="23">
        <v>0</v>
      </c>
      <c r="R119" s="23">
        <v>0</v>
      </c>
      <c r="S119" s="23">
        <v>0</v>
      </c>
      <c r="T119" s="23">
        <v>0.1414</v>
      </c>
      <c r="U119" s="23"/>
      <c r="V119" s="23"/>
      <c r="W119" s="23">
        <v>0</v>
      </c>
    </row>
    <row r="120" spans="1:23" x14ac:dyDescent="0.25">
      <c r="A120" s="23" t="s">
        <v>122</v>
      </c>
      <c r="B120" s="23" t="s">
        <v>300</v>
      </c>
      <c r="C120" s="23" t="s">
        <v>359</v>
      </c>
      <c r="D120" s="23" t="s">
        <v>360</v>
      </c>
      <c r="E120" s="23"/>
      <c r="F120" s="23">
        <v>5.3619000000000003</v>
      </c>
      <c r="G120" s="23">
        <v>0</v>
      </c>
      <c r="H120" s="23">
        <v>11.5747</v>
      </c>
      <c r="I120" s="23">
        <v>0</v>
      </c>
      <c r="J120" s="23"/>
      <c r="K120" s="23"/>
      <c r="L120" s="23"/>
      <c r="M120" s="23"/>
      <c r="N120" s="23">
        <v>2.4123000000000001</v>
      </c>
      <c r="O120" s="23">
        <v>3.2136999999999998</v>
      </c>
      <c r="P120" s="23"/>
      <c r="Q120" s="23">
        <v>2.4123000000000001</v>
      </c>
      <c r="R120" s="23">
        <v>3.2136999999999998</v>
      </c>
      <c r="S120" s="23">
        <v>0</v>
      </c>
      <c r="T120" s="23">
        <v>0.22989999999999999</v>
      </c>
      <c r="U120" s="23"/>
      <c r="V120" s="23"/>
      <c r="W120" s="23">
        <v>0</v>
      </c>
    </row>
    <row r="121" spans="1:23" x14ac:dyDescent="0.25">
      <c r="A121" s="23" t="s">
        <v>122</v>
      </c>
      <c r="B121" s="23" t="s">
        <v>300</v>
      </c>
      <c r="C121" s="23" t="s">
        <v>361</v>
      </c>
      <c r="D121" s="23" t="s">
        <v>362</v>
      </c>
      <c r="E121" s="23"/>
      <c r="F121" s="23">
        <v>7.30192</v>
      </c>
      <c r="G121" s="23">
        <v>0</v>
      </c>
      <c r="H121" s="23">
        <v>11.844329999999999</v>
      </c>
      <c r="I121" s="23">
        <v>0</v>
      </c>
      <c r="J121" s="23"/>
      <c r="K121" s="23"/>
      <c r="L121" s="23"/>
      <c r="M121" s="23"/>
      <c r="N121" s="23">
        <v>2.5244</v>
      </c>
      <c r="O121" s="23">
        <v>3.7833800000000002</v>
      </c>
      <c r="P121" s="23"/>
      <c r="Q121" s="23">
        <v>2.5244</v>
      </c>
      <c r="R121" s="23">
        <v>3.7833999999999999</v>
      </c>
      <c r="S121" s="23">
        <v>0</v>
      </c>
      <c r="T121" s="23">
        <v>0.47202</v>
      </c>
      <c r="U121" s="23"/>
      <c r="V121" s="23"/>
      <c r="W121" s="23">
        <v>0</v>
      </c>
    </row>
    <row r="122" spans="1:23" x14ac:dyDescent="0.25">
      <c r="A122" s="23" t="s">
        <v>122</v>
      </c>
      <c r="B122" s="23" t="s">
        <v>300</v>
      </c>
      <c r="C122" s="23" t="s">
        <v>363</v>
      </c>
      <c r="D122" s="23" t="s">
        <v>364</v>
      </c>
      <c r="E122" s="23"/>
      <c r="F122" s="23">
        <v>8.9380000000000006</v>
      </c>
      <c r="G122" s="23">
        <v>0</v>
      </c>
      <c r="H122" s="23">
        <v>13.648999999999999</v>
      </c>
      <c r="I122" s="23">
        <v>0</v>
      </c>
      <c r="J122" s="23"/>
      <c r="K122" s="23"/>
      <c r="L122" s="23"/>
      <c r="M122" s="23"/>
      <c r="N122" s="23">
        <v>2.484</v>
      </c>
      <c r="O122" s="23">
        <v>3.45</v>
      </c>
      <c r="P122" s="23"/>
      <c r="Q122" s="23">
        <v>0</v>
      </c>
      <c r="R122" s="23">
        <v>0</v>
      </c>
      <c r="S122" s="23">
        <v>0</v>
      </c>
      <c r="T122" s="23">
        <v>6.5000000000000002E-2</v>
      </c>
      <c r="U122" s="23"/>
      <c r="V122" s="23"/>
      <c r="W122" s="23">
        <v>0</v>
      </c>
    </row>
    <row r="123" spans="1:23" x14ac:dyDescent="0.25">
      <c r="A123" s="23" t="s">
        <v>122</v>
      </c>
      <c r="B123" s="23" t="s">
        <v>300</v>
      </c>
      <c r="C123" s="23" t="s">
        <v>365</v>
      </c>
      <c r="D123" s="23" t="s">
        <v>366</v>
      </c>
      <c r="E123" s="23"/>
      <c r="F123" s="23">
        <v>5.2625999999999999</v>
      </c>
      <c r="G123" s="23">
        <v>0</v>
      </c>
      <c r="H123" s="23">
        <v>14.604900000000001</v>
      </c>
      <c r="I123" s="23">
        <v>0</v>
      </c>
      <c r="J123" s="23"/>
      <c r="K123" s="23"/>
      <c r="L123" s="23"/>
      <c r="M123" s="23"/>
      <c r="N123" s="23">
        <v>2.3267000000000002</v>
      </c>
      <c r="O123" s="23">
        <v>3.3243999999999998</v>
      </c>
      <c r="P123" s="23"/>
      <c r="Q123" s="23">
        <v>2.3267000000000002</v>
      </c>
      <c r="R123" s="23">
        <v>3.3243999999999998</v>
      </c>
      <c r="S123" s="23">
        <v>0</v>
      </c>
      <c r="T123" s="23">
        <v>0.33069999999999999</v>
      </c>
      <c r="U123" s="23"/>
      <c r="V123" s="23"/>
      <c r="W123" s="23">
        <v>0</v>
      </c>
    </row>
    <row r="124" spans="1:23" x14ac:dyDescent="0.25">
      <c r="A124" s="23" t="s">
        <v>122</v>
      </c>
      <c r="B124" s="23" t="s">
        <v>300</v>
      </c>
      <c r="C124" s="23" t="s">
        <v>367</v>
      </c>
      <c r="D124" s="23" t="s">
        <v>368</v>
      </c>
      <c r="E124" s="23"/>
      <c r="F124" s="23">
        <v>5.6580000000000004</v>
      </c>
      <c r="G124" s="23">
        <v>0</v>
      </c>
      <c r="H124" s="23">
        <v>15.731</v>
      </c>
      <c r="I124" s="23">
        <v>0</v>
      </c>
      <c r="J124" s="23"/>
      <c r="K124" s="23"/>
      <c r="L124" s="23"/>
      <c r="M124" s="23"/>
      <c r="N124" s="23">
        <v>2.2050000000000001</v>
      </c>
      <c r="O124" s="23">
        <v>3.6360000000000001</v>
      </c>
      <c r="P124" s="23"/>
      <c r="Q124" s="23">
        <v>0</v>
      </c>
      <c r="R124" s="23">
        <v>0</v>
      </c>
      <c r="S124" s="23">
        <v>0</v>
      </c>
      <c r="T124" s="23">
        <v>0.157</v>
      </c>
      <c r="U124" s="23"/>
      <c r="V124" s="23"/>
      <c r="W124" s="23">
        <v>0</v>
      </c>
    </row>
    <row r="125" spans="1:23" x14ac:dyDescent="0.25">
      <c r="A125" s="23" t="s">
        <v>122</v>
      </c>
      <c r="B125" s="23" t="s">
        <v>300</v>
      </c>
      <c r="C125" s="23" t="s">
        <v>369</v>
      </c>
      <c r="D125" s="23" t="s">
        <v>370</v>
      </c>
      <c r="E125" s="23"/>
      <c r="F125" s="23">
        <v>10.373100000000001</v>
      </c>
      <c r="G125" s="23">
        <v>0</v>
      </c>
      <c r="H125" s="23">
        <v>15.420199999999999</v>
      </c>
      <c r="I125" s="23">
        <v>0</v>
      </c>
      <c r="J125" s="23"/>
      <c r="K125" s="23"/>
      <c r="L125" s="23"/>
      <c r="M125" s="23"/>
      <c r="N125" s="23">
        <v>2.5381999999999998</v>
      </c>
      <c r="O125" s="23">
        <v>3.7012999999999998</v>
      </c>
      <c r="P125" s="23"/>
      <c r="Q125" s="23">
        <v>2.5381999999999998</v>
      </c>
      <c r="R125" s="23">
        <v>3.7012999999999998</v>
      </c>
      <c r="S125" s="23">
        <v>0</v>
      </c>
      <c r="T125" s="23">
        <v>0.32790000000000002</v>
      </c>
      <c r="U125" s="23"/>
      <c r="V125" s="23"/>
      <c r="W125" s="23">
        <v>0</v>
      </c>
    </row>
    <row r="126" spans="1:23" x14ac:dyDescent="0.25">
      <c r="A126" s="23" t="s">
        <v>122</v>
      </c>
      <c r="B126" s="23" t="s">
        <v>300</v>
      </c>
      <c r="C126" s="23" t="s">
        <v>371</v>
      </c>
      <c r="D126" s="23" t="s">
        <v>372</v>
      </c>
      <c r="E126" s="23"/>
      <c r="F126" s="23">
        <v>12.381</v>
      </c>
      <c r="G126" s="23">
        <v>0</v>
      </c>
      <c r="H126" s="23">
        <v>15.933</v>
      </c>
      <c r="I126" s="23">
        <v>0</v>
      </c>
      <c r="J126" s="23"/>
      <c r="K126" s="23"/>
      <c r="L126" s="23"/>
      <c r="M126" s="23"/>
      <c r="N126" s="23">
        <v>2.496</v>
      </c>
      <c r="O126" s="23">
        <v>3.8210000000000002</v>
      </c>
      <c r="P126" s="23"/>
      <c r="Q126" s="23">
        <v>0</v>
      </c>
      <c r="R126" s="23">
        <v>0</v>
      </c>
      <c r="S126" s="23">
        <v>0</v>
      </c>
      <c r="T126" s="23">
        <v>0.16600000000000001</v>
      </c>
      <c r="U126" s="23"/>
      <c r="V126" s="23"/>
      <c r="W126" s="23">
        <v>0</v>
      </c>
    </row>
    <row r="127" spans="1:23" x14ac:dyDescent="0.25">
      <c r="A127" s="23" t="s">
        <v>122</v>
      </c>
      <c r="B127" s="23" t="s">
        <v>300</v>
      </c>
      <c r="C127" s="23" t="s">
        <v>373</v>
      </c>
      <c r="D127" s="23" t="s">
        <v>374</v>
      </c>
      <c r="E127" s="23"/>
      <c r="F127" s="23">
        <v>5.6932700000000001</v>
      </c>
      <c r="G127" s="23">
        <v>0</v>
      </c>
      <c r="H127" s="23">
        <v>12.601610000000001</v>
      </c>
      <c r="I127" s="23">
        <v>0</v>
      </c>
      <c r="J127" s="23"/>
      <c r="K127" s="23"/>
      <c r="L127" s="23"/>
      <c r="M127" s="23"/>
      <c r="N127" s="23">
        <v>2.4724699999999999</v>
      </c>
      <c r="O127" s="23">
        <v>3.6829200000000002</v>
      </c>
      <c r="P127" s="23"/>
      <c r="Q127" s="23">
        <v>0</v>
      </c>
      <c r="R127" s="23">
        <v>0</v>
      </c>
      <c r="S127" s="23">
        <v>0</v>
      </c>
      <c r="T127" s="23">
        <v>0.28819</v>
      </c>
      <c r="U127" s="23"/>
      <c r="V127" s="23"/>
      <c r="W127" s="23">
        <v>0</v>
      </c>
    </row>
    <row r="128" spans="1:23" x14ac:dyDescent="0.25">
      <c r="A128" s="23" t="s">
        <v>122</v>
      </c>
      <c r="B128" s="23" t="s">
        <v>300</v>
      </c>
      <c r="C128" s="23" t="s">
        <v>375</v>
      </c>
      <c r="D128" s="23" t="s">
        <v>376</v>
      </c>
      <c r="E128" s="23"/>
      <c r="F128" s="23">
        <v>7.8017000000000003</v>
      </c>
      <c r="G128" s="23">
        <v>0</v>
      </c>
      <c r="H128" s="23">
        <v>14.1211</v>
      </c>
      <c r="I128" s="23">
        <v>0</v>
      </c>
      <c r="J128" s="23"/>
      <c r="K128" s="23"/>
      <c r="L128" s="23"/>
      <c r="M128" s="23"/>
      <c r="N128" s="23">
        <v>2.0996000000000001</v>
      </c>
      <c r="O128" s="23">
        <v>2.3106</v>
      </c>
      <c r="P128" s="23"/>
      <c r="Q128" s="23">
        <v>2.0996000000000001</v>
      </c>
      <c r="R128" s="23">
        <v>2.3106</v>
      </c>
      <c r="S128" s="23">
        <v>0</v>
      </c>
      <c r="T128" s="23">
        <v>0.14810000000000001</v>
      </c>
      <c r="U128" s="23"/>
      <c r="V128" s="23"/>
      <c r="W128" s="23">
        <v>0</v>
      </c>
    </row>
    <row r="129" spans="1:23" x14ac:dyDescent="0.25">
      <c r="A129" s="23" t="s">
        <v>122</v>
      </c>
      <c r="B129" s="23" t="s">
        <v>300</v>
      </c>
      <c r="C129" s="23" t="s">
        <v>377</v>
      </c>
      <c r="D129" s="23" t="s">
        <v>378</v>
      </c>
      <c r="E129" s="23"/>
      <c r="F129" s="23">
        <v>5.8777999999999997</v>
      </c>
      <c r="G129" s="23">
        <v>0</v>
      </c>
      <c r="H129" s="23">
        <v>11.1288</v>
      </c>
      <c r="I129" s="23">
        <v>0</v>
      </c>
      <c r="J129" s="23"/>
      <c r="K129" s="23"/>
      <c r="L129" s="23"/>
      <c r="M129" s="23"/>
      <c r="N129" s="23">
        <v>2.3557000000000001</v>
      </c>
      <c r="O129" s="23">
        <v>3.5590000000000002</v>
      </c>
      <c r="P129" s="23"/>
      <c r="Q129" s="23"/>
      <c r="R129" s="23"/>
      <c r="S129" s="23">
        <v>0</v>
      </c>
      <c r="T129" s="23">
        <v>9.3200000000000005E-2</v>
      </c>
      <c r="U129" s="23"/>
      <c r="V129" s="23"/>
      <c r="W129" s="23">
        <v>3.7499999999999999E-2</v>
      </c>
    </row>
    <row r="130" spans="1:23" x14ac:dyDescent="0.25">
      <c r="A130" s="23" t="s">
        <v>122</v>
      </c>
      <c r="B130" s="23" t="s">
        <v>300</v>
      </c>
      <c r="C130" s="23" t="s">
        <v>379</v>
      </c>
      <c r="D130" s="23" t="s">
        <v>380</v>
      </c>
      <c r="E130" s="23"/>
      <c r="F130" s="23">
        <v>7.6553000000000004</v>
      </c>
      <c r="G130" s="23">
        <v>0</v>
      </c>
      <c r="H130" s="23">
        <v>10.4678</v>
      </c>
      <c r="I130" s="23">
        <v>0</v>
      </c>
      <c r="J130" s="23"/>
      <c r="K130" s="23"/>
      <c r="L130" s="23"/>
      <c r="M130" s="23"/>
      <c r="N130" s="23">
        <v>2.4249000000000001</v>
      </c>
      <c r="O130" s="23">
        <v>3.6884999999999999</v>
      </c>
      <c r="P130" s="23"/>
      <c r="Q130" s="23">
        <v>2.4249000000000001</v>
      </c>
      <c r="R130" s="23">
        <v>3.6884999999999999</v>
      </c>
      <c r="S130" s="23">
        <v>0</v>
      </c>
      <c r="T130" s="23">
        <v>0.31490000000000001</v>
      </c>
      <c r="U130" s="23"/>
      <c r="V130" s="23"/>
      <c r="W130" s="23">
        <v>0</v>
      </c>
    </row>
    <row r="131" spans="1:23" x14ac:dyDescent="0.25">
      <c r="A131" s="23" t="s">
        <v>122</v>
      </c>
      <c r="B131" s="23" t="s">
        <v>300</v>
      </c>
      <c r="C131" s="23" t="s">
        <v>381</v>
      </c>
      <c r="D131" s="23" t="s">
        <v>382</v>
      </c>
      <c r="E131" s="23"/>
      <c r="F131" s="23">
        <v>7.5143000000000004</v>
      </c>
      <c r="G131" s="23">
        <v>0</v>
      </c>
      <c r="H131" s="23">
        <v>22.268999999999998</v>
      </c>
      <c r="I131" s="23">
        <v>0</v>
      </c>
      <c r="J131" s="23"/>
      <c r="K131" s="23"/>
      <c r="L131" s="23"/>
      <c r="M131" s="23"/>
      <c r="N131" s="23">
        <v>2.641</v>
      </c>
      <c r="O131" s="23">
        <v>3.653</v>
      </c>
      <c r="P131" s="23"/>
      <c r="Q131" s="23">
        <v>0</v>
      </c>
      <c r="R131" s="23">
        <v>0</v>
      </c>
      <c r="S131" s="23">
        <v>0</v>
      </c>
      <c r="T131" s="23">
        <v>0.24929999999999999</v>
      </c>
      <c r="U131" s="23"/>
      <c r="V131" s="23"/>
      <c r="W131" s="23">
        <v>0</v>
      </c>
    </row>
    <row r="132" spans="1:23" x14ac:dyDescent="0.25">
      <c r="A132" s="23" t="s">
        <v>122</v>
      </c>
      <c r="B132" s="23" t="s">
        <v>300</v>
      </c>
      <c r="C132" s="23" t="s">
        <v>383</v>
      </c>
      <c r="D132" s="23" t="s">
        <v>384</v>
      </c>
      <c r="E132" s="23"/>
      <c r="F132" s="23">
        <v>10.733000000000001</v>
      </c>
      <c r="G132" s="23">
        <v>0</v>
      </c>
      <c r="H132" s="23">
        <v>13.766999999999999</v>
      </c>
      <c r="I132" s="23">
        <v>0</v>
      </c>
      <c r="J132" s="23"/>
      <c r="K132" s="23"/>
      <c r="L132" s="23"/>
      <c r="M132" s="23"/>
      <c r="N132" s="23">
        <v>2.5209999999999999</v>
      </c>
      <c r="O132" s="23">
        <v>3.84</v>
      </c>
      <c r="P132" s="23"/>
      <c r="Q132" s="23">
        <v>0</v>
      </c>
      <c r="R132" s="23">
        <v>0</v>
      </c>
      <c r="S132" s="23">
        <v>0</v>
      </c>
      <c r="T132" s="23">
        <v>0.29199999999999998</v>
      </c>
      <c r="U132" s="23"/>
      <c r="V132" s="23"/>
      <c r="W132" s="23">
        <v>0</v>
      </c>
    </row>
    <row r="133" spans="1:23" x14ac:dyDescent="0.25">
      <c r="A133" s="23" t="s">
        <v>122</v>
      </c>
      <c r="B133" s="23" t="s">
        <v>300</v>
      </c>
      <c r="C133" s="23" t="s">
        <v>385</v>
      </c>
      <c r="D133" s="23" t="s">
        <v>386</v>
      </c>
      <c r="E133" s="23"/>
      <c r="F133" s="23">
        <v>10.48</v>
      </c>
      <c r="G133" s="23">
        <v>0</v>
      </c>
      <c r="H133" s="23">
        <v>13.98</v>
      </c>
      <c r="I133" s="23">
        <v>0</v>
      </c>
      <c r="J133" s="23"/>
      <c r="K133" s="23"/>
      <c r="L133" s="23"/>
      <c r="M133" s="23"/>
      <c r="N133" s="23">
        <v>2.504</v>
      </c>
      <c r="O133" s="23">
        <v>3.7078000000000002</v>
      </c>
      <c r="P133" s="23"/>
      <c r="Q133" s="23">
        <v>0</v>
      </c>
      <c r="R133" s="23">
        <v>0</v>
      </c>
      <c r="S133" s="23">
        <v>0</v>
      </c>
      <c r="T133" s="23">
        <v>0.59519999999999995</v>
      </c>
      <c r="U133" s="23"/>
      <c r="V133" s="23"/>
      <c r="W133" s="23">
        <v>0</v>
      </c>
    </row>
    <row r="134" spans="1:23" x14ac:dyDescent="0.25">
      <c r="A134" s="23" t="s">
        <v>122</v>
      </c>
      <c r="B134" s="23" t="s">
        <v>300</v>
      </c>
      <c r="C134" s="23" t="s">
        <v>387</v>
      </c>
      <c r="D134" s="23" t="s">
        <v>388</v>
      </c>
      <c r="E134" s="23"/>
      <c r="F134" s="23">
        <v>8.7010000000000005</v>
      </c>
      <c r="G134" s="23">
        <v>0</v>
      </c>
      <c r="H134" s="23">
        <v>13.529299999999999</v>
      </c>
      <c r="I134" s="23">
        <v>0</v>
      </c>
      <c r="J134" s="23"/>
      <c r="K134" s="23"/>
      <c r="L134" s="23"/>
      <c r="M134" s="23"/>
      <c r="N134" s="23">
        <v>2.35</v>
      </c>
      <c r="O134" s="23">
        <v>3.29</v>
      </c>
      <c r="P134" s="23"/>
      <c r="Q134" s="23">
        <v>0</v>
      </c>
      <c r="R134" s="23">
        <v>0</v>
      </c>
      <c r="S134" s="23">
        <v>0</v>
      </c>
      <c r="T134" s="23">
        <v>0.221</v>
      </c>
      <c r="U134" s="23"/>
      <c r="V134" s="23"/>
      <c r="W134" s="23">
        <v>0</v>
      </c>
    </row>
    <row r="135" spans="1:23" x14ac:dyDescent="0.25">
      <c r="A135" s="23" t="s">
        <v>122</v>
      </c>
      <c r="B135" s="23" t="s">
        <v>300</v>
      </c>
      <c r="C135" s="23" t="s">
        <v>389</v>
      </c>
      <c r="D135" s="23" t="s">
        <v>390</v>
      </c>
      <c r="E135" s="23"/>
      <c r="F135" s="23">
        <v>9.2065000000000001</v>
      </c>
      <c r="G135" s="23">
        <v>0</v>
      </c>
      <c r="H135" s="23">
        <v>10.571199999999999</v>
      </c>
      <c r="I135" s="23">
        <v>0</v>
      </c>
      <c r="J135" s="23"/>
      <c r="K135" s="23"/>
      <c r="L135" s="23"/>
      <c r="M135" s="23"/>
      <c r="N135" s="23">
        <v>2.4365999999999999</v>
      </c>
      <c r="O135" s="23">
        <v>3.5354999999999999</v>
      </c>
      <c r="P135" s="23"/>
      <c r="Q135" s="23">
        <v>0</v>
      </c>
      <c r="R135" s="23">
        <v>0</v>
      </c>
      <c r="S135" s="23">
        <v>0</v>
      </c>
      <c r="T135" s="23">
        <v>0.30830000000000002</v>
      </c>
      <c r="U135" s="23"/>
      <c r="V135" s="23"/>
      <c r="W135" s="23">
        <v>0</v>
      </c>
    </row>
    <row r="136" spans="1:23" x14ac:dyDescent="0.25">
      <c r="A136" s="23" t="s">
        <v>122</v>
      </c>
      <c r="B136" s="23" t="s">
        <v>300</v>
      </c>
      <c r="C136" s="23" t="s">
        <v>391</v>
      </c>
      <c r="D136" s="23" t="s">
        <v>392</v>
      </c>
      <c r="E136" s="23"/>
      <c r="F136" s="23">
        <v>9.5802999999999994</v>
      </c>
      <c r="G136" s="23">
        <v>0</v>
      </c>
      <c r="H136" s="23">
        <v>14.2498</v>
      </c>
      <c r="I136" s="23">
        <v>0</v>
      </c>
      <c r="J136" s="23"/>
      <c r="K136" s="23"/>
      <c r="L136" s="23"/>
      <c r="M136" s="23"/>
      <c r="N136" s="23">
        <v>2.5928</v>
      </c>
      <c r="O136" s="23">
        <v>3.1238000000000001</v>
      </c>
      <c r="P136" s="23"/>
      <c r="Q136" s="23">
        <v>2.5928</v>
      </c>
      <c r="R136" s="23">
        <v>3.1238000000000001</v>
      </c>
      <c r="S136" s="23">
        <v>0</v>
      </c>
      <c r="T136" s="23">
        <v>0.16789999999999999</v>
      </c>
      <c r="U136" s="23"/>
      <c r="V136" s="23"/>
      <c r="W136" s="23">
        <v>0</v>
      </c>
    </row>
    <row r="137" spans="1:23" x14ac:dyDescent="0.25">
      <c r="A137" s="23" t="s">
        <v>122</v>
      </c>
      <c r="B137" s="23" t="s">
        <v>300</v>
      </c>
      <c r="C137" s="23" t="s">
        <v>393</v>
      </c>
      <c r="D137" s="23" t="s">
        <v>394</v>
      </c>
      <c r="E137" s="23"/>
      <c r="F137" s="23">
        <v>6.1904000000000003</v>
      </c>
      <c r="G137" s="23">
        <v>0</v>
      </c>
      <c r="H137" s="23">
        <v>7.1189999999999998</v>
      </c>
      <c r="I137" s="23">
        <v>0</v>
      </c>
      <c r="J137" s="23"/>
      <c r="K137" s="23"/>
      <c r="L137" s="23"/>
      <c r="M137" s="23"/>
      <c r="N137" s="23">
        <v>2.2867999999999999</v>
      </c>
      <c r="O137" s="23">
        <v>3.2576999999999998</v>
      </c>
      <c r="P137" s="23"/>
      <c r="Q137" s="23">
        <v>2.2867999999999999</v>
      </c>
      <c r="R137" s="23">
        <v>3.2576999999999998</v>
      </c>
      <c r="S137" s="23">
        <v>0</v>
      </c>
      <c r="T137" s="23">
        <v>0.1419</v>
      </c>
      <c r="U137" s="23"/>
      <c r="V137" s="23"/>
      <c r="W137" s="23">
        <v>0</v>
      </c>
    </row>
    <row r="138" spans="1:23" x14ac:dyDescent="0.25">
      <c r="A138" s="23" t="s">
        <v>122</v>
      </c>
      <c r="B138" s="23" t="s">
        <v>300</v>
      </c>
      <c r="C138" s="23" t="s">
        <v>395</v>
      </c>
      <c r="D138" s="23" t="s">
        <v>396</v>
      </c>
      <c r="E138" s="23"/>
      <c r="F138" s="23">
        <v>4.8042999999999996</v>
      </c>
      <c r="G138" s="23">
        <v>0</v>
      </c>
      <c r="H138" s="23">
        <v>8.7439</v>
      </c>
      <c r="I138" s="23">
        <v>0</v>
      </c>
      <c r="J138" s="23"/>
      <c r="K138" s="23"/>
      <c r="L138" s="23"/>
      <c r="M138" s="23"/>
      <c r="N138" s="23">
        <v>2.5099999999999998</v>
      </c>
      <c r="O138" s="23">
        <v>3.6267</v>
      </c>
      <c r="P138" s="23"/>
      <c r="Q138" s="23">
        <v>0</v>
      </c>
      <c r="R138" s="23">
        <v>0</v>
      </c>
      <c r="S138" s="23">
        <v>0</v>
      </c>
      <c r="T138" s="23">
        <v>0.185</v>
      </c>
      <c r="U138" s="23"/>
      <c r="V138" s="23"/>
      <c r="W138" s="23">
        <v>0</v>
      </c>
    </row>
    <row r="139" spans="1:23" x14ac:dyDescent="0.25">
      <c r="A139" s="23" t="s">
        <v>122</v>
      </c>
      <c r="B139" s="23" t="s">
        <v>300</v>
      </c>
      <c r="C139" s="23" t="s">
        <v>397</v>
      </c>
      <c r="D139" s="23" t="s">
        <v>398</v>
      </c>
      <c r="E139" s="23"/>
      <c r="F139" s="23">
        <v>6.5110999999999999</v>
      </c>
      <c r="G139" s="23">
        <v>0</v>
      </c>
      <c r="H139" s="23">
        <v>8.0739000000000001</v>
      </c>
      <c r="I139" s="23">
        <v>0</v>
      </c>
      <c r="J139" s="23"/>
      <c r="K139" s="23"/>
      <c r="L139" s="23"/>
      <c r="M139" s="23"/>
      <c r="N139" s="23">
        <v>2.5</v>
      </c>
      <c r="O139" s="23">
        <v>3.67</v>
      </c>
      <c r="P139" s="23"/>
      <c r="Q139" s="23">
        <v>2.5</v>
      </c>
      <c r="R139" s="23">
        <v>3.67</v>
      </c>
      <c r="S139" s="23">
        <v>0</v>
      </c>
      <c r="T139" s="23">
        <v>0.02</v>
      </c>
      <c r="U139" s="23"/>
      <c r="V139" s="23"/>
      <c r="W139" s="23">
        <v>0</v>
      </c>
    </row>
    <row r="140" spans="1:23" x14ac:dyDescent="0.25">
      <c r="A140" s="23" t="s">
        <v>122</v>
      </c>
      <c r="B140" s="23" t="s">
        <v>300</v>
      </c>
      <c r="C140" s="23" t="s">
        <v>399</v>
      </c>
      <c r="D140" s="23" t="s">
        <v>400</v>
      </c>
      <c r="E140" s="23"/>
      <c r="F140" s="23">
        <v>8.26</v>
      </c>
      <c r="G140" s="23">
        <v>0</v>
      </c>
      <c r="H140" s="23">
        <v>10.81</v>
      </c>
      <c r="I140" s="23">
        <v>0</v>
      </c>
      <c r="J140" s="23"/>
      <c r="K140" s="23"/>
      <c r="L140" s="23"/>
      <c r="M140" s="23"/>
      <c r="N140" s="23">
        <v>2.3102</v>
      </c>
      <c r="O140" s="23">
        <v>3.6939000000000002</v>
      </c>
      <c r="P140" s="23"/>
      <c r="Q140" s="23">
        <v>2.3102</v>
      </c>
      <c r="R140" s="23">
        <v>3.6939000000000002</v>
      </c>
      <c r="S140" s="23">
        <v>0</v>
      </c>
      <c r="T140" s="23">
        <v>3.95E-2</v>
      </c>
      <c r="U140" s="23"/>
      <c r="V140" s="23"/>
      <c r="W140" s="23">
        <v>0</v>
      </c>
    </row>
    <row r="141" spans="1:23" x14ac:dyDescent="0.25">
      <c r="A141" s="23" t="s">
        <v>122</v>
      </c>
      <c r="B141" s="23" t="s">
        <v>300</v>
      </c>
      <c r="C141" s="23" t="s">
        <v>401</v>
      </c>
      <c r="D141" s="23" t="s">
        <v>402</v>
      </c>
      <c r="E141" s="23"/>
      <c r="F141" s="23">
        <v>9.3959100000000007</v>
      </c>
      <c r="G141" s="23">
        <v>0</v>
      </c>
      <c r="H141" s="23">
        <v>16.487439999999999</v>
      </c>
      <c r="I141" s="23">
        <v>0</v>
      </c>
      <c r="J141" s="23"/>
      <c r="K141" s="23"/>
      <c r="L141" s="23"/>
      <c r="M141" s="23"/>
      <c r="N141" s="23">
        <v>2.4449999999999998</v>
      </c>
      <c r="O141" s="23">
        <v>3.6442999999999999</v>
      </c>
      <c r="P141" s="23"/>
      <c r="Q141" s="23">
        <v>2.4449999999999998</v>
      </c>
      <c r="R141" s="23">
        <v>3.6442999999999999</v>
      </c>
      <c r="S141" s="23">
        <v>0</v>
      </c>
      <c r="T141" s="23">
        <v>0.23630000000000001</v>
      </c>
      <c r="U141" s="23"/>
      <c r="V141" s="23"/>
      <c r="W141" s="23">
        <v>0</v>
      </c>
    </row>
    <row r="142" spans="1:23" x14ac:dyDescent="0.25">
      <c r="A142" s="23" t="s">
        <v>122</v>
      </c>
      <c r="B142" s="23" t="s">
        <v>300</v>
      </c>
      <c r="C142" s="23" t="s">
        <v>403</v>
      </c>
      <c r="D142" s="23" t="s">
        <v>404</v>
      </c>
      <c r="E142" s="23"/>
      <c r="F142" s="23">
        <v>9.0839999999999996</v>
      </c>
      <c r="G142" s="23">
        <v>0</v>
      </c>
      <c r="H142" s="23">
        <v>12.608000000000001</v>
      </c>
      <c r="I142" s="23">
        <v>0</v>
      </c>
      <c r="J142" s="23"/>
      <c r="K142" s="23"/>
      <c r="L142" s="23"/>
      <c r="M142" s="23"/>
      <c r="N142" s="23">
        <v>2.456</v>
      </c>
      <c r="O142" s="23">
        <v>3.0390000000000001</v>
      </c>
      <c r="P142" s="23"/>
      <c r="Q142" s="23">
        <v>0</v>
      </c>
      <c r="R142" s="23">
        <v>0</v>
      </c>
      <c r="S142" s="23">
        <v>0</v>
      </c>
      <c r="T142" s="23">
        <v>0.432</v>
      </c>
      <c r="U142" s="23"/>
      <c r="V142" s="23"/>
      <c r="W142" s="23">
        <v>0</v>
      </c>
    </row>
    <row r="143" spans="1:23" x14ac:dyDescent="0.25">
      <c r="A143" s="23" t="s">
        <v>122</v>
      </c>
      <c r="B143" s="23" t="s">
        <v>300</v>
      </c>
      <c r="C143" s="23" t="s">
        <v>405</v>
      </c>
      <c r="D143" s="23" t="s">
        <v>406</v>
      </c>
      <c r="E143" s="23"/>
      <c r="F143" s="23">
        <v>7.2721999999999998</v>
      </c>
      <c r="G143" s="23">
        <v>0</v>
      </c>
      <c r="H143" s="23">
        <v>17.262</v>
      </c>
      <c r="I143" s="23">
        <v>0</v>
      </c>
      <c r="J143" s="23"/>
      <c r="K143" s="23"/>
      <c r="L143" s="23"/>
      <c r="M143" s="23"/>
      <c r="N143" s="23">
        <v>2.3986999999999998</v>
      </c>
      <c r="O143" s="23">
        <v>3.7444999999999999</v>
      </c>
      <c r="P143" s="23"/>
      <c r="Q143" s="23">
        <v>2.3986999999999998</v>
      </c>
      <c r="R143" s="23">
        <v>3.7444999999999999</v>
      </c>
      <c r="S143" s="23">
        <v>0</v>
      </c>
      <c r="T143" s="23">
        <v>9.4200000000000006E-2</v>
      </c>
      <c r="U143" s="23"/>
      <c r="V143" s="23"/>
      <c r="W143" s="23">
        <v>0</v>
      </c>
    </row>
    <row r="144" spans="1:23" x14ac:dyDescent="0.25">
      <c r="A144" s="23" t="s">
        <v>122</v>
      </c>
      <c r="B144" s="23" t="s">
        <v>300</v>
      </c>
      <c r="C144" s="23" t="s">
        <v>407</v>
      </c>
      <c r="D144" s="23" t="s">
        <v>408</v>
      </c>
      <c r="E144" s="23"/>
      <c r="F144" s="23">
        <v>7.1755800000000001</v>
      </c>
      <c r="G144" s="23">
        <v>0</v>
      </c>
      <c r="H144" s="23">
        <v>12.9</v>
      </c>
      <c r="I144" s="23">
        <v>0</v>
      </c>
      <c r="J144" s="23"/>
      <c r="K144" s="23"/>
      <c r="L144" s="23"/>
      <c r="M144" s="23"/>
      <c r="N144" s="23">
        <v>2.38903</v>
      </c>
      <c r="O144" s="23">
        <v>3.46475</v>
      </c>
      <c r="P144" s="23"/>
      <c r="Q144" s="23">
        <v>2.38903</v>
      </c>
      <c r="R144" s="23">
        <v>3.46475</v>
      </c>
      <c r="S144" s="23">
        <v>0</v>
      </c>
      <c r="T144" s="23">
        <v>0.20119000000000001</v>
      </c>
      <c r="U144" s="23"/>
      <c r="V144" s="23"/>
      <c r="W144" s="23">
        <v>0</v>
      </c>
    </row>
    <row r="145" spans="1:23" x14ac:dyDescent="0.25">
      <c r="A145" s="23" t="s">
        <v>122</v>
      </c>
      <c r="B145" s="23" t="s">
        <v>300</v>
      </c>
      <c r="C145" s="23" t="s">
        <v>409</v>
      </c>
      <c r="D145" s="23" t="s">
        <v>410</v>
      </c>
      <c r="E145" s="23"/>
      <c r="F145" s="23">
        <v>10.2225</v>
      </c>
      <c r="G145" s="23">
        <v>0</v>
      </c>
      <c r="H145" s="23">
        <v>13.006</v>
      </c>
      <c r="I145" s="23">
        <v>0</v>
      </c>
      <c r="J145" s="23"/>
      <c r="K145" s="23"/>
      <c r="L145" s="23"/>
      <c r="M145" s="23"/>
      <c r="N145" s="23">
        <v>2.6520999999999999</v>
      </c>
      <c r="O145" s="23">
        <v>1.8888</v>
      </c>
      <c r="P145" s="23"/>
      <c r="Q145" s="23">
        <v>2.6520999999999999</v>
      </c>
      <c r="R145" s="23">
        <v>1.8888</v>
      </c>
      <c r="S145" s="23">
        <v>0</v>
      </c>
      <c r="T145" s="23">
        <v>0.3029</v>
      </c>
      <c r="U145" s="23"/>
      <c r="V145" s="23"/>
      <c r="W145" s="23"/>
    </row>
    <row r="146" spans="1:23" x14ac:dyDescent="0.25">
      <c r="A146" s="23" t="s">
        <v>122</v>
      </c>
      <c r="B146" s="23" t="s">
        <v>300</v>
      </c>
      <c r="C146" s="23" t="s">
        <v>411</v>
      </c>
      <c r="D146" s="23" t="s">
        <v>412</v>
      </c>
      <c r="E146" s="23"/>
      <c r="F146" s="23">
        <v>10.0967</v>
      </c>
      <c r="G146" s="23">
        <v>0</v>
      </c>
      <c r="H146" s="23">
        <v>20.860900000000001</v>
      </c>
      <c r="I146" s="23">
        <v>0</v>
      </c>
      <c r="J146" s="23"/>
      <c r="K146" s="23"/>
      <c r="L146" s="23"/>
      <c r="M146" s="23"/>
      <c r="N146" s="23">
        <v>2.4594999999999998</v>
      </c>
      <c r="O146" s="23">
        <v>3.1509999999999998</v>
      </c>
      <c r="P146" s="23"/>
      <c r="Q146" s="23">
        <v>0</v>
      </c>
      <c r="R146" s="23">
        <v>0</v>
      </c>
      <c r="S146" s="23">
        <v>0</v>
      </c>
      <c r="T146" s="23">
        <v>0.2167</v>
      </c>
      <c r="U146" s="23"/>
      <c r="V146" s="23"/>
      <c r="W146" s="23">
        <v>0</v>
      </c>
    </row>
    <row r="147" spans="1:23" x14ac:dyDescent="0.25">
      <c r="A147" s="23" t="s">
        <v>122</v>
      </c>
      <c r="B147" s="23" t="s">
        <v>300</v>
      </c>
      <c r="C147" s="23" t="s">
        <v>413</v>
      </c>
      <c r="D147" s="23" t="s">
        <v>414</v>
      </c>
      <c r="E147" s="23"/>
      <c r="F147" s="23">
        <v>20</v>
      </c>
      <c r="G147" s="23">
        <v>0</v>
      </c>
      <c r="H147" s="23">
        <v>30</v>
      </c>
      <c r="I147" s="23">
        <v>0</v>
      </c>
      <c r="J147" s="23"/>
      <c r="K147" s="23"/>
      <c r="L147" s="23"/>
      <c r="M147" s="23"/>
      <c r="N147" s="23">
        <v>2.6185</v>
      </c>
      <c r="O147" s="23">
        <v>3.7450000000000001</v>
      </c>
      <c r="P147" s="23"/>
      <c r="Q147" s="23">
        <v>2.6185</v>
      </c>
      <c r="R147" s="23">
        <v>3.7450000000000001</v>
      </c>
      <c r="S147" s="23">
        <v>0</v>
      </c>
      <c r="T147" s="23">
        <v>0.17119999999999999</v>
      </c>
      <c r="U147" s="23"/>
      <c r="V147" s="23"/>
      <c r="W147" s="23"/>
    </row>
    <row r="148" spans="1:23" x14ac:dyDescent="0.25">
      <c r="A148" s="23" t="s">
        <v>122</v>
      </c>
      <c r="B148" s="23" t="s">
        <v>300</v>
      </c>
      <c r="C148" s="23" t="s">
        <v>415</v>
      </c>
      <c r="D148" s="23" t="s">
        <v>416</v>
      </c>
      <c r="E148" s="23"/>
      <c r="F148" s="23">
        <v>9.01</v>
      </c>
      <c r="G148" s="23">
        <v>0</v>
      </c>
      <c r="H148" s="23">
        <v>23</v>
      </c>
      <c r="I148" s="23">
        <v>0</v>
      </c>
      <c r="J148" s="23"/>
      <c r="K148" s="23"/>
      <c r="L148" s="23"/>
      <c r="M148" s="23"/>
      <c r="N148" s="23">
        <v>2.6457000000000002</v>
      </c>
      <c r="O148" s="23">
        <v>3.6341000000000001</v>
      </c>
      <c r="P148" s="23"/>
      <c r="Q148" s="23">
        <v>0</v>
      </c>
      <c r="R148" s="23">
        <v>0</v>
      </c>
      <c r="S148" s="23">
        <v>0</v>
      </c>
      <c r="T148" s="23">
        <v>0.37561</v>
      </c>
      <c r="U148" s="23"/>
      <c r="V148" s="23"/>
      <c r="W148" s="23">
        <v>0</v>
      </c>
    </row>
    <row r="149" spans="1:23" x14ac:dyDescent="0.25">
      <c r="A149" s="23" t="s">
        <v>122</v>
      </c>
      <c r="B149" s="23" t="s">
        <v>300</v>
      </c>
      <c r="C149" s="23" t="s">
        <v>417</v>
      </c>
      <c r="D149" s="23" t="s">
        <v>418</v>
      </c>
      <c r="E149" s="23"/>
      <c r="F149" s="23">
        <v>7.3220000000000001</v>
      </c>
      <c r="G149" s="23">
        <v>0</v>
      </c>
      <c r="H149" s="23">
        <v>10.471</v>
      </c>
      <c r="I149" s="23">
        <v>0</v>
      </c>
      <c r="J149" s="23"/>
      <c r="K149" s="23"/>
      <c r="L149" s="23"/>
      <c r="M149" s="23"/>
      <c r="N149" s="23">
        <v>2.44</v>
      </c>
      <c r="O149" s="23">
        <v>3.577</v>
      </c>
      <c r="P149" s="23"/>
      <c r="Q149" s="23">
        <v>0</v>
      </c>
      <c r="R149" s="23">
        <v>0</v>
      </c>
      <c r="S149" s="23">
        <v>0</v>
      </c>
      <c r="T149" s="23">
        <v>0.2</v>
      </c>
      <c r="U149" s="23"/>
      <c r="V149" s="23"/>
      <c r="W149" s="23">
        <v>0</v>
      </c>
    </row>
    <row r="150" spans="1:23" x14ac:dyDescent="0.25">
      <c r="A150" s="23" t="s">
        <v>122</v>
      </c>
      <c r="B150" s="23" t="s">
        <v>300</v>
      </c>
      <c r="C150" s="23" t="s">
        <v>419</v>
      </c>
      <c r="D150" s="23" t="s">
        <v>420</v>
      </c>
      <c r="E150" s="23"/>
      <c r="F150" s="23">
        <v>6.6096000000000004</v>
      </c>
      <c r="G150" s="23">
        <v>0</v>
      </c>
      <c r="H150" s="23">
        <v>6.6096000000000004</v>
      </c>
      <c r="I150" s="23">
        <v>0</v>
      </c>
      <c r="J150" s="23"/>
      <c r="K150" s="23"/>
      <c r="L150" s="23"/>
      <c r="M150" s="23"/>
      <c r="N150" s="23">
        <v>2.4138999999999999</v>
      </c>
      <c r="O150" s="23">
        <v>3.7259000000000002</v>
      </c>
      <c r="P150" s="23"/>
      <c r="Q150" s="23">
        <v>2.4138999999999999</v>
      </c>
      <c r="R150" s="23">
        <v>3.7259000000000002</v>
      </c>
      <c r="S150" s="23">
        <v>0</v>
      </c>
      <c r="T150" s="23">
        <v>9.5899999999999999E-2</v>
      </c>
      <c r="U150" s="23"/>
      <c r="V150" s="23"/>
      <c r="W150" s="23"/>
    </row>
    <row r="151" spans="1:23" x14ac:dyDescent="0.25">
      <c r="A151" s="23" t="s">
        <v>122</v>
      </c>
      <c r="B151" s="23" t="s">
        <v>300</v>
      </c>
      <c r="C151" s="23" t="s">
        <v>421</v>
      </c>
      <c r="D151" s="23" t="s">
        <v>422</v>
      </c>
      <c r="E151" s="23"/>
      <c r="F151" s="23">
        <v>7.78</v>
      </c>
      <c r="G151" s="23">
        <v>0</v>
      </c>
      <c r="H151" s="23">
        <v>13.5</v>
      </c>
      <c r="I151" s="23">
        <v>0</v>
      </c>
      <c r="J151" s="23"/>
      <c r="K151" s="23"/>
      <c r="L151" s="23"/>
      <c r="M151" s="23"/>
      <c r="N151" s="23">
        <v>2.5095999999999998</v>
      </c>
      <c r="O151" s="23">
        <v>3.4725000000000001</v>
      </c>
      <c r="P151" s="23"/>
      <c r="Q151" s="23"/>
      <c r="R151" s="23"/>
      <c r="S151" s="23">
        <v>0</v>
      </c>
      <c r="T151" s="23">
        <v>0.30909999999999999</v>
      </c>
      <c r="U151" s="23"/>
      <c r="V151" s="23"/>
      <c r="W151" s="23"/>
    </row>
    <row r="152" spans="1:23" x14ac:dyDescent="0.25">
      <c r="A152" s="23" t="s">
        <v>122</v>
      </c>
      <c r="B152" s="23" t="s">
        <v>300</v>
      </c>
      <c r="C152" s="23" t="s">
        <v>423</v>
      </c>
      <c r="D152" s="23" t="s">
        <v>424</v>
      </c>
      <c r="E152" s="23"/>
      <c r="F152" s="23">
        <v>8.2169000000000008</v>
      </c>
      <c r="G152" s="23">
        <v>0</v>
      </c>
      <c r="H152" s="23">
        <v>12.132899999999999</v>
      </c>
      <c r="I152" s="23">
        <v>0</v>
      </c>
      <c r="J152" s="23"/>
      <c r="K152" s="23"/>
      <c r="L152" s="23"/>
      <c r="M152" s="23"/>
      <c r="N152" s="23">
        <v>2.3020999999999998</v>
      </c>
      <c r="O152" s="23">
        <v>3.5434999999999999</v>
      </c>
      <c r="P152" s="23"/>
      <c r="Q152" s="23">
        <v>0</v>
      </c>
      <c r="R152" s="23">
        <v>0</v>
      </c>
      <c r="S152" s="23">
        <v>0</v>
      </c>
      <c r="T152" s="23">
        <v>0.32179999999999997</v>
      </c>
      <c r="U152" s="23"/>
      <c r="V152" s="23"/>
      <c r="W152" s="23">
        <v>0</v>
      </c>
    </row>
    <row r="153" spans="1:23" x14ac:dyDescent="0.25">
      <c r="A153" s="23" t="s">
        <v>122</v>
      </c>
      <c r="B153" s="23" t="s">
        <v>300</v>
      </c>
      <c r="C153" s="23" t="s">
        <v>425</v>
      </c>
      <c r="D153" s="23" t="s">
        <v>426</v>
      </c>
      <c r="E153" s="23"/>
      <c r="F153" s="23">
        <v>5.1740000000000004</v>
      </c>
      <c r="G153" s="23">
        <v>0</v>
      </c>
      <c r="H153" s="23">
        <v>7.0629999999999997</v>
      </c>
      <c r="I153" s="23">
        <v>0</v>
      </c>
      <c r="J153" s="23"/>
      <c r="K153" s="23"/>
      <c r="L153" s="23"/>
      <c r="M153" s="23"/>
      <c r="N153" s="23">
        <v>2.2919999999999998</v>
      </c>
      <c r="O153" s="23">
        <v>3.4489999999999998</v>
      </c>
      <c r="P153" s="23"/>
      <c r="Q153" s="23">
        <v>2.2919999999999998</v>
      </c>
      <c r="R153" s="23">
        <v>3.4489999999999998</v>
      </c>
      <c r="S153" s="23">
        <v>0</v>
      </c>
      <c r="T153" s="23">
        <v>0.11799999999999999</v>
      </c>
      <c r="U153" s="23"/>
      <c r="V153" s="23"/>
      <c r="W153" s="23">
        <v>0</v>
      </c>
    </row>
    <row r="154" spans="1:23" x14ac:dyDescent="0.25">
      <c r="A154" s="23" t="s">
        <v>122</v>
      </c>
      <c r="B154" s="23" t="s">
        <v>300</v>
      </c>
      <c r="C154" s="23" t="s">
        <v>427</v>
      </c>
      <c r="D154" s="23" t="s">
        <v>428</v>
      </c>
      <c r="E154" s="23"/>
      <c r="F154" s="23">
        <v>5.7095000000000002</v>
      </c>
      <c r="G154" s="23">
        <v>0</v>
      </c>
      <c r="H154" s="23">
        <v>7.8109999999999999</v>
      </c>
      <c r="I154" s="23">
        <v>0</v>
      </c>
      <c r="J154" s="23"/>
      <c r="K154" s="23"/>
      <c r="L154" s="23"/>
      <c r="M154" s="23"/>
      <c r="N154" s="23">
        <v>2.5238999999999998</v>
      </c>
      <c r="O154" s="23">
        <v>3.6549</v>
      </c>
      <c r="P154" s="23"/>
      <c r="Q154" s="23">
        <v>2.5238999999999998</v>
      </c>
      <c r="R154" s="23">
        <v>3.6549</v>
      </c>
      <c r="S154" s="23">
        <v>0</v>
      </c>
      <c r="T154" s="23">
        <v>0.14784</v>
      </c>
      <c r="U154" s="23"/>
      <c r="V154" s="23"/>
      <c r="W154" s="23">
        <v>0</v>
      </c>
    </row>
    <row r="155" spans="1:23" x14ac:dyDescent="0.25">
      <c r="A155" s="23" t="s">
        <v>122</v>
      </c>
      <c r="B155" s="23" t="s">
        <v>300</v>
      </c>
      <c r="C155" s="23" t="s">
        <v>429</v>
      </c>
      <c r="D155" s="23" t="s">
        <v>430</v>
      </c>
      <c r="E155" s="23"/>
      <c r="F155" s="23">
        <v>5.6694000000000004</v>
      </c>
      <c r="G155" s="23">
        <v>0</v>
      </c>
      <c r="H155" s="23">
        <v>15.9742</v>
      </c>
      <c r="I155" s="23">
        <v>0</v>
      </c>
      <c r="J155" s="23"/>
      <c r="K155" s="23"/>
      <c r="L155" s="23"/>
      <c r="M155" s="23"/>
      <c r="N155" s="23">
        <v>2.5623999999999998</v>
      </c>
      <c r="O155" s="23">
        <v>3.7502</v>
      </c>
      <c r="P155" s="23"/>
      <c r="Q155" s="23">
        <v>0</v>
      </c>
      <c r="R155" s="23">
        <v>0</v>
      </c>
      <c r="S155" s="23">
        <v>0</v>
      </c>
      <c r="T155" s="23">
        <v>0.23169999999999999</v>
      </c>
      <c r="U155" s="23"/>
      <c r="V155" s="23"/>
      <c r="W155" s="23">
        <v>0</v>
      </c>
    </row>
    <row r="156" spans="1:23" x14ac:dyDescent="0.25">
      <c r="A156" s="23" t="s">
        <v>122</v>
      </c>
      <c r="B156" s="23" t="s">
        <v>300</v>
      </c>
      <c r="C156" s="23" t="s">
        <v>431</v>
      </c>
      <c r="D156" s="23" t="s">
        <v>432</v>
      </c>
      <c r="E156" s="23"/>
      <c r="F156" s="23">
        <v>13.104699999999999</v>
      </c>
      <c r="G156" s="23">
        <v>0</v>
      </c>
      <c r="H156" s="23">
        <v>13.104699999999999</v>
      </c>
      <c r="I156" s="23">
        <v>0</v>
      </c>
      <c r="J156" s="23"/>
      <c r="K156" s="23"/>
      <c r="L156" s="23"/>
      <c r="M156" s="23"/>
      <c r="N156" s="23">
        <v>2.4819</v>
      </c>
      <c r="O156" s="23">
        <v>3.4481999999999999</v>
      </c>
      <c r="P156" s="23"/>
      <c r="Q156" s="23">
        <v>2.4819</v>
      </c>
      <c r="R156" s="23">
        <v>3.4481999999999999</v>
      </c>
      <c r="S156" s="23">
        <v>0</v>
      </c>
      <c r="T156" s="23">
        <v>0.58409999999999995</v>
      </c>
      <c r="U156" s="23"/>
      <c r="V156" s="23"/>
      <c r="W156" s="23"/>
    </row>
    <row r="157" spans="1:23" x14ac:dyDescent="0.25">
      <c r="A157" s="23" t="s">
        <v>122</v>
      </c>
      <c r="B157" s="23" t="s">
        <v>300</v>
      </c>
      <c r="C157" s="23" t="s">
        <v>433</v>
      </c>
      <c r="D157" s="23" t="s">
        <v>434</v>
      </c>
      <c r="E157" s="23"/>
      <c r="F157" s="23">
        <v>8.7005999999999997</v>
      </c>
      <c r="G157" s="23">
        <v>0</v>
      </c>
      <c r="H157" s="23">
        <v>14.422599999999999</v>
      </c>
      <c r="I157" s="23">
        <v>0</v>
      </c>
      <c r="J157" s="23"/>
      <c r="K157" s="23"/>
      <c r="L157" s="23"/>
      <c r="M157" s="23"/>
      <c r="N157" s="23">
        <v>2.4182000000000001</v>
      </c>
      <c r="O157" s="23">
        <v>3.2368000000000001</v>
      </c>
      <c r="P157" s="23"/>
      <c r="Q157" s="23">
        <v>2.4182000000000001</v>
      </c>
      <c r="R157" s="23">
        <v>3.2368000000000001</v>
      </c>
      <c r="S157" s="23">
        <v>0</v>
      </c>
      <c r="T157" s="23">
        <v>0.30470000000000003</v>
      </c>
      <c r="U157" s="23"/>
      <c r="V157" s="23"/>
      <c r="W157" s="23">
        <v>0</v>
      </c>
    </row>
    <row r="158" spans="1:23" x14ac:dyDescent="0.25">
      <c r="A158" s="23" t="s">
        <v>122</v>
      </c>
      <c r="B158" s="23" t="s">
        <v>300</v>
      </c>
      <c r="C158" s="23" t="s">
        <v>435</v>
      </c>
      <c r="D158" s="23" t="s">
        <v>436</v>
      </c>
      <c r="E158" s="23"/>
      <c r="F158" s="23">
        <v>9.2449999999999992</v>
      </c>
      <c r="G158" s="23">
        <v>0</v>
      </c>
      <c r="H158" s="23">
        <v>12.019</v>
      </c>
      <c r="I158" s="23">
        <v>0</v>
      </c>
      <c r="J158" s="23"/>
      <c r="K158" s="23"/>
      <c r="L158" s="23"/>
      <c r="M158" s="23"/>
      <c r="N158" s="23">
        <v>2.2480000000000002</v>
      </c>
      <c r="O158" s="23">
        <v>2.7109999999999999</v>
      </c>
      <c r="P158" s="23"/>
      <c r="Q158" s="23">
        <v>2.2480000000000002</v>
      </c>
      <c r="R158" s="23">
        <v>0</v>
      </c>
      <c r="S158" s="23">
        <v>0</v>
      </c>
      <c r="T158" s="23">
        <v>1.7999999999999999E-2</v>
      </c>
      <c r="U158" s="23"/>
      <c r="V158" s="23"/>
      <c r="W158" s="23">
        <v>0</v>
      </c>
    </row>
    <row r="159" spans="1:23" x14ac:dyDescent="0.25">
      <c r="A159" s="23" t="s">
        <v>122</v>
      </c>
      <c r="B159" s="23" t="s">
        <v>300</v>
      </c>
      <c r="C159" s="23" t="s">
        <v>437</v>
      </c>
      <c r="D159" s="23" t="s">
        <v>438</v>
      </c>
      <c r="E159" s="23"/>
      <c r="F159" s="23">
        <v>7.3360300000000001</v>
      </c>
      <c r="G159" s="23">
        <v>0</v>
      </c>
      <c r="H159" s="23">
        <v>8.7799999999999994</v>
      </c>
      <c r="I159" s="23">
        <v>0</v>
      </c>
      <c r="J159" s="23"/>
      <c r="K159" s="23"/>
      <c r="L159" s="23"/>
      <c r="M159" s="23"/>
      <c r="N159" s="23">
        <v>2.4606599999999998</v>
      </c>
      <c r="O159" s="23">
        <v>3.8406400000000001</v>
      </c>
      <c r="P159" s="23"/>
      <c r="Q159" s="23">
        <v>2.4606599999999998</v>
      </c>
      <c r="R159" s="23">
        <v>3.8406400000000001</v>
      </c>
      <c r="S159" s="23">
        <v>0</v>
      </c>
      <c r="T159" s="23">
        <v>0.12959999999999999</v>
      </c>
      <c r="U159" s="23"/>
      <c r="V159" s="23"/>
      <c r="W159" s="23">
        <v>0</v>
      </c>
    </row>
    <row r="160" spans="1:23" x14ac:dyDescent="0.25">
      <c r="A160" s="23" t="s">
        <v>122</v>
      </c>
      <c r="B160" s="23" t="s">
        <v>300</v>
      </c>
      <c r="C160" s="23" t="s">
        <v>439</v>
      </c>
      <c r="D160" s="23" t="s">
        <v>440</v>
      </c>
      <c r="E160" s="23"/>
      <c r="F160" s="23">
        <v>9.2242999999999995</v>
      </c>
      <c r="G160" s="23">
        <v>0</v>
      </c>
      <c r="H160" s="23">
        <v>11.277699999999999</v>
      </c>
      <c r="I160" s="23">
        <v>0</v>
      </c>
      <c r="J160" s="23"/>
      <c r="K160" s="23"/>
      <c r="L160" s="23"/>
      <c r="M160" s="23"/>
      <c r="N160" s="23">
        <v>2.3982999999999999</v>
      </c>
      <c r="O160" s="23">
        <v>3.5505</v>
      </c>
      <c r="P160" s="23"/>
      <c r="Q160" s="23">
        <v>2.3982999999999999</v>
      </c>
      <c r="R160" s="23">
        <v>3.5505</v>
      </c>
      <c r="S160" s="23">
        <v>0</v>
      </c>
      <c r="T160" s="23">
        <v>0.2114</v>
      </c>
      <c r="U160" s="23"/>
      <c r="V160" s="23"/>
      <c r="W160" s="23">
        <v>0</v>
      </c>
    </row>
    <row r="161" spans="1:23" x14ac:dyDescent="0.25">
      <c r="A161" s="23" t="s">
        <v>122</v>
      </c>
      <c r="B161" s="23" t="s">
        <v>300</v>
      </c>
      <c r="C161" s="23" t="s">
        <v>441</v>
      </c>
      <c r="D161" s="23" t="s">
        <v>442</v>
      </c>
      <c r="E161" s="23"/>
      <c r="F161" s="23">
        <v>6.7285000000000004</v>
      </c>
      <c r="G161" s="23">
        <v>0</v>
      </c>
      <c r="H161" s="23">
        <v>8.9124999999999996</v>
      </c>
      <c r="I161" s="23">
        <v>0</v>
      </c>
      <c r="J161" s="23"/>
      <c r="K161" s="23"/>
      <c r="L161" s="23"/>
      <c r="M161" s="23"/>
      <c r="N161" s="23">
        <v>2.5</v>
      </c>
      <c r="O161" s="23">
        <v>3.67</v>
      </c>
      <c r="P161" s="23"/>
      <c r="Q161" s="23">
        <v>2.5</v>
      </c>
      <c r="R161" s="23">
        <v>3.67</v>
      </c>
      <c r="S161" s="23">
        <v>0</v>
      </c>
      <c r="T161" s="23">
        <v>0.1069</v>
      </c>
      <c r="U161" s="23"/>
      <c r="V161" s="23"/>
      <c r="W161" s="23">
        <v>0</v>
      </c>
    </row>
    <row r="162" spans="1:23" x14ac:dyDescent="0.25">
      <c r="A162" s="23" t="s">
        <v>122</v>
      </c>
      <c r="B162" s="23" t="s">
        <v>300</v>
      </c>
      <c r="C162" s="23" t="s">
        <v>443</v>
      </c>
      <c r="D162" s="23" t="s">
        <v>444</v>
      </c>
      <c r="E162" s="23"/>
      <c r="F162" s="23">
        <v>8.0786999999999995</v>
      </c>
      <c r="G162" s="23">
        <v>0</v>
      </c>
      <c r="H162" s="23">
        <v>15.0787</v>
      </c>
      <c r="I162" s="23">
        <v>0</v>
      </c>
      <c r="J162" s="23"/>
      <c r="K162" s="23"/>
      <c r="L162" s="23"/>
      <c r="M162" s="23"/>
      <c r="N162" s="23">
        <v>2.2673000000000001</v>
      </c>
      <c r="O162" s="23">
        <v>3.6301000000000001</v>
      </c>
      <c r="P162" s="23"/>
      <c r="Q162" s="23">
        <v>2.2673000000000001</v>
      </c>
      <c r="R162" s="23">
        <v>3.6301000000000001</v>
      </c>
      <c r="S162" s="23">
        <v>0</v>
      </c>
      <c r="T162" s="23">
        <v>0.1958</v>
      </c>
      <c r="U162" s="23"/>
      <c r="V162" s="23"/>
      <c r="W162" s="23">
        <v>0</v>
      </c>
    </row>
    <row r="163" spans="1:23" x14ac:dyDescent="0.25">
      <c r="A163" s="23" t="s">
        <v>122</v>
      </c>
      <c r="B163" s="23" t="s">
        <v>300</v>
      </c>
      <c r="C163" s="23" t="s">
        <v>445</v>
      </c>
      <c r="D163" s="23" t="s">
        <v>446</v>
      </c>
      <c r="E163" s="23"/>
      <c r="F163" s="23">
        <v>14.7</v>
      </c>
      <c r="G163" s="23">
        <v>0</v>
      </c>
      <c r="H163" s="23">
        <v>14.7</v>
      </c>
      <c r="I163" s="23">
        <v>0</v>
      </c>
      <c r="J163" s="23"/>
      <c r="K163" s="23"/>
      <c r="L163" s="23"/>
      <c r="M163" s="23"/>
      <c r="N163" s="23">
        <v>2.4432800000000001</v>
      </c>
      <c r="O163" s="23">
        <v>3.7777799999999999</v>
      </c>
      <c r="P163" s="23"/>
      <c r="Q163" s="23">
        <v>0</v>
      </c>
      <c r="R163" s="23">
        <v>0</v>
      </c>
      <c r="S163" s="23">
        <v>0</v>
      </c>
      <c r="T163" s="23">
        <v>0.31235000000000002</v>
      </c>
      <c r="U163" s="23"/>
      <c r="V163" s="23"/>
      <c r="W163" s="23">
        <v>0</v>
      </c>
    </row>
    <row r="164" spans="1:23" x14ac:dyDescent="0.25">
      <c r="A164" s="23" t="s">
        <v>122</v>
      </c>
      <c r="B164" s="23" t="s">
        <v>300</v>
      </c>
      <c r="C164" s="23" t="s">
        <v>447</v>
      </c>
      <c r="D164" s="23" t="s">
        <v>448</v>
      </c>
      <c r="E164" s="23"/>
      <c r="F164" s="23">
        <v>7.5</v>
      </c>
      <c r="G164" s="23">
        <v>0</v>
      </c>
      <c r="H164" s="23">
        <v>12.2</v>
      </c>
      <c r="I164" s="23">
        <v>0</v>
      </c>
      <c r="J164" s="23"/>
      <c r="K164" s="23"/>
      <c r="L164" s="23"/>
      <c r="M164" s="23"/>
      <c r="N164" s="23">
        <v>2.4328400000000001</v>
      </c>
      <c r="O164" s="23">
        <v>3.4356200000000001</v>
      </c>
      <c r="P164" s="23"/>
      <c r="Q164" s="23">
        <v>2.4328400000000001</v>
      </c>
      <c r="R164" s="23">
        <v>3.4356200000000001</v>
      </c>
      <c r="S164" s="23">
        <v>0</v>
      </c>
      <c r="T164" s="23">
        <v>0.34920000000000001</v>
      </c>
      <c r="U164" s="23"/>
      <c r="V164" s="23"/>
      <c r="W164" s="23">
        <v>0</v>
      </c>
    </row>
    <row r="165" spans="1:23" x14ac:dyDescent="0.25">
      <c r="A165" s="23" t="s">
        <v>122</v>
      </c>
      <c r="B165" s="23" t="s">
        <v>300</v>
      </c>
      <c r="C165" s="23" t="s">
        <v>449</v>
      </c>
      <c r="D165" s="23" t="s">
        <v>450</v>
      </c>
      <c r="E165" s="23"/>
      <c r="F165" s="23">
        <v>5.18</v>
      </c>
      <c r="G165" s="23">
        <v>0</v>
      </c>
      <c r="H165" s="23">
        <v>12.433</v>
      </c>
      <c r="I165" s="23">
        <v>0</v>
      </c>
      <c r="J165" s="23"/>
      <c r="K165" s="23"/>
      <c r="L165" s="23"/>
      <c r="M165" s="23"/>
      <c r="N165" s="23">
        <v>2.363</v>
      </c>
      <c r="O165" s="23">
        <v>3.9409999999999998</v>
      </c>
      <c r="P165" s="23"/>
      <c r="Q165" s="23">
        <v>2.363</v>
      </c>
      <c r="R165" s="23">
        <v>3.9409999999999998</v>
      </c>
      <c r="S165" s="23">
        <v>0</v>
      </c>
      <c r="T165" s="23">
        <v>9.5000000000000001E-2</v>
      </c>
      <c r="U165" s="23"/>
      <c r="V165" s="23"/>
      <c r="W165" s="23"/>
    </row>
    <row r="166" spans="1:23" x14ac:dyDescent="0.25">
      <c r="A166" s="23" t="s">
        <v>122</v>
      </c>
      <c r="B166" s="23" t="s">
        <v>300</v>
      </c>
      <c r="C166" s="23" t="s">
        <v>451</v>
      </c>
      <c r="D166" s="23" t="s">
        <v>452</v>
      </c>
      <c r="E166" s="23"/>
      <c r="F166" s="23">
        <v>7.1116000000000001</v>
      </c>
      <c r="G166" s="23">
        <v>0</v>
      </c>
      <c r="H166" s="23">
        <v>9.3765999999999998</v>
      </c>
      <c r="I166" s="23">
        <v>0</v>
      </c>
      <c r="J166" s="23"/>
      <c r="K166" s="23"/>
      <c r="L166" s="23"/>
      <c r="M166" s="23"/>
      <c r="N166" s="23">
        <v>2.3702999999999999</v>
      </c>
      <c r="O166" s="23">
        <v>3.3491</v>
      </c>
      <c r="P166" s="23"/>
      <c r="Q166" s="23">
        <v>0</v>
      </c>
      <c r="R166" s="23">
        <v>0</v>
      </c>
      <c r="S166" s="23">
        <v>0</v>
      </c>
      <c r="T166" s="23">
        <v>9.2499999999999999E-2</v>
      </c>
      <c r="U166" s="23"/>
      <c r="V166" s="23"/>
      <c r="W166" s="23">
        <v>0</v>
      </c>
    </row>
    <row r="167" spans="1:23" x14ac:dyDescent="0.25">
      <c r="A167" s="23" t="s">
        <v>122</v>
      </c>
      <c r="B167" s="23" t="s">
        <v>300</v>
      </c>
      <c r="C167" s="23" t="s">
        <v>453</v>
      </c>
      <c r="D167" s="23" t="s">
        <v>454</v>
      </c>
      <c r="E167" s="23"/>
      <c r="F167" s="23">
        <v>7.2111999999999998</v>
      </c>
      <c r="G167" s="23">
        <v>0</v>
      </c>
      <c r="H167" s="23">
        <v>9.1525999999999996</v>
      </c>
      <c r="I167" s="23">
        <v>0</v>
      </c>
      <c r="J167" s="23"/>
      <c r="K167" s="23"/>
      <c r="L167" s="23"/>
      <c r="M167" s="23"/>
      <c r="N167" s="23">
        <v>2.5</v>
      </c>
      <c r="O167" s="23">
        <v>3.67</v>
      </c>
      <c r="P167" s="23"/>
      <c r="Q167" s="23">
        <v>0</v>
      </c>
      <c r="R167" s="23">
        <v>0</v>
      </c>
      <c r="S167" s="23">
        <v>0</v>
      </c>
      <c r="T167" s="23">
        <v>0.10780000000000001</v>
      </c>
      <c r="U167" s="23"/>
      <c r="V167" s="23"/>
      <c r="W167" s="23">
        <v>0</v>
      </c>
    </row>
    <row r="168" spans="1:23" x14ac:dyDescent="0.25">
      <c r="A168" s="23" t="s">
        <v>122</v>
      </c>
      <c r="B168" s="23" t="s">
        <v>300</v>
      </c>
      <c r="C168" s="23" t="s">
        <v>455</v>
      </c>
      <c r="D168" s="23" t="s">
        <v>456</v>
      </c>
      <c r="E168" s="23"/>
      <c r="F168" s="23">
        <v>8.2507999999999999</v>
      </c>
      <c r="G168" s="23">
        <v>0</v>
      </c>
      <c r="H168" s="23">
        <v>8.7507999999999999</v>
      </c>
      <c r="I168" s="23">
        <v>0</v>
      </c>
      <c r="J168" s="23"/>
      <c r="K168" s="23"/>
      <c r="L168" s="23"/>
      <c r="M168" s="23"/>
      <c r="N168" s="23">
        <v>2.4156</v>
      </c>
      <c r="O168" s="23">
        <v>3.262</v>
      </c>
      <c r="P168" s="23"/>
      <c r="Q168" s="23">
        <v>2.4156</v>
      </c>
      <c r="R168" s="23">
        <v>3.262</v>
      </c>
      <c r="S168" s="23">
        <v>0</v>
      </c>
      <c r="T168" s="23">
        <v>0.1424</v>
      </c>
      <c r="U168" s="23"/>
      <c r="V168" s="23"/>
      <c r="W168" s="23">
        <v>0</v>
      </c>
    </row>
    <row r="169" spans="1:23" x14ac:dyDescent="0.25">
      <c r="A169" s="23" t="s">
        <v>122</v>
      </c>
      <c r="B169" s="23" t="s">
        <v>300</v>
      </c>
      <c r="C169" s="23" t="s">
        <v>457</v>
      </c>
      <c r="D169" s="23" t="s">
        <v>458</v>
      </c>
      <c r="E169" s="23"/>
      <c r="F169" s="23">
        <v>7.77</v>
      </c>
      <c r="G169" s="23">
        <v>0</v>
      </c>
      <c r="H169" s="23">
        <v>9.86</v>
      </c>
      <c r="I169" s="23">
        <v>0</v>
      </c>
      <c r="J169" s="23"/>
      <c r="K169" s="23"/>
      <c r="L169" s="23"/>
      <c r="M169" s="23"/>
      <c r="N169" s="23">
        <v>2.3523320000000001</v>
      </c>
      <c r="O169" s="23">
        <v>3.5445500000000001</v>
      </c>
      <c r="P169" s="23"/>
      <c r="Q169" s="23">
        <v>0</v>
      </c>
      <c r="R169" s="23">
        <v>0</v>
      </c>
      <c r="S169" s="23">
        <v>0</v>
      </c>
      <c r="T169" s="23">
        <v>0.22759599999999999</v>
      </c>
      <c r="U169" s="23"/>
      <c r="V169" s="23"/>
      <c r="W169" s="23">
        <v>0</v>
      </c>
    </row>
    <row r="170" spans="1:23" x14ac:dyDescent="0.25">
      <c r="A170" s="23" t="s">
        <v>122</v>
      </c>
      <c r="B170" s="23" t="s">
        <v>300</v>
      </c>
      <c r="C170" s="23" t="s">
        <v>459</v>
      </c>
      <c r="D170" s="23" t="s">
        <v>460</v>
      </c>
      <c r="E170" s="23"/>
      <c r="F170" s="23">
        <v>5.7789000000000001</v>
      </c>
      <c r="G170" s="23">
        <v>0</v>
      </c>
      <c r="H170" s="23">
        <v>14.9497</v>
      </c>
      <c r="I170" s="23">
        <v>0</v>
      </c>
      <c r="J170" s="23"/>
      <c r="K170" s="23"/>
      <c r="L170" s="23"/>
      <c r="M170" s="23"/>
      <c r="N170" s="23">
        <v>2.1202000000000001</v>
      </c>
      <c r="O170" s="23">
        <v>3.3902999999999999</v>
      </c>
      <c r="P170" s="23"/>
      <c r="Q170" s="23">
        <v>2.1202000000000001</v>
      </c>
      <c r="R170" s="23">
        <v>3.3902999999999999</v>
      </c>
      <c r="S170" s="23">
        <v>0</v>
      </c>
      <c r="T170" s="23">
        <v>3.6499999999999998E-2</v>
      </c>
      <c r="U170" s="23"/>
      <c r="V170" s="23"/>
      <c r="W170" s="23">
        <v>0</v>
      </c>
    </row>
    <row r="171" spans="1:23" x14ac:dyDescent="0.25">
      <c r="A171" s="23" t="s">
        <v>122</v>
      </c>
      <c r="B171" s="23" t="s">
        <v>300</v>
      </c>
      <c r="C171" s="23" t="s">
        <v>461</v>
      </c>
      <c r="D171" s="23" t="s">
        <v>462</v>
      </c>
      <c r="E171" s="23"/>
      <c r="F171" s="23">
        <v>6.9029999999999996</v>
      </c>
      <c r="G171" s="23">
        <v>0</v>
      </c>
      <c r="H171" s="23">
        <v>10.0077</v>
      </c>
      <c r="I171" s="23">
        <v>0</v>
      </c>
      <c r="J171" s="23"/>
      <c r="K171" s="23"/>
      <c r="L171" s="23"/>
      <c r="M171" s="23"/>
      <c r="N171" s="23">
        <v>2.4531000000000001</v>
      </c>
      <c r="O171" s="23">
        <v>3.5848</v>
      </c>
      <c r="P171" s="23"/>
      <c r="Q171" s="23">
        <v>2.4531000000000001</v>
      </c>
      <c r="R171" s="23">
        <v>3.5848</v>
      </c>
      <c r="S171" s="23">
        <v>0</v>
      </c>
      <c r="T171" s="23">
        <v>0.30649999999999999</v>
      </c>
      <c r="U171" s="23"/>
      <c r="V171" s="23"/>
      <c r="W171" s="23">
        <v>0</v>
      </c>
    </row>
    <row r="172" spans="1:23" x14ac:dyDescent="0.25">
      <c r="A172" s="23" t="s">
        <v>122</v>
      </c>
      <c r="B172" s="23" t="s">
        <v>300</v>
      </c>
      <c r="C172" s="23" t="s">
        <v>463</v>
      </c>
      <c r="D172" s="23" t="s">
        <v>464</v>
      </c>
      <c r="E172" s="23"/>
      <c r="F172" s="23">
        <v>8.9101900000000001</v>
      </c>
      <c r="G172" s="23">
        <v>0</v>
      </c>
      <c r="H172" s="23">
        <v>16.08033</v>
      </c>
      <c r="I172" s="23">
        <v>0</v>
      </c>
      <c r="J172" s="23"/>
      <c r="K172" s="23"/>
      <c r="L172" s="23"/>
      <c r="M172" s="23"/>
      <c r="N172" s="23">
        <v>2.4836900000000002</v>
      </c>
      <c r="O172" s="23">
        <v>3.4123399999999999</v>
      </c>
      <c r="P172" s="23"/>
      <c r="Q172" s="23">
        <v>0</v>
      </c>
      <c r="R172" s="23">
        <v>0</v>
      </c>
      <c r="S172" s="23">
        <v>0</v>
      </c>
      <c r="T172" s="23">
        <v>0.69871000000000005</v>
      </c>
      <c r="U172" s="23"/>
      <c r="V172" s="23"/>
      <c r="W172" s="23">
        <v>0</v>
      </c>
    </row>
    <row r="173" spans="1:23" x14ac:dyDescent="0.25">
      <c r="A173" s="23" t="s">
        <v>122</v>
      </c>
      <c r="B173" s="23" t="s">
        <v>300</v>
      </c>
      <c r="C173" s="23" t="s">
        <v>465</v>
      </c>
      <c r="D173" s="23" t="s">
        <v>466</v>
      </c>
      <c r="E173" s="23"/>
      <c r="F173" s="23">
        <v>13.75</v>
      </c>
      <c r="G173" s="23">
        <v>0</v>
      </c>
      <c r="H173" s="23">
        <v>18</v>
      </c>
      <c r="I173" s="23">
        <v>0</v>
      </c>
      <c r="J173" s="23"/>
      <c r="K173" s="23"/>
      <c r="L173" s="23"/>
      <c r="M173" s="23"/>
      <c r="N173" s="23">
        <v>2.2444999999999999</v>
      </c>
      <c r="O173" s="23">
        <v>3.2669000000000001</v>
      </c>
      <c r="P173" s="23"/>
      <c r="Q173" s="23">
        <v>2.2444999999999999</v>
      </c>
      <c r="R173" s="23">
        <v>3.2669000000000001</v>
      </c>
      <c r="S173" s="23">
        <v>0</v>
      </c>
      <c r="T173" s="23">
        <v>3.9100000000000003E-2</v>
      </c>
      <c r="U173" s="23"/>
      <c r="V173" s="23"/>
      <c r="W173" s="23">
        <v>0</v>
      </c>
    </row>
    <row r="174" spans="1:23" x14ac:dyDescent="0.25">
      <c r="A174" s="23" t="s">
        <v>122</v>
      </c>
      <c r="B174" s="23" t="s">
        <v>300</v>
      </c>
      <c r="C174" s="23" t="s">
        <v>467</v>
      </c>
      <c r="D174" s="23" t="s">
        <v>468</v>
      </c>
      <c r="E174" s="23"/>
      <c r="F174" s="23">
        <v>7.1216999999999997</v>
      </c>
      <c r="G174" s="23">
        <v>0</v>
      </c>
      <c r="H174" s="23">
        <v>15.5154</v>
      </c>
      <c r="I174" s="23">
        <v>0</v>
      </c>
      <c r="J174" s="23"/>
      <c r="K174" s="23"/>
      <c r="L174" s="23"/>
      <c r="M174" s="23"/>
      <c r="N174" s="23">
        <v>2.3647</v>
      </c>
      <c r="O174" s="23">
        <v>3.9279000000000002</v>
      </c>
      <c r="P174" s="23"/>
      <c r="Q174" s="23">
        <v>0</v>
      </c>
      <c r="R174" s="23">
        <v>0</v>
      </c>
      <c r="S174" s="23">
        <v>0</v>
      </c>
      <c r="T174" s="23">
        <v>0.16830000000000001</v>
      </c>
      <c r="U174" s="23"/>
      <c r="V174" s="23"/>
      <c r="W174" s="23">
        <v>0</v>
      </c>
    </row>
    <row r="175" spans="1:23" x14ac:dyDescent="0.25">
      <c r="A175" s="23" t="s">
        <v>122</v>
      </c>
      <c r="B175" s="23" t="s">
        <v>300</v>
      </c>
      <c r="C175" s="23" t="s">
        <v>469</v>
      </c>
      <c r="D175" s="23" t="s">
        <v>470</v>
      </c>
      <c r="E175" s="23"/>
      <c r="F175" s="23">
        <v>6.3140000000000001</v>
      </c>
      <c r="G175" s="23">
        <v>0</v>
      </c>
      <c r="H175" s="23">
        <v>8.0790000000000006</v>
      </c>
      <c r="I175" s="23">
        <v>0</v>
      </c>
      <c r="J175" s="23"/>
      <c r="K175" s="23"/>
      <c r="L175" s="23"/>
      <c r="M175" s="23"/>
      <c r="N175" s="23">
        <v>2.3559999999999999</v>
      </c>
      <c r="O175" s="23">
        <v>3.5880000000000001</v>
      </c>
      <c r="P175" s="23"/>
      <c r="Q175" s="23">
        <v>0</v>
      </c>
      <c r="R175" s="23">
        <v>0</v>
      </c>
      <c r="S175" s="23">
        <v>0</v>
      </c>
      <c r="T175" s="23">
        <v>0.25330000000000003</v>
      </c>
      <c r="U175" s="23"/>
      <c r="V175" s="23"/>
      <c r="W175" s="23">
        <v>0</v>
      </c>
    </row>
    <row r="176" spans="1:23" x14ac:dyDescent="0.25">
      <c r="A176" s="23" t="s">
        <v>122</v>
      </c>
      <c r="B176" s="23" t="s">
        <v>300</v>
      </c>
      <c r="C176" s="23" t="s">
        <v>471</v>
      </c>
      <c r="D176" s="23" t="s">
        <v>472</v>
      </c>
      <c r="E176" s="23"/>
      <c r="F176" s="23">
        <v>6.2736999999999998</v>
      </c>
      <c r="G176" s="23">
        <v>0</v>
      </c>
      <c r="H176" s="23">
        <v>8.5891999999999999</v>
      </c>
      <c r="I176" s="23">
        <v>0</v>
      </c>
      <c r="J176" s="23"/>
      <c r="K176" s="23"/>
      <c r="L176" s="23"/>
      <c r="M176" s="23"/>
      <c r="N176" s="23">
        <v>2.4392</v>
      </c>
      <c r="O176" s="23">
        <v>3.6808999999999998</v>
      </c>
      <c r="P176" s="23"/>
      <c r="Q176" s="23"/>
      <c r="R176" s="23"/>
      <c r="S176" s="23">
        <v>0</v>
      </c>
      <c r="T176" s="23">
        <v>0.32129999999999997</v>
      </c>
      <c r="U176" s="23"/>
      <c r="V176" s="23"/>
      <c r="W176" s="23"/>
    </row>
    <row r="177" spans="1:23" x14ac:dyDescent="0.25">
      <c r="A177" s="23" t="s">
        <v>122</v>
      </c>
      <c r="B177" s="23" t="s">
        <v>300</v>
      </c>
      <c r="C177" s="23" t="s">
        <v>473</v>
      </c>
      <c r="D177" s="23" t="s">
        <v>474</v>
      </c>
      <c r="E177" s="23"/>
      <c r="F177" s="23">
        <v>5.3810000000000002</v>
      </c>
      <c r="G177" s="23">
        <v>0</v>
      </c>
      <c r="H177" s="23">
        <v>7.7670000000000003</v>
      </c>
      <c r="I177" s="23">
        <v>0</v>
      </c>
      <c r="J177" s="23"/>
      <c r="K177" s="23"/>
      <c r="L177" s="23"/>
      <c r="M177" s="23"/>
      <c r="N177" s="23">
        <v>2.4089999999999998</v>
      </c>
      <c r="O177" s="23">
        <v>3.2639999999999998</v>
      </c>
      <c r="P177" s="23"/>
      <c r="Q177" s="23">
        <v>2.4089999999999998</v>
      </c>
      <c r="R177" s="23">
        <v>3.2639999999999998</v>
      </c>
      <c r="S177" s="23">
        <v>0</v>
      </c>
      <c r="T177" s="23">
        <v>4.1000000000000002E-2</v>
      </c>
      <c r="U177" s="23"/>
      <c r="V177" s="23"/>
      <c r="W177" s="23">
        <v>0</v>
      </c>
    </row>
    <row r="178" spans="1:23" x14ac:dyDescent="0.25">
      <c r="A178" s="23" t="s">
        <v>122</v>
      </c>
      <c r="B178" s="23" t="s">
        <v>300</v>
      </c>
      <c r="C178" s="23" t="s">
        <v>475</v>
      </c>
      <c r="D178" s="23" t="s">
        <v>476</v>
      </c>
      <c r="E178" s="23"/>
      <c r="F178" s="23">
        <v>5.5570000000000004</v>
      </c>
      <c r="G178" s="23">
        <v>0</v>
      </c>
      <c r="H178" s="23">
        <v>6.3120000000000003</v>
      </c>
      <c r="I178" s="23">
        <v>0</v>
      </c>
      <c r="J178" s="23"/>
      <c r="K178" s="23"/>
      <c r="L178" s="23"/>
      <c r="M178" s="23"/>
      <c r="N178" s="23">
        <v>2.3610000000000002</v>
      </c>
      <c r="O178" s="23">
        <v>3.633</v>
      </c>
      <c r="P178" s="23"/>
      <c r="Q178" s="23">
        <v>2.3610000000000002</v>
      </c>
      <c r="R178" s="23">
        <v>3.633</v>
      </c>
      <c r="S178" s="23">
        <v>0</v>
      </c>
      <c r="T178" s="23">
        <v>0.06</v>
      </c>
      <c r="U178" s="23"/>
      <c r="V178" s="23"/>
      <c r="W178" s="23">
        <v>0</v>
      </c>
    </row>
    <row r="179" spans="1:23" x14ac:dyDescent="0.25">
      <c r="A179" s="23" t="s">
        <v>122</v>
      </c>
      <c r="B179" s="23" t="s">
        <v>300</v>
      </c>
      <c r="C179" s="23" t="s">
        <v>477</v>
      </c>
      <c r="D179" s="23" t="s">
        <v>478</v>
      </c>
      <c r="E179" s="23"/>
      <c r="F179" s="23">
        <v>7.5910000000000002</v>
      </c>
      <c r="G179" s="23">
        <v>0</v>
      </c>
      <c r="H179" s="23">
        <v>11.2</v>
      </c>
      <c r="I179" s="23">
        <v>0</v>
      </c>
      <c r="J179" s="23"/>
      <c r="K179" s="23"/>
      <c r="L179" s="23"/>
      <c r="M179" s="23"/>
      <c r="N179" s="23">
        <v>2.4369999999999998</v>
      </c>
      <c r="O179" s="23">
        <v>3.5030000000000001</v>
      </c>
      <c r="P179" s="23"/>
      <c r="Q179" s="23">
        <v>0</v>
      </c>
      <c r="R179" s="23">
        <v>0</v>
      </c>
      <c r="S179" s="23">
        <v>0</v>
      </c>
      <c r="T179" s="23">
        <v>0.14099999999999999</v>
      </c>
      <c r="U179" s="23"/>
      <c r="V179" s="23"/>
      <c r="W179" s="23">
        <v>0</v>
      </c>
    </row>
    <row r="180" spans="1:23" x14ac:dyDescent="0.25">
      <c r="A180" s="23" t="s">
        <v>122</v>
      </c>
      <c r="B180" s="23" t="s">
        <v>300</v>
      </c>
      <c r="C180" s="23" t="s">
        <v>479</v>
      </c>
      <c r="D180" s="23" t="s">
        <v>480</v>
      </c>
      <c r="E180" s="23"/>
      <c r="F180" s="23">
        <v>9.8000000000000007</v>
      </c>
      <c r="G180" s="23">
        <v>0</v>
      </c>
      <c r="H180" s="23">
        <v>19.14</v>
      </c>
      <c r="I180" s="23">
        <v>0</v>
      </c>
      <c r="J180" s="23"/>
      <c r="K180" s="23"/>
      <c r="L180" s="23"/>
      <c r="M180" s="23"/>
      <c r="N180" s="23">
        <v>2.626172</v>
      </c>
      <c r="O180" s="23">
        <v>3.799938</v>
      </c>
      <c r="P180" s="23"/>
      <c r="Q180" s="23">
        <v>0</v>
      </c>
      <c r="R180" s="23">
        <v>0</v>
      </c>
      <c r="S180" s="23">
        <v>0</v>
      </c>
      <c r="T180" s="23">
        <v>0.10824499999999999</v>
      </c>
      <c r="U180" s="23"/>
      <c r="V180" s="23"/>
      <c r="W180" s="23">
        <v>0</v>
      </c>
    </row>
    <row r="181" spans="1:23" x14ac:dyDescent="0.25">
      <c r="A181" s="23" t="s">
        <v>122</v>
      </c>
      <c r="B181" s="23" t="s">
        <v>300</v>
      </c>
      <c r="C181" s="23" t="s">
        <v>481</v>
      </c>
      <c r="D181" s="23" t="s">
        <v>482</v>
      </c>
      <c r="E181" s="23"/>
      <c r="F181" s="23">
        <v>5.9039999999999999</v>
      </c>
      <c r="G181" s="23">
        <v>0</v>
      </c>
      <c r="H181" s="23">
        <v>10.244999999999999</v>
      </c>
      <c r="I181" s="23">
        <v>0</v>
      </c>
      <c r="J181" s="23"/>
      <c r="K181" s="23"/>
      <c r="L181" s="23"/>
      <c r="M181" s="23"/>
      <c r="N181" s="23">
        <v>2.4009999999999998</v>
      </c>
      <c r="O181" s="23">
        <v>3.65</v>
      </c>
      <c r="P181" s="23"/>
      <c r="Q181" s="23">
        <v>2.4009999999999998</v>
      </c>
      <c r="R181" s="23">
        <v>3.65</v>
      </c>
      <c r="S181" s="23">
        <v>0</v>
      </c>
      <c r="T181" s="23">
        <v>0.108</v>
      </c>
      <c r="U181" s="23"/>
      <c r="V181" s="23"/>
      <c r="W181" s="23">
        <v>0</v>
      </c>
    </row>
    <row r="182" spans="1:23" x14ac:dyDescent="0.25">
      <c r="A182" s="23" t="s">
        <v>122</v>
      </c>
      <c r="B182" s="23" t="s">
        <v>300</v>
      </c>
      <c r="C182" s="23" t="s">
        <v>483</v>
      </c>
      <c r="D182" s="23" t="s">
        <v>484</v>
      </c>
      <c r="E182" s="23"/>
      <c r="F182" s="23">
        <v>7.274</v>
      </c>
      <c r="G182" s="23">
        <v>0</v>
      </c>
      <c r="H182" s="23">
        <v>11.319599999999999</v>
      </c>
      <c r="I182" s="23">
        <v>0</v>
      </c>
      <c r="J182" s="23"/>
      <c r="K182" s="23"/>
      <c r="L182" s="23"/>
      <c r="M182" s="23"/>
      <c r="N182" s="23">
        <v>2.4413999999999998</v>
      </c>
      <c r="O182" s="23">
        <v>3.5707</v>
      </c>
      <c r="P182" s="23"/>
      <c r="Q182" s="23">
        <v>2.4413999999999998</v>
      </c>
      <c r="R182" s="23">
        <v>3.5707</v>
      </c>
      <c r="S182" s="23">
        <v>0</v>
      </c>
      <c r="T182" s="23">
        <v>7.6399999999999996E-2</v>
      </c>
      <c r="U182" s="23"/>
      <c r="V182" s="23"/>
      <c r="W182" s="23">
        <v>0</v>
      </c>
    </row>
    <row r="183" spans="1:23" x14ac:dyDescent="0.25">
      <c r="A183" s="23" t="s">
        <v>122</v>
      </c>
      <c r="B183" s="23" t="s">
        <v>300</v>
      </c>
      <c r="C183" s="23" t="s">
        <v>485</v>
      </c>
      <c r="D183" s="23" t="s">
        <v>486</v>
      </c>
      <c r="E183" s="23"/>
      <c r="F183" s="23">
        <v>10.488200000000001</v>
      </c>
      <c r="G183" s="23">
        <v>0</v>
      </c>
      <c r="H183" s="23">
        <v>13.438800000000001</v>
      </c>
      <c r="I183" s="23">
        <v>0</v>
      </c>
      <c r="J183" s="23"/>
      <c r="K183" s="23"/>
      <c r="L183" s="23"/>
      <c r="M183" s="23"/>
      <c r="N183" s="23">
        <v>2.4394999999999998</v>
      </c>
      <c r="O183" s="23">
        <v>3.7054</v>
      </c>
      <c r="P183" s="23"/>
      <c r="Q183" s="23"/>
      <c r="R183" s="23"/>
      <c r="S183" s="23">
        <v>0</v>
      </c>
      <c r="T183" s="23">
        <v>1.61E-2</v>
      </c>
      <c r="U183" s="23"/>
      <c r="V183" s="23"/>
      <c r="W183" s="23"/>
    </row>
    <row r="184" spans="1:23" x14ac:dyDescent="0.25">
      <c r="A184" s="23" t="s">
        <v>122</v>
      </c>
      <c r="B184" s="23" t="s">
        <v>300</v>
      </c>
      <c r="C184" s="23" t="s">
        <v>487</v>
      </c>
      <c r="D184" s="23" t="s">
        <v>488</v>
      </c>
      <c r="E184" s="23"/>
      <c r="F184" s="23">
        <v>7.5693999999999999</v>
      </c>
      <c r="G184" s="23">
        <v>0</v>
      </c>
      <c r="H184" s="23">
        <v>15.510199999999999</v>
      </c>
      <c r="I184" s="23">
        <v>0</v>
      </c>
      <c r="J184" s="23"/>
      <c r="K184" s="23"/>
      <c r="L184" s="23"/>
      <c r="M184" s="23"/>
      <c r="N184" s="23">
        <v>2.4537</v>
      </c>
      <c r="O184" s="23">
        <v>3.5369999999999999</v>
      </c>
      <c r="P184" s="23"/>
      <c r="Q184" s="23">
        <v>0</v>
      </c>
      <c r="R184" s="23">
        <v>0</v>
      </c>
      <c r="S184" s="23">
        <v>0</v>
      </c>
      <c r="T184" s="23">
        <v>0.27179999999999999</v>
      </c>
      <c r="U184" s="23"/>
      <c r="V184" s="23"/>
      <c r="W184" s="23">
        <v>0</v>
      </c>
    </row>
    <row r="185" spans="1:23" x14ac:dyDescent="0.25">
      <c r="A185" s="23" t="s">
        <v>122</v>
      </c>
      <c r="B185" s="23" t="s">
        <v>300</v>
      </c>
      <c r="C185" s="23" t="s">
        <v>489</v>
      </c>
      <c r="D185" s="23" t="s">
        <v>490</v>
      </c>
      <c r="E185" s="23"/>
      <c r="F185" s="23">
        <v>9.8000000000000007</v>
      </c>
      <c r="G185" s="23">
        <v>0</v>
      </c>
      <c r="H185" s="23">
        <v>23</v>
      </c>
      <c r="I185" s="23">
        <v>0</v>
      </c>
      <c r="J185" s="23"/>
      <c r="K185" s="23"/>
      <c r="L185" s="23"/>
      <c r="M185" s="23"/>
      <c r="N185" s="23">
        <v>2.4630999999999998</v>
      </c>
      <c r="O185" s="23">
        <v>3.5472999999999999</v>
      </c>
      <c r="P185" s="23"/>
      <c r="Q185" s="23">
        <v>0</v>
      </c>
      <c r="R185" s="23">
        <v>0</v>
      </c>
      <c r="S185" s="23">
        <v>0</v>
      </c>
      <c r="T185" s="23">
        <v>9.8000000000000007</v>
      </c>
      <c r="U185" s="23"/>
      <c r="V185" s="23"/>
      <c r="W185" s="23">
        <v>0</v>
      </c>
    </row>
    <row r="186" spans="1:23" x14ac:dyDescent="0.25">
      <c r="A186" s="23" t="s">
        <v>122</v>
      </c>
      <c r="B186" s="23" t="s">
        <v>300</v>
      </c>
      <c r="C186" s="23" t="s">
        <v>491</v>
      </c>
      <c r="D186" s="23" t="s">
        <v>492</v>
      </c>
      <c r="E186" s="23"/>
      <c r="F186" s="23">
        <v>10.16</v>
      </c>
      <c r="G186" s="23">
        <v>0</v>
      </c>
      <c r="H186" s="23">
        <v>25.952000000000002</v>
      </c>
      <c r="I186" s="23">
        <v>0</v>
      </c>
      <c r="J186" s="23"/>
      <c r="K186" s="23"/>
      <c r="L186" s="23"/>
      <c r="M186" s="23"/>
      <c r="N186" s="23">
        <v>2.351</v>
      </c>
      <c r="O186" s="23">
        <v>3.569</v>
      </c>
      <c r="P186" s="23"/>
      <c r="Q186" s="23">
        <v>0</v>
      </c>
      <c r="R186" s="23">
        <v>0</v>
      </c>
      <c r="S186" s="23">
        <v>0</v>
      </c>
      <c r="T186" s="23">
        <v>0.47899999999999998</v>
      </c>
      <c r="U186" s="23"/>
      <c r="V186" s="23"/>
      <c r="W186" s="23">
        <v>0</v>
      </c>
    </row>
    <row r="187" spans="1:23" x14ac:dyDescent="0.25">
      <c r="A187" s="23" t="s">
        <v>122</v>
      </c>
      <c r="B187" s="23" t="s">
        <v>300</v>
      </c>
      <c r="C187" s="23" t="s">
        <v>493</v>
      </c>
      <c r="D187" s="23" t="s">
        <v>494</v>
      </c>
      <c r="E187" s="23"/>
      <c r="F187" s="23">
        <v>7.9999900000000004</v>
      </c>
      <c r="G187" s="23">
        <v>0</v>
      </c>
      <c r="H187" s="23">
        <v>8.5799000000000003</v>
      </c>
      <c r="I187" s="23">
        <v>0</v>
      </c>
      <c r="J187" s="23"/>
      <c r="K187" s="23"/>
      <c r="L187" s="23"/>
      <c r="M187" s="23"/>
      <c r="N187" s="23">
        <v>2.2477200000000002</v>
      </c>
      <c r="O187" s="23">
        <v>3.4703599999999999</v>
      </c>
      <c r="P187" s="23"/>
      <c r="Q187" s="23">
        <v>2.2477200000000002</v>
      </c>
      <c r="R187" s="23">
        <v>3.4703599999999999</v>
      </c>
      <c r="S187" s="23">
        <v>0</v>
      </c>
      <c r="T187" s="23">
        <v>0.12057</v>
      </c>
      <c r="U187" s="23"/>
      <c r="V187" s="23"/>
      <c r="W187" s="23">
        <v>0</v>
      </c>
    </row>
    <row r="188" spans="1:23" x14ac:dyDescent="0.25">
      <c r="A188" s="23" t="s">
        <v>122</v>
      </c>
      <c r="B188" s="23" t="s">
        <v>300</v>
      </c>
      <c r="C188" s="23" t="s">
        <v>495</v>
      </c>
      <c r="D188" s="23" t="s">
        <v>496</v>
      </c>
      <c r="E188" s="23"/>
      <c r="F188" s="23">
        <v>8</v>
      </c>
      <c r="G188" s="23">
        <v>0</v>
      </c>
      <c r="H188" s="23">
        <v>15.0503</v>
      </c>
      <c r="I188" s="23">
        <v>0</v>
      </c>
      <c r="J188" s="23"/>
      <c r="K188" s="23"/>
      <c r="L188" s="23"/>
      <c r="M188" s="23"/>
      <c r="N188" s="23">
        <v>2.3811</v>
      </c>
      <c r="O188" s="23">
        <v>3.4863</v>
      </c>
      <c r="P188" s="23"/>
      <c r="Q188" s="23">
        <v>2.3811</v>
      </c>
      <c r="R188" s="23">
        <v>3.4863</v>
      </c>
      <c r="S188" s="23">
        <v>0</v>
      </c>
      <c r="T188" s="23">
        <v>0.15659999999999999</v>
      </c>
      <c r="U188" s="23"/>
      <c r="V188" s="23"/>
      <c r="W188" s="23">
        <v>0</v>
      </c>
    </row>
    <row r="189" spans="1:23" x14ac:dyDescent="0.25">
      <c r="A189" s="23" t="s">
        <v>122</v>
      </c>
      <c r="B189" s="23" t="s">
        <v>300</v>
      </c>
      <c r="C189" s="23" t="s">
        <v>497</v>
      </c>
      <c r="D189" s="23" t="s">
        <v>498</v>
      </c>
      <c r="E189" s="23"/>
      <c r="F189" s="23">
        <v>5.4222000000000001</v>
      </c>
      <c r="G189" s="23">
        <v>0</v>
      </c>
      <c r="H189" s="23">
        <v>16.0672</v>
      </c>
      <c r="I189" s="23">
        <v>0</v>
      </c>
      <c r="J189" s="23"/>
      <c r="K189" s="23"/>
      <c r="L189" s="23"/>
      <c r="M189" s="23"/>
      <c r="N189" s="23">
        <v>2.5840000000000001</v>
      </c>
      <c r="O189" s="23">
        <v>3.7467999999999999</v>
      </c>
      <c r="P189" s="23"/>
      <c r="Q189" s="23">
        <v>0</v>
      </c>
      <c r="R189" s="23">
        <v>0</v>
      </c>
      <c r="S189" s="23">
        <v>0</v>
      </c>
      <c r="T189" s="23">
        <v>8.0600000000000005E-2</v>
      </c>
      <c r="U189" s="23"/>
      <c r="V189" s="23"/>
      <c r="W189" s="23">
        <v>0</v>
      </c>
    </row>
    <row r="190" spans="1:23" x14ac:dyDescent="0.25">
      <c r="A190" s="23" t="s">
        <v>122</v>
      </c>
      <c r="B190" s="23" t="s">
        <v>300</v>
      </c>
      <c r="C190" s="23" t="s">
        <v>499</v>
      </c>
      <c r="D190" s="23" t="s">
        <v>500</v>
      </c>
      <c r="E190" s="23"/>
      <c r="F190" s="23">
        <v>7.8685999999999998</v>
      </c>
      <c r="G190" s="23">
        <v>0</v>
      </c>
      <c r="H190" s="23">
        <v>20.236799999999999</v>
      </c>
      <c r="I190" s="23">
        <v>0</v>
      </c>
      <c r="J190" s="23"/>
      <c r="K190" s="23"/>
      <c r="L190" s="23"/>
      <c r="M190" s="23"/>
      <c r="N190" s="23">
        <v>2.4870999999999999</v>
      </c>
      <c r="O190" s="23">
        <v>3.5588000000000002</v>
      </c>
      <c r="P190" s="23"/>
      <c r="Q190" s="23">
        <v>2.4870999999999999</v>
      </c>
      <c r="R190" s="23">
        <v>3.5588000000000002</v>
      </c>
      <c r="S190" s="23">
        <v>0</v>
      </c>
      <c r="T190" s="23">
        <v>0.14360000000000001</v>
      </c>
      <c r="U190" s="23"/>
      <c r="V190" s="23"/>
      <c r="W190" s="23">
        <v>0</v>
      </c>
    </row>
    <row r="191" spans="1:23" x14ac:dyDescent="0.25">
      <c r="A191" s="23" t="s">
        <v>122</v>
      </c>
      <c r="B191" s="23" t="s">
        <v>300</v>
      </c>
      <c r="C191" s="23" t="s">
        <v>501</v>
      </c>
      <c r="D191" s="23" t="s">
        <v>502</v>
      </c>
      <c r="E191" s="23"/>
      <c r="F191" s="23">
        <v>7.7686999999999999</v>
      </c>
      <c r="G191" s="23">
        <v>0</v>
      </c>
      <c r="H191" s="23">
        <v>10.768700000000001</v>
      </c>
      <c r="I191" s="23">
        <v>0</v>
      </c>
      <c r="J191" s="23"/>
      <c r="K191" s="23"/>
      <c r="L191" s="23"/>
      <c r="M191" s="23"/>
      <c r="N191" s="23">
        <v>2.3254999999999999</v>
      </c>
      <c r="O191" s="23">
        <v>3.3188</v>
      </c>
      <c r="P191" s="23"/>
      <c r="Q191" s="23">
        <v>2.3254999999999999</v>
      </c>
      <c r="R191" s="23">
        <v>3.3188</v>
      </c>
      <c r="S191" s="23">
        <v>0</v>
      </c>
      <c r="T191" s="23">
        <v>0</v>
      </c>
      <c r="U191" s="23"/>
      <c r="V191" s="23"/>
      <c r="W191" s="23">
        <v>0</v>
      </c>
    </row>
    <row r="192" spans="1:23" x14ac:dyDescent="0.25">
      <c r="A192" s="23" t="s">
        <v>122</v>
      </c>
      <c r="B192" s="23" t="s">
        <v>300</v>
      </c>
      <c r="C192" s="23" t="s">
        <v>503</v>
      </c>
      <c r="D192" s="23" t="s">
        <v>504</v>
      </c>
      <c r="E192" s="23"/>
      <c r="F192" s="23">
        <v>10.4185</v>
      </c>
      <c r="G192" s="23">
        <v>0</v>
      </c>
      <c r="H192" s="23">
        <v>21.654299999999999</v>
      </c>
      <c r="I192" s="23">
        <v>0</v>
      </c>
      <c r="J192" s="23"/>
      <c r="K192" s="23"/>
      <c r="L192" s="23"/>
      <c r="M192" s="23"/>
      <c r="N192" s="23">
        <v>2.4306999999999999</v>
      </c>
      <c r="O192" s="23">
        <v>3.4742000000000002</v>
      </c>
      <c r="P192" s="23"/>
      <c r="Q192" s="23"/>
      <c r="R192" s="23"/>
      <c r="S192" s="23">
        <v>0</v>
      </c>
      <c r="T192" s="23">
        <v>0.3155</v>
      </c>
      <c r="U192" s="23"/>
      <c r="V192" s="23"/>
      <c r="W192" s="23"/>
    </row>
    <row r="193" spans="1:23" x14ac:dyDescent="0.25">
      <c r="A193" s="23" t="s">
        <v>122</v>
      </c>
      <c r="B193" s="23" t="s">
        <v>300</v>
      </c>
      <c r="C193" s="23" t="s">
        <v>505</v>
      </c>
      <c r="D193" s="23" t="s">
        <v>506</v>
      </c>
      <c r="E193" s="23"/>
      <c r="F193" s="23">
        <v>8.7799999999999994</v>
      </c>
      <c r="G193" s="23">
        <v>0</v>
      </c>
      <c r="H193" s="23">
        <v>13.88</v>
      </c>
      <c r="I193" s="23">
        <v>0</v>
      </c>
      <c r="J193" s="23"/>
      <c r="K193" s="23"/>
      <c r="L193" s="23"/>
      <c r="M193" s="23"/>
      <c r="N193" s="23">
        <v>2.5299999999999998</v>
      </c>
      <c r="O193" s="23">
        <v>3.78</v>
      </c>
      <c r="P193" s="23"/>
      <c r="Q193" s="23">
        <v>0</v>
      </c>
      <c r="R193" s="23">
        <v>0</v>
      </c>
      <c r="S193" s="23">
        <v>0</v>
      </c>
      <c r="T193" s="23">
        <v>0.15790000000000001</v>
      </c>
      <c r="U193" s="23"/>
      <c r="V193" s="23"/>
      <c r="W193" s="23">
        <v>0</v>
      </c>
    </row>
    <row r="194" spans="1:23" x14ac:dyDescent="0.25">
      <c r="A194" s="23" t="s">
        <v>122</v>
      </c>
      <c r="B194" s="23" t="s">
        <v>300</v>
      </c>
      <c r="C194" s="23" t="s">
        <v>507</v>
      </c>
      <c r="D194" s="23" t="s">
        <v>508</v>
      </c>
      <c r="E194" s="23"/>
      <c r="F194" s="23">
        <v>6.4386000000000001</v>
      </c>
      <c r="G194" s="23">
        <v>0</v>
      </c>
      <c r="H194" s="23">
        <v>9.6279000000000003</v>
      </c>
      <c r="I194" s="23">
        <v>0</v>
      </c>
      <c r="J194" s="23"/>
      <c r="K194" s="23"/>
      <c r="L194" s="23"/>
      <c r="M194" s="23"/>
      <c r="N194" s="23">
        <v>2.4331999999999998</v>
      </c>
      <c r="O194" s="23">
        <v>3.3658999999999999</v>
      </c>
      <c r="P194" s="23"/>
      <c r="Q194" s="23">
        <v>2.4331999999999998</v>
      </c>
      <c r="R194" s="23">
        <v>3.3658999999999999</v>
      </c>
      <c r="S194" s="23">
        <v>0</v>
      </c>
      <c r="T194" s="23">
        <v>0.1391</v>
      </c>
      <c r="U194" s="23"/>
      <c r="V194" s="23"/>
      <c r="W194" s="23"/>
    </row>
    <row r="195" spans="1:23" x14ac:dyDescent="0.25">
      <c r="A195" s="23" t="s">
        <v>122</v>
      </c>
      <c r="B195" s="23" t="s">
        <v>300</v>
      </c>
      <c r="C195" s="23" t="s">
        <v>509</v>
      </c>
      <c r="D195" s="23" t="s">
        <v>510</v>
      </c>
      <c r="E195" s="23"/>
      <c r="F195" s="23">
        <v>6.4444999999999997</v>
      </c>
      <c r="G195" s="23">
        <v>0</v>
      </c>
      <c r="H195" s="23">
        <v>7.8102999999999998</v>
      </c>
      <c r="I195" s="23">
        <v>0</v>
      </c>
      <c r="J195" s="23"/>
      <c r="K195" s="23"/>
      <c r="L195" s="23"/>
      <c r="M195" s="23"/>
      <c r="N195" s="23">
        <v>2.1787000000000001</v>
      </c>
      <c r="O195" s="23">
        <v>1.6284000000000001</v>
      </c>
      <c r="P195" s="23"/>
      <c r="Q195" s="23">
        <v>2.1787000000000001</v>
      </c>
      <c r="R195" s="23">
        <v>1.6284000000000001</v>
      </c>
      <c r="S195" s="23">
        <v>0</v>
      </c>
      <c r="T195" s="23">
        <v>3.3000000000000002E-2</v>
      </c>
      <c r="U195" s="23"/>
      <c r="V195" s="23"/>
      <c r="W195" s="23">
        <v>0</v>
      </c>
    </row>
    <row r="196" spans="1:23" x14ac:dyDescent="0.25">
      <c r="A196" s="23" t="s">
        <v>122</v>
      </c>
      <c r="B196" s="23" t="s">
        <v>300</v>
      </c>
      <c r="C196" s="23" t="s">
        <v>511</v>
      </c>
      <c r="D196" s="23" t="s">
        <v>512</v>
      </c>
      <c r="E196" s="23"/>
      <c r="F196" s="23">
        <v>8.4995999999999992</v>
      </c>
      <c r="G196" s="23">
        <v>0</v>
      </c>
      <c r="H196" s="23">
        <v>19.071300000000001</v>
      </c>
      <c r="I196" s="23">
        <v>0</v>
      </c>
      <c r="J196" s="23"/>
      <c r="K196" s="23"/>
      <c r="L196" s="23"/>
      <c r="M196" s="23"/>
      <c r="N196" s="23">
        <v>2.4373</v>
      </c>
      <c r="O196" s="23">
        <v>3.601</v>
      </c>
      <c r="P196" s="23"/>
      <c r="Q196" s="23">
        <v>2.4373</v>
      </c>
      <c r="R196" s="23">
        <v>3.601</v>
      </c>
      <c r="S196" s="23">
        <v>0</v>
      </c>
      <c r="T196" s="23">
        <v>0.59440000000000004</v>
      </c>
      <c r="U196" s="23"/>
      <c r="V196" s="23"/>
      <c r="W196" s="23">
        <v>0</v>
      </c>
    </row>
    <row r="197" spans="1:23" x14ac:dyDescent="0.25">
      <c r="A197" s="23" t="s">
        <v>122</v>
      </c>
      <c r="B197" s="23" t="s">
        <v>300</v>
      </c>
      <c r="C197" s="23" t="s">
        <v>513</v>
      </c>
      <c r="D197" s="23" t="s">
        <v>514</v>
      </c>
      <c r="E197" s="23"/>
      <c r="F197" s="23">
        <v>4.9000000000000004</v>
      </c>
      <c r="G197" s="23">
        <v>0</v>
      </c>
      <c r="H197" s="23">
        <v>8.2842000000000002</v>
      </c>
      <c r="I197" s="23">
        <v>0</v>
      </c>
      <c r="J197" s="23"/>
      <c r="K197" s="23"/>
      <c r="L197" s="23"/>
      <c r="M197" s="23"/>
      <c r="N197" s="23">
        <v>2.2753999999999999</v>
      </c>
      <c r="O197" s="23">
        <v>3.3113000000000001</v>
      </c>
      <c r="P197" s="23"/>
      <c r="Q197" s="23">
        <v>2.2753999999999999</v>
      </c>
      <c r="R197" s="23">
        <v>2.2753999999999999</v>
      </c>
      <c r="S197" s="23">
        <v>0</v>
      </c>
      <c r="T197" s="23">
        <v>0.20599999999999999</v>
      </c>
      <c r="U197" s="23"/>
      <c r="V197" s="23"/>
      <c r="W197" s="23">
        <v>0</v>
      </c>
    </row>
    <row r="198" spans="1:23" x14ac:dyDescent="0.25">
      <c r="A198" s="23" t="s">
        <v>122</v>
      </c>
      <c r="B198" s="23" t="s">
        <v>515</v>
      </c>
      <c r="C198" s="23" t="s">
        <v>516</v>
      </c>
      <c r="D198" s="23" t="s">
        <v>517</v>
      </c>
      <c r="E198" s="23"/>
      <c r="F198" s="23">
        <v>12.7639</v>
      </c>
      <c r="G198" s="23">
        <v>0</v>
      </c>
      <c r="H198" s="23">
        <v>21.988800000000001</v>
      </c>
      <c r="I198" s="23">
        <v>0</v>
      </c>
      <c r="J198" s="23"/>
      <c r="K198" s="23"/>
      <c r="L198" s="23"/>
      <c r="M198" s="23"/>
      <c r="N198" s="23">
        <v>2.2343000000000002</v>
      </c>
      <c r="O198" s="23">
        <v>2.3451</v>
      </c>
      <c r="P198" s="23"/>
      <c r="Q198" s="23"/>
      <c r="R198" s="23"/>
      <c r="S198" s="23">
        <v>0</v>
      </c>
      <c r="T198" s="23">
        <v>1.54E-2</v>
      </c>
      <c r="U198" s="23"/>
      <c r="V198" s="23"/>
      <c r="W198" s="23"/>
    </row>
    <row r="199" spans="1:23" x14ac:dyDescent="0.25">
      <c r="A199" s="23" t="s">
        <v>122</v>
      </c>
      <c r="B199" s="23" t="s">
        <v>515</v>
      </c>
      <c r="C199" s="23" t="s">
        <v>518</v>
      </c>
      <c r="D199" s="23" t="s">
        <v>519</v>
      </c>
      <c r="E199" s="23"/>
      <c r="F199" s="23">
        <v>5.0034999999999998</v>
      </c>
      <c r="G199" s="23">
        <v>0</v>
      </c>
      <c r="H199" s="23">
        <v>9.0035000000000007</v>
      </c>
      <c r="I199" s="23">
        <v>0</v>
      </c>
      <c r="J199" s="23"/>
      <c r="K199" s="23"/>
      <c r="L199" s="23"/>
      <c r="M199" s="23"/>
      <c r="N199" s="23">
        <v>2.5569000000000002</v>
      </c>
      <c r="O199" s="23">
        <v>3.3500999999999999</v>
      </c>
      <c r="P199" s="23"/>
      <c r="Q199" s="23"/>
      <c r="R199" s="23"/>
      <c r="S199" s="23">
        <v>0</v>
      </c>
      <c r="T199" s="23"/>
      <c r="U199" s="23"/>
      <c r="V199" s="23"/>
      <c r="W199" s="23"/>
    </row>
    <row r="200" spans="1:23" x14ac:dyDescent="0.25">
      <c r="A200" s="23" t="s">
        <v>122</v>
      </c>
      <c r="B200" s="23" t="s">
        <v>515</v>
      </c>
      <c r="C200" s="23" t="s">
        <v>520</v>
      </c>
      <c r="D200" s="23" t="s">
        <v>521</v>
      </c>
      <c r="E200" s="23"/>
      <c r="F200" s="23">
        <v>10.422000000000001</v>
      </c>
      <c r="G200" s="23">
        <v>0</v>
      </c>
      <c r="H200" s="23">
        <v>17.222000000000001</v>
      </c>
      <c r="I200" s="23">
        <v>0</v>
      </c>
      <c r="J200" s="23"/>
      <c r="K200" s="23"/>
      <c r="L200" s="23"/>
      <c r="M200" s="23"/>
      <c r="N200" s="23">
        <v>2.5</v>
      </c>
      <c r="O200" s="23">
        <v>3.6949999999999998</v>
      </c>
      <c r="P200" s="23"/>
      <c r="Q200" s="23">
        <v>0</v>
      </c>
      <c r="R200" s="23">
        <v>0</v>
      </c>
      <c r="S200" s="23">
        <v>0</v>
      </c>
      <c r="T200" s="23">
        <v>0</v>
      </c>
      <c r="U200" s="23"/>
      <c r="V200" s="23"/>
      <c r="W200" s="23">
        <v>0</v>
      </c>
    </row>
    <row r="201" spans="1:23" x14ac:dyDescent="0.25">
      <c r="A201" s="23" t="s">
        <v>122</v>
      </c>
      <c r="B201" s="23" t="s">
        <v>515</v>
      </c>
      <c r="C201" s="23" t="s">
        <v>522</v>
      </c>
      <c r="D201" s="23" t="s">
        <v>523</v>
      </c>
      <c r="E201" s="23"/>
      <c r="F201" s="23">
        <v>18.942</v>
      </c>
      <c r="G201" s="23">
        <v>0</v>
      </c>
      <c r="H201" s="23">
        <v>20.018000000000001</v>
      </c>
      <c r="I201" s="23">
        <v>0</v>
      </c>
      <c r="J201" s="23"/>
      <c r="K201" s="23"/>
      <c r="L201" s="23"/>
      <c r="M201" s="23"/>
      <c r="N201" s="23">
        <v>2.5049999999999999</v>
      </c>
      <c r="O201" s="23">
        <v>3.581</v>
      </c>
      <c r="P201" s="23"/>
      <c r="Q201" s="23">
        <v>0</v>
      </c>
      <c r="R201" s="23">
        <v>0</v>
      </c>
      <c r="S201" s="23">
        <v>0</v>
      </c>
      <c r="T201" s="23">
        <v>0.23699999999999999</v>
      </c>
      <c r="U201" s="23"/>
      <c r="V201" s="23"/>
      <c r="W201" s="23">
        <v>0</v>
      </c>
    </row>
    <row r="202" spans="1:23" x14ac:dyDescent="0.25">
      <c r="A202" s="23" t="s">
        <v>122</v>
      </c>
      <c r="B202" s="23" t="s">
        <v>515</v>
      </c>
      <c r="C202" s="23" t="s">
        <v>524</v>
      </c>
      <c r="D202" s="23" t="s">
        <v>525</v>
      </c>
      <c r="E202" s="23"/>
      <c r="F202" s="23">
        <v>11.76</v>
      </c>
      <c r="G202" s="23">
        <v>0</v>
      </c>
      <c r="H202" s="23">
        <v>11.76</v>
      </c>
      <c r="I202" s="23">
        <v>0</v>
      </c>
      <c r="J202" s="23"/>
      <c r="K202" s="23"/>
      <c r="L202" s="23"/>
      <c r="M202" s="23"/>
      <c r="N202" s="23">
        <v>2.3969999999999998</v>
      </c>
      <c r="O202" s="23">
        <v>3.661</v>
      </c>
      <c r="P202" s="23"/>
      <c r="Q202" s="23">
        <v>0</v>
      </c>
      <c r="R202" s="23">
        <v>0</v>
      </c>
      <c r="S202" s="23">
        <v>0</v>
      </c>
      <c r="T202" s="23">
        <v>0.22800000000000001</v>
      </c>
      <c r="U202" s="23"/>
      <c r="V202" s="23"/>
      <c r="W202" s="23">
        <v>0</v>
      </c>
    </row>
    <row r="203" spans="1:23" x14ac:dyDescent="0.25">
      <c r="A203" s="23" t="s">
        <v>122</v>
      </c>
      <c r="B203" s="23" t="s">
        <v>515</v>
      </c>
      <c r="C203" s="23" t="s">
        <v>526</v>
      </c>
      <c r="D203" s="23" t="s">
        <v>527</v>
      </c>
      <c r="E203" s="23"/>
      <c r="F203" s="23">
        <v>11.5768</v>
      </c>
      <c r="G203" s="23">
        <v>0</v>
      </c>
      <c r="H203" s="23">
        <v>12.3162</v>
      </c>
      <c r="I203" s="23">
        <v>0</v>
      </c>
      <c r="J203" s="23"/>
      <c r="K203" s="23"/>
      <c r="L203" s="23"/>
      <c r="M203" s="23"/>
      <c r="N203" s="23">
        <v>2.3944999999999999</v>
      </c>
      <c r="O203" s="23">
        <v>3.5289999999999999</v>
      </c>
      <c r="P203" s="23"/>
      <c r="Q203" s="23"/>
      <c r="R203" s="23"/>
      <c r="S203" s="23">
        <v>0</v>
      </c>
      <c r="T203" s="23">
        <v>0.29420000000000002</v>
      </c>
      <c r="U203" s="23"/>
      <c r="V203" s="23"/>
      <c r="W203" s="23"/>
    </row>
    <row r="204" spans="1:23" x14ac:dyDescent="0.25">
      <c r="A204" s="23" t="s">
        <v>122</v>
      </c>
      <c r="B204" s="23" t="s">
        <v>515</v>
      </c>
      <c r="C204" s="23" t="s">
        <v>528</v>
      </c>
      <c r="D204" s="23" t="s">
        <v>529</v>
      </c>
      <c r="E204" s="23"/>
      <c r="F204" s="23">
        <v>11.14</v>
      </c>
      <c r="G204" s="23">
        <v>0</v>
      </c>
      <c r="H204" s="23">
        <v>11.14</v>
      </c>
      <c r="I204" s="23">
        <v>0</v>
      </c>
      <c r="J204" s="23"/>
      <c r="K204" s="23"/>
      <c r="L204" s="23"/>
      <c r="M204" s="23"/>
      <c r="N204" s="23">
        <v>2.54</v>
      </c>
      <c r="O204" s="23">
        <v>3.52</v>
      </c>
      <c r="P204" s="23"/>
      <c r="Q204" s="23">
        <v>0</v>
      </c>
      <c r="R204" s="23">
        <v>0</v>
      </c>
      <c r="S204" s="23">
        <v>0</v>
      </c>
      <c r="T204" s="23">
        <v>0.16400000000000001</v>
      </c>
      <c r="U204" s="23"/>
      <c r="V204" s="23"/>
      <c r="W204" s="23">
        <v>0</v>
      </c>
    </row>
    <row r="205" spans="1:23" x14ac:dyDescent="0.25">
      <c r="A205" s="23" t="s">
        <v>122</v>
      </c>
      <c r="B205" s="23" t="s">
        <v>515</v>
      </c>
      <c r="C205" s="23" t="s">
        <v>530</v>
      </c>
      <c r="D205" s="23" t="s">
        <v>531</v>
      </c>
      <c r="E205" s="23"/>
      <c r="F205" s="23">
        <v>5.9549000000000003</v>
      </c>
      <c r="G205" s="23">
        <v>0</v>
      </c>
      <c r="H205" s="23">
        <v>7.9294000000000002</v>
      </c>
      <c r="I205" s="23">
        <v>0</v>
      </c>
      <c r="J205" s="23"/>
      <c r="K205" s="23"/>
      <c r="L205" s="23"/>
      <c r="M205" s="23"/>
      <c r="N205" s="23">
        <v>2.4081000000000001</v>
      </c>
      <c r="O205" s="23">
        <v>3.1930000000000001</v>
      </c>
      <c r="P205" s="23"/>
      <c r="Q205" s="23">
        <v>2.4081000000000001</v>
      </c>
      <c r="R205" s="23">
        <v>3.1930000000000001</v>
      </c>
      <c r="S205" s="23">
        <v>0</v>
      </c>
      <c r="T205" s="23">
        <v>7.4999999999999997E-2</v>
      </c>
      <c r="U205" s="23"/>
      <c r="V205" s="23"/>
      <c r="W205" s="23">
        <v>0</v>
      </c>
    </row>
    <row r="206" spans="1:23" x14ac:dyDescent="0.25">
      <c r="A206" s="23" t="s">
        <v>122</v>
      </c>
      <c r="B206" s="23" t="s">
        <v>515</v>
      </c>
      <c r="C206" s="23" t="s">
        <v>532</v>
      </c>
      <c r="D206" s="23" t="s">
        <v>533</v>
      </c>
      <c r="E206" s="23"/>
      <c r="F206" s="23">
        <v>11.026400000000001</v>
      </c>
      <c r="G206" s="23">
        <v>0</v>
      </c>
      <c r="H206" s="23">
        <v>11.026400000000001</v>
      </c>
      <c r="I206" s="23">
        <v>0</v>
      </c>
      <c r="J206" s="23"/>
      <c r="K206" s="23"/>
      <c r="L206" s="23"/>
      <c r="M206" s="23"/>
      <c r="N206" s="23">
        <v>2.5831</v>
      </c>
      <c r="O206" s="23">
        <v>3.3898999999999999</v>
      </c>
      <c r="P206" s="23"/>
      <c r="Q206" s="23">
        <v>0</v>
      </c>
      <c r="R206" s="23">
        <v>0</v>
      </c>
      <c r="S206" s="23">
        <v>0</v>
      </c>
      <c r="T206" s="23">
        <v>0.1328</v>
      </c>
      <c r="U206" s="23"/>
      <c r="V206" s="23"/>
      <c r="W206" s="23">
        <v>0</v>
      </c>
    </row>
    <row r="207" spans="1:23" x14ac:dyDescent="0.25">
      <c r="A207" s="23" t="s">
        <v>122</v>
      </c>
      <c r="B207" s="23" t="s">
        <v>515</v>
      </c>
      <c r="C207" s="23" t="s">
        <v>534</v>
      </c>
      <c r="D207" s="23" t="s">
        <v>535</v>
      </c>
      <c r="E207" s="23"/>
      <c r="F207" s="23">
        <v>8.3870000000000005</v>
      </c>
      <c r="G207" s="23">
        <v>0</v>
      </c>
      <c r="H207" s="23">
        <v>8.3870000000000005</v>
      </c>
      <c r="I207" s="23">
        <v>0</v>
      </c>
      <c r="J207" s="23"/>
      <c r="K207" s="23"/>
      <c r="L207" s="23"/>
      <c r="M207" s="23"/>
      <c r="N207" s="23">
        <v>2.403</v>
      </c>
      <c r="O207" s="23">
        <v>3.4790000000000001</v>
      </c>
      <c r="P207" s="23"/>
      <c r="Q207" s="23">
        <v>0</v>
      </c>
      <c r="R207" s="23">
        <v>0</v>
      </c>
      <c r="S207" s="23">
        <v>0</v>
      </c>
      <c r="T207" s="23">
        <v>0</v>
      </c>
      <c r="U207" s="23"/>
      <c r="V207" s="23"/>
      <c r="W207" s="23">
        <v>0</v>
      </c>
    </row>
    <row r="208" spans="1:23" x14ac:dyDescent="0.25">
      <c r="A208" s="23" t="s">
        <v>122</v>
      </c>
      <c r="B208" s="23" t="s">
        <v>515</v>
      </c>
      <c r="C208" s="23" t="s">
        <v>536</v>
      </c>
      <c r="D208" s="23" t="s">
        <v>537</v>
      </c>
      <c r="E208" s="23"/>
      <c r="F208" s="23">
        <v>9.3826000000000001</v>
      </c>
      <c r="G208" s="23">
        <v>0</v>
      </c>
      <c r="H208" s="23">
        <v>9.9460099999999994</v>
      </c>
      <c r="I208" s="23">
        <v>0</v>
      </c>
      <c r="J208" s="23"/>
      <c r="K208" s="23"/>
      <c r="L208" s="23"/>
      <c r="M208" s="23"/>
      <c r="N208" s="23">
        <v>2.3264</v>
      </c>
      <c r="O208" s="23">
        <v>3.4348900000000002</v>
      </c>
      <c r="P208" s="23"/>
      <c r="Q208" s="23">
        <v>0</v>
      </c>
      <c r="R208" s="23">
        <v>0</v>
      </c>
      <c r="S208" s="23">
        <v>0</v>
      </c>
      <c r="T208" s="23">
        <v>3.9620000000000002E-2</v>
      </c>
      <c r="U208" s="23"/>
      <c r="V208" s="23"/>
      <c r="W208" s="23">
        <v>0</v>
      </c>
    </row>
    <row r="209" spans="1:23" x14ac:dyDescent="0.25">
      <c r="A209" s="23" t="s">
        <v>122</v>
      </c>
      <c r="B209" s="23" t="s">
        <v>515</v>
      </c>
      <c r="C209" s="23" t="s">
        <v>538</v>
      </c>
      <c r="D209" s="23" t="s">
        <v>539</v>
      </c>
      <c r="E209" s="23"/>
      <c r="F209" s="23">
        <v>11.391</v>
      </c>
      <c r="G209" s="23">
        <v>0</v>
      </c>
      <c r="H209" s="23">
        <v>27.526</v>
      </c>
      <c r="I209" s="23">
        <v>0</v>
      </c>
      <c r="J209" s="23"/>
      <c r="K209" s="23"/>
      <c r="L209" s="23"/>
      <c r="M209" s="23"/>
      <c r="N209" s="23">
        <v>2.4224999999999999</v>
      </c>
      <c r="O209" s="23">
        <v>3.984</v>
      </c>
      <c r="P209" s="23"/>
      <c r="Q209" s="23">
        <v>2.4224999999999999</v>
      </c>
      <c r="R209" s="23">
        <v>3.984</v>
      </c>
      <c r="S209" s="23">
        <v>0</v>
      </c>
      <c r="T209" s="23">
        <v>0.31740000000000002</v>
      </c>
      <c r="U209" s="23"/>
      <c r="V209" s="23"/>
      <c r="W209" s="23">
        <v>0</v>
      </c>
    </row>
    <row r="210" spans="1:23" x14ac:dyDescent="0.25">
      <c r="A210" s="23" t="s">
        <v>122</v>
      </c>
      <c r="B210" s="23" t="s">
        <v>515</v>
      </c>
      <c r="C210" s="23" t="s">
        <v>540</v>
      </c>
      <c r="D210" s="23" t="s">
        <v>541</v>
      </c>
      <c r="E210" s="23"/>
      <c r="F210" s="23">
        <v>9.2799999999999994</v>
      </c>
      <c r="G210" s="23">
        <v>0</v>
      </c>
      <c r="H210" s="23">
        <v>11.02</v>
      </c>
      <c r="I210" s="23">
        <v>0</v>
      </c>
      <c r="J210" s="23"/>
      <c r="K210" s="23"/>
      <c r="L210" s="23"/>
      <c r="M210" s="23"/>
      <c r="N210" s="23">
        <v>2.4700000000000002</v>
      </c>
      <c r="O210" s="23">
        <v>3.7372999999999998</v>
      </c>
      <c r="P210" s="23"/>
      <c r="Q210" s="23">
        <v>0</v>
      </c>
      <c r="R210" s="23">
        <v>0</v>
      </c>
      <c r="S210" s="23">
        <v>0</v>
      </c>
      <c r="T210" s="23">
        <v>0.32419999999999999</v>
      </c>
      <c r="U210" s="23"/>
      <c r="V210" s="23"/>
      <c r="W210" s="23">
        <v>0</v>
      </c>
    </row>
    <row r="211" spans="1:23" x14ac:dyDescent="0.25">
      <c r="A211" s="23" t="s">
        <v>122</v>
      </c>
      <c r="B211" s="23" t="s">
        <v>515</v>
      </c>
      <c r="C211" s="23" t="s">
        <v>542</v>
      </c>
      <c r="D211" s="23" t="s">
        <v>543</v>
      </c>
      <c r="E211" s="23"/>
      <c r="F211" s="23">
        <v>6.9740000000000002</v>
      </c>
      <c r="G211" s="23">
        <v>0</v>
      </c>
      <c r="H211" s="23">
        <v>7.4720000000000004</v>
      </c>
      <c r="I211" s="23">
        <v>0</v>
      </c>
      <c r="J211" s="23"/>
      <c r="K211" s="23"/>
      <c r="L211" s="23"/>
      <c r="M211" s="23"/>
      <c r="N211" s="23">
        <v>2.5</v>
      </c>
      <c r="O211" s="23">
        <v>3.6909999999999998</v>
      </c>
      <c r="P211" s="23"/>
      <c r="Q211" s="23">
        <v>0</v>
      </c>
      <c r="R211" s="23">
        <v>0</v>
      </c>
      <c r="S211" s="23">
        <v>0</v>
      </c>
      <c r="T211" s="23">
        <v>0</v>
      </c>
      <c r="U211" s="23"/>
      <c r="V211" s="23"/>
      <c r="W211" s="23">
        <v>0</v>
      </c>
    </row>
    <row r="212" spans="1:23" x14ac:dyDescent="0.25">
      <c r="A212" s="23" t="s">
        <v>122</v>
      </c>
      <c r="B212" s="23" t="s">
        <v>515</v>
      </c>
      <c r="C212" s="23" t="s">
        <v>544</v>
      </c>
      <c r="D212" s="23" t="s">
        <v>545</v>
      </c>
      <c r="E212" s="23"/>
      <c r="F212" s="23">
        <v>8.2653999999999996</v>
      </c>
      <c r="G212" s="23">
        <v>0</v>
      </c>
      <c r="H212" s="23">
        <v>17.496500000000001</v>
      </c>
      <c r="I212" s="23">
        <v>0</v>
      </c>
      <c r="J212" s="23"/>
      <c r="K212" s="23"/>
      <c r="L212" s="23"/>
      <c r="M212" s="23"/>
      <c r="N212" s="23">
        <v>2.4144999999999999</v>
      </c>
      <c r="O212" s="23">
        <v>3.6593</v>
      </c>
      <c r="P212" s="23"/>
      <c r="Q212" s="23"/>
      <c r="R212" s="23"/>
      <c r="S212" s="23">
        <v>0</v>
      </c>
      <c r="T212" s="23">
        <v>0.2571</v>
      </c>
      <c r="U212" s="23"/>
      <c r="V212" s="23"/>
      <c r="W212" s="23"/>
    </row>
    <row r="213" spans="1:23" x14ac:dyDescent="0.25">
      <c r="A213" s="23" t="s">
        <v>122</v>
      </c>
      <c r="B213" s="23" t="s">
        <v>515</v>
      </c>
      <c r="C213" s="23" t="s">
        <v>546</v>
      </c>
      <c r="D213" s="23" t="s">
        <v>547</v>
      </c>
      <c r="E213" s="23"/>
      <c r="F213" s="23">
        <v>8.73</v>
      </c>
      <c r="G213" s="23">
        <v>0</v>
      </c>
      <c r="H213" s="23">
        <v>11.6632</v>
      </c>
      <c r="I213" s="23">
        <v>0</v>
      </c>
      <c r="J213" s="23"/>
      <c r="K213" s="23"/>
      <c r="L213" s="23"/>
      <c r="M213" s="23"/>
      <c r="N213" s="23">
        <v>2.3854000000000002</v>
      </c>
      <c r="O213" s="23">
        <v>2.8018999999999998</v>
      </c>
      <c r="P213" s="23"/>
      <c r="Q213" s="23"/>
      <c r="R213" s="23"/>
      <c r="S213" s="23">
        <v>0</v>
      </c>
      <c r="T213" s="23">
        <v>0.22370000000000001</v>
      </c>
      <c r="U213" s="23"/>
      <c r="V213" s="23"/>
      <c r="W213" s="23"/>
    </row>
    <row r="214" spans="1:23" x14ac:dyDescent="0.25">
      <c r="A214" s="23" t="s">
        <v>122</v>
      </c>
      <c r="B214" s="23" t="s">
        <v>515</v>
      </c>
      <c r="C214" s="23" t="s">
        <v>548</v>
      </c>
      <c r="D214" s="23" t="s">
        <v>549</v>
      </c>
      <c r="E214" s="23"/>
      <c r="F214" s="23">
        <v>11.6431</v>
      </c>
      <c r="G214" s="23">
        <v>0</v>
      </c>
      <c r="H214" s="23">
        <v>0</v>
      </c>
      <c r="I214" s="23">
        <v>0</v>
      </c>
      <c r="J214" s="23"/>
      <c r="K214" s="23"/>
      <c r="L214" s="23"/>
      <c r="M214" s="23"/>
      <c r="N214" s="23">
        <v>2.5305</v>
      </c>
      <c r="O214" s="23">
        <v>3.9036</v>
      </c>
      <c r="P214" s="23"/>
      <c r="Q214" s="23">
        <v>0</v>
      </c>
      <c r="R214" s="23">
        <v>0</v>
      </c>
      <c r="S214" s="23">
        <v>0</v>
      </c>
      <c r="T214" s="23">
        <v>0.33150000000000002</v>
      </c>
      <c r="U214" s="23"/>
      <c r="V214" s="23"/>
      <c r="W214" s="23">
        <v>0</v>
      </c>
    </row>
    <row r="215" spans="1:23" x14ac:dyDescent="0.25">
      <c r="A215" s="23" t="s">
        <v>122</v>
      </c>
      <c r="B215" s="23" t="s">
        <v>515</v>
      </c>
      <c r="C215" s="23" t="s">
        <v>550</v>
      </c>
      <c r="D215" s="23" t="s">
        <v>551</v>
      </c>
      <c r="E215" s="23"/>
      <c r="F215" s="23">
        <v>9.8244000000000007</v>
      </c>
      <c r="G215" s="23">
        <v>0</v>
      </c>
      <c r="H215" s="23">
        <v>12.075699999999999</v>
      </c>
      <c r="I215" s="23">
        <v>0</v>
      </c>
      <c r="J215" s="23"/>
      <c r="K215" s="23"/>
      <c r="L215" s="23"/>
      <c r="M215" s="23"/>
      <c r="N215" s="23">
        <v>2.5356000000000001</v>
      </c>
      <c r="O215" s="23">
        <v>3.9495</v>
      </c>
      <c r="P215" s="23"/>
      <c r="Q215" s="23">
        <v>0</v>
      </c>
      <c r="R215" s="23">
        <v>0</v>
      </c>
      <c r="S215" s="23">
        <v>0</v>
      </c>
      <c r="T215" s="23">
        <v>1.67E-2</v>
      </c>
      <c r="U215" s="23"/>
      <c r="V215" s="23"/>
      <c r="W215" s="23">
        <v>0</v>
      </c>
    </row>
    <row r="216" spans="1:23" x14ac:dyDescent="0.25">
      <c r="A216" s="23" t="s">
        <v>122</v>
      </c>
      <c r="B216" s="23" t="s">
        <v>515</v>
      </c>
      <c r="C216" s="23" t="s">
        <v>552</v>
      </c>
      <c r="D216" s="23" t="s">
        <v>553</v>
      </c>
      <c r="E216" s="23"/>
      <c r="F216" s="23">
        <v>11.356999999999999</v>
      </c>
      <c r="G216" s="23">
        <v>0</v>
      </c>
      <c r="H216" s="23">
        <v>11.356999999999999</v>
      </c>
      <c r="I216" s="23">
        <v>0</v>
      </c>
      <c r="J216" s="23"/>
      <c r="K216" s="23"/>
      <c r="L216" s="23"/>
      <c r="M216" s="23"/>
      <c r="N216" s="23">
        <v>2.5830000000000002</v>
      </c>
      <c r="O216" s="23">
        <v>3.9670000000000001</v>
      </c>
      <c r="P216" s="23"/>
      <c r="Q216" s="23">
        <v>0</v>
      </c>
      <c r="R216" s="23">
        <v>0</v>
      </c>
      <c r="S216" s="23">
        <v>0</v>
      </c>
      <c r="T216" s="23">
        <v>0.17</v>
      </c>
      <c r="U216" s="23"/>
      <c r="V216" s="23"/>
      <c r="W216" s="23">
        <v>0</v>
      </c>
    </row>
    <row r="217" spans="1:23" x14ac:dyDescent="0.25">
      <c r="A217" s="23" t="s">
        <v>122</v>
      </c>
      <c r="B217" s="23" t="s">
        <v>515</v>
      </c>
      <c r="C217" s="23" t="s">
        <v>554</v>
      </c>
      <c r="D217" s="23" t="s">
        <v>555</v>
      </c>
      <c r="E217" s="23"/>
      <c r="F217" s="23">
        <v>11.808</v>
      </c>
      <c r="G217" s="23">
        <v>0</v>
      </c>
      <c r="H217" s="23">
        <v>12.5573</v>
      </c>
      <c r="I217" s="23">
        <v>0</v>
      </c>
      <c r="J217" s="23"/>
      <c r="K217" s="23"/>
      <c r="L217" s="23"/>
      <c r="M217" s="23"/>
      <c r="N217" s="23">
        <v>2.4941</v>
      </c>
      <c r="O217" s="23">
        <v>3.5043000000000002</v>
      </c>
      <c r="P217" s="23"/>
      <c r="Q217" s="23">
        <v>0</v>
      </c>
      <c r="R217" s="23">
        <v>0</v>
      </c>
      <c r="S217" s="23">
        <v>0</v>
      </c>
      <c r="T217" s="23">
        <v>7.22E-2</v>
      </c>
      <c r="U217" s="23"/>
      <c r="V217" s="23"/>
      <c r="W217" s="23">
        <v>0</v>
      </c>
    </row>
    <row r="218" spans="1:23" x14ac:dyDescent="0.25">
      <c r="A218" s="23" t="s">
        <v>122</v>
      </c>
      <c r="B218" s="23" t="s">
        <v>515</v>
      </c>
      <c r="C218" s="23" t="s">
        <v>556</v>
      </c>
      <c r="D218" s="23" t="s">
        <v>557</v>
      </c>
      <c r="E218" s="23"/>
      <c r="F218" s="23">
        <v>14</v>
      </c>
      <c r="G218" s="23">
        <v>0</v>
      </c>
      <c r="H218" s="23">
        <v>16.5</v>
      </c>
      <c r="I218" s="23">
        <v>0</v>
      </c>
      <c r="J218" s="23"/>
      <c r="K218" s="23"/>
      <c r="L218" s="23"/>
      <c r="M218" s="23"/>
      <c r="N218" s="23">
        <v>2.528</v>
      </c>
      <c r="O218" s="23">
        <v>3.6840000000000002</v>
      </c>
      <c r="P218" s="23"/>
      <c r="Q218" s="23"/>
      <c r="R218" s="23"/>
      <c r="S218" s="23">
        <v>0</v>
      </c>
      <c r="T218" s="23">
        <v>0.16589999999999999</v>
      </c>
      <c r="U218" s="23"/>
      <c r="V218" s="23"/>
      <c r="W218" s="23"/>
    </row>
    <row r="219" spans="1:23" x14ac:dyDescent="0.25">
      <c r="A219" s="23" t="s">
        <v>122</v>
      </c>
      <c r="B219" s="23" t="s">
        <v>515</v>
      </c>
      <c r="C219" s="23" t="s">
        <v>558</v>
      </c>
      <c r="D219" s="23" t="s">
        <v>559</v>
      </c>
      <c r="E219" s="23"/>
      <c r="F219" s="23">
        <v>12.745979999999999</v>
      </c>
      <c r="G219" s="23">
        <v>0</v>
      </c>
      <c r="H219" s="23">
        <v>20.446000000000002</v>
      </c>
      <c r="I219" s="23">
        <v>0</v>
      </c>
      <c r="J219" s="23"/>
      <c r="K219" s="23"/>
      <c r="L219" s="23"/>
      <c r="M219" s="23"/>
      <c r="N219" s="23">
        <v>2.5404399999999998</v>
      </c>
      <c r="O219" s="23">
        <v>3.6651600000000002</v>
      </c>
      <c r="P219" s="23"/>
      <c r="Q219" s="23">
        <v>0</v>
      </c>
      <c r="R219" s="23">
        <v>0</v>
      </c>
      <c r="S219" s="23">
        <v>0</v>
      </c>
      <c r="T219" s="23">
        <v>0.13492000000000001</v>
      </c>
      <c r="U219" s="23"/>
      <c r="V219" s="23"/>
      <c r="W219" s="23">
        <v>0</v>
      </c>
    </row>
    <row r="220" spans="1:23" x14ac:dyDescent="0.25">
      <c r="A220" s="23" t="s">
        <v>122</v>
      </c>
      <c r="B220" s="23" t="s">
        <v>515</v>
      </c>
      <c r="C220" s="23" t="s">
        <v>560</v>
      </c>
      <c r="D220" s="23" t="s">
        <v>561</v>
      </c>
      <c r="E220" s="23"/>
      <c r="F220" s="23">
        <v>10.19</v>
      </c>
      <c r="G220" s="23">
        <v>0</v>
      </c>
      <c r="H220" s="23">
        <v>19.344999999999999</v>
      </c>
      <c r="I220" s="23">
        <v>0</v>
      </c>
      <c r="J220" s="23"/>
      <c r="K220" s="23"/>
      <c r="L220" s="23"/>
      <c r="M220" s="23"/>
      <c r="N220" s="23">
        <v>2.48</v>
      </c>
      <c r="O220" s="23">
        <v>3.359</v>
      </c>
      <c r="P220" s="23"/>
      <c r="Q220" s="23">
        <v>0</v>
      </c>
      <c r="R220" s="23">
        <v>0</v>
      </c>
      <c r="S220" s="23">
        <v>0</v>
      </c>
      <c r="T220" s="23">
        <v>0.373</v>
      </c>
      <c r="U220" s="23"/>
      <c r="V220" s="23"/>
      <c r="W220" s="23">
        <v>0.47399999999999998</v>
      </c>
    </row>
    <row r="221" spans="1:23" x14ac:dyDescent="0.25">
      <c r="A221" s="23" t="s">
        <v>122</v>
      </c>
      <c r="B221" s="23" t="s">
        <v>515</v>
      </c>
      <c r="C221" s="23" t="s">
        <v>562</v>
      </c>
      <c r="D221" s="23" t="s">
        <v>563</v>
      </c>
      <c r="E221" s="23"/>
      <c r="F221" s="23">
        <v>8.5459999999999994</v>
      </c>
      <c r="G221" s="23">
        <v>0</v>
      </c>
      <c r="H221" s="23">
        <v>8.5459999999999994</v>
      </c>
      <c r="I221" s="23">
        <v>0</v>
      </c>
      <c r="J221" s="23"/>
      <c r="K221" s="23"/>
      <c r="L221" s="23"/>
      <c r="M221" s="23"/>
      <c r="N221" s="23">
        <v>2.4159999999999999</v>
      </c>
      <c r="O221" s="23">
        <v>3.5739999999999998</v>
      </c>
      <c r="P221" s="23"/>
      <c r="Q221" s="23">
        <v>0</v>
      </c>
      <c r="R221" s="23">
        <v>0</v>
      </c>
      <c r="S221" s="23">
        <v>0</v>
      </c>
      <c r="T221" s="23">
        <v>6.6000000000000003E-2</v>
      </c>
      <c r="U221" s="23"/>
      <c r="V221" s="23"/>
      <c r="W221" s="23">
        <v>0</v>
      </c>
    </row>
    <row r="222" spans="1:23" x14ac:dyDescent="0.25">
      <c r="A222" s="23" t="s">
        <v>122</v>
      </c>
      <c r="B222" s="23" t="s">
        <v>515</v>
      </c>
      <c r="C222" s="23" t="s">
        <v>564</v>
      </c>
      <c r="D222" s="23" t="s">
        <v>565</v>
      </c>
      <c r="E222" s="23"/>
      <c r="F222" s="23">
        <v>9</v>
      </c>
      <c r="G222" s="23">
        <v>0</v>
      </c>
      <c r="H222" s="23">
        <v>18</v>
      </c>
      <c r="I222" s="23">
        <v>0</v>
      </c>
      <c r="J222" s="23"/>
      <c r="K222" s="23"/>
      <c r="L222" s="23"/>
      <c r="M222" s="23"/>
      <c r="N222" s="23">
        <v>2.5</v>
      </c>
      <c r="O222" s="23">
        <v>3.67</v>
      </c>
      <c r="P222" s="23"/>
      <c r="Q222" s="23">
        <v>2.5</v>
      </c>
      <c r="R222" s="23">
        <v>3.67</v>
      </c>
      <c r="S222" s="23">
        <v>0</v>
      </c>
      <c r="T222" s="23">
        <v>0.59819999999999995</v>
      </c>
      <c r="U222" s="23"/>
      <c r="V222" s="23"/>
      <c r="W222" s="23"/>
    </row>
    <row r="223" spans="1:23" x14ac:dyDescent="0.25">
      <c r="A223" s="23" t="s">
        <v>122</v>
      </c>
      <c r="B223" s="23" t="s">
        <v>515</v>
      </c>
      <c r="C223" s="23" t="s">
        <v>566</v>
      </c>
      <c r="D223" s="23" t="s">
        <v>567</v>
      </c>
      <c r="E223" s="23"/>
      <c r="F223" s="23">
        <v>13.75</v>
      </c>
      <c r="G223" s="23">
        <v>0</v>
      </c>
      <c r="H223" s="23">
        <v>24.375</v>
      </c>
      <c r="I223" s="23">
        <v>0</v>
      </c>
      <c r="J223" s="23"/>
      <c r="K223" s="23"/>
      <c r="L223" s="23"/>
      <c r="M223" s="23"/>
      <c r="N223" s="23">
        <v>2.3664999999999998</v>
      </c>
      <c r="O223" s="23">
        <v>3.3980000000000001</v>
      </c>
      <c r="P223" s="23"/>
      <c r="Q223" s="23"/>
      <c r="R223" s="23"/>
      <c r="S223" s="23">
        <v>0</v>
      </c>
      <c r="T223" s="23">
        <v>0.56830000000000003</v>
      </c>
      <c r="U223" s="23"/>
      <c r="V223" s="23"/>
      <c r="W223" s="23"/>
    </row>
    <row r="224" spans="1:23" x14ac:dyDescent="0.25">
      <c r="A224" s="23" t="s">
        <v>122</v>
      </c>
      <c r="B224" s="23" t="s">
        <v>515</v>
      </c>
      <c r="C224" s="23" t="s">
        <v>568</v>
      </c>
      <c r="D224" s="23" t="s">
        <v>569</v>
      </c>
      <c r="E224" s="23"/>
      <c r="F224" s="23">
        <v>7.1410999999999998</v>
      </c>
      <c r="G224" s="23">
        <v>0</v>
      </c>
      <c r="H224" s="23">
        <v>18.1831</v>
      </c>
      <c r="I224" s="23">
        <v>0</v>
      </c>
      <c r="J224" s="23"/>
      <c r="K224" s="23"/>
      <c r="L224" s="23"/>
      <c r="M224" s="23"/>
      <c r="N224" s="23">
        <v>2.4500000000000002</v>
      </c>
      <c r="O224" s="23">
        <v>3.6760000000000002</v>
      </c>
      <c r="P224" s="23"/>
      <c r="Q224" s="23"/>
      <c r="R224" s="23"/>
      <c r="S224" s="23">
        <v>0</v>
      </c>
      <c r="T224" s="23">
        <v>0.35499999999999998</v>
      </c>
      <c r="U224" s="23"/>
      <c r="V224" s="23"/>
      <c r="W224" s="23"/>
    </row>
    <row r="225" spans="1:23" x14ac:dyDescent="0.25">
      <c r="A225" s="23" t="s">
        <v>122</v>
      </c>
      <c r="B225" s="23" t="s">
        <v>515</v>
      </c>
      <c r="C225" s="23" t="s">
        <v>570</v>
      </c>
      <c r="D225" s="23" t="s">
        <v>571</v>
      </c>
      <c r="E225" s="23"/>
      <c r="F225" s="23">
        <v>8.0190000000000001</v>
      </c>
      <c r="G225" s="23">
        <v>0</v>
      </c>
      <c r="H225" s="23">
        <v>8.0190000000000001</v>
      </c>
      <c r="I225" s="23">
        <v>0</v>
      </c>
      <c r="J225" s="23"/>
      <c r="K225" s="23"/>
      <c r="L225" s="23"/>
      <c r="M225" s="23"/>
      <c r="N225" s="23">
        <v>2.5070000000000001</v>
      </c>
      <c r="O225" s="23">
        <v>3.7690000000000001</v>
      </c>
      <c r="P225" s="23"/>
      <c r="Q225" s="23">
        <v>0</v>
      </c>
      <c r="R225" s="23">
        <v>0</v>
      </c>
      <c r="S225" s="23">
        <v>0</v>
      </c>
      <c r="T225" s="23">
        <v>0</v>
      </c>
      <c r="U225" s="23"/>
      <c r="V225" s="23"/>
      <c r="W225" s="23">
        <v>0</v>
      </c>
    </row>
    <row r="226" spans="1:23" x14ac:dyDescent="0.25">
      <c r="A226" s="23" t="s">
        <v>122</v>
      </c>
      <c r="B226" s="23" t="s">
        <v>515</v>
      </c>
      <c r="C226" s="23" t="s">
        <v>572</v>
      </c>
      <c r="D226" s="23" t="s">
        <v>573</v>
      </c>
      <c r="E226" s="23"/>
      <c r="F226" s="23">
        <v>7.42</v>
      </c>
      <c r="G226" s="23">
        <v>0</v>
      </c>
      <c r="H226" s="23">
        <v>15.25</v>
      </c>
      <c r="I226" s="23">
        <v>0</v>
      </c>
      <c r="J226" s="23"/>
      <c r="K226" s="23"/>
      <c r="L226" s="23"/>
      <c r="M226" s="23"/>
      <c r="N226" s="23">
        <v>2.44</v>
      </c>
      <c r="O226" s="23">
        <v>3.62</v>
      </c>
      <c r="P226" s="23"/>
      <c r="Q226" s="23">
        <v>0</v>
      </c>
      <c r="R226" s="23">
        <v>0</v>
      </c>
      <c r="S226" s="23">
        <v>0</v>
      </c>
      <c r="T226" s="23">
        <v>0.14000000000000001</v>
      </c>
      <c r="U226" s="23"/>
      <c r="V226" s="23"/>
      <c r="W226" s="23">
        <v>0</v>
      </c>
    </row>
    <row r="227" spans="1:23" x14ac:dyDescent="0.25">
      <c r="A227" s="23" t="s">
        <v>122</v>
      </c>
      <c r="B227" s="23" t="s">
        <v>515</v>
      </c>
      <c r="C227" s="23" t="s">
        <v>574</v>
      </c>
      <c r="D227" s="23" t="s">
        <v>575</v>
      </c>
      <c r="E227" s="23"/>
      <c r="F227" s="23">
        <v>9.51</v>
      </c>
      <c r="G227" s="23">
        <v>0</v>
      </c>
      <c r="H227" s="23">
        <v>9.51</v>
      </c>
      <c r="I227" s="23">
        <v>0</v>
      </c>
      <c r="J227" s="23"/>
      <c r="K227" s="23"/>
      <c r="L227" s="23"/>
      <c r="M227" s="23"/>
      <c r="N227" s="23">
        <v>2.5</v>
      </c>
      <c r="O227" s="23">
        <v>3.67</v>
      </c>
      <c r="P227" s="23"/>
      <c r="Q227" s="23"/>
      <c r="R227" s="23"/>
      <c r="S227" s="23">
        <v>0</v>
      </c>
      <c r="T227" s="23">
        <v>0.23</v>
      </c>
      <c r="U227" s="23"/>
      <c r="V227" s="23"/>
      <c r="W227" s="23"/>
    </row>
    <row r="228" spans="1:23" x14ac:dyDescent="0.25">
      <c r="A228" s="23" t="s">
        <v>122</v>
      </c>
      <c r="B228" s="23" t="s">
        <v>515</v>
      </c>
      <c r="C228" s="23" t="s">
        <v>576</v>
      </c>
      <c r="D228" s="23" t="s">
        <v>577</v>
      </c>
      <c r="E228" s="23"/>
      <c r="F228" s="23">
        <v>28.18</v>
      </c>
      <c r="G228" s="23">
        <v>0</v>
      </c>
      <c r="H228" s="23">
        <v>28.18</v>
      </c>
      <c r="I228" s="23">
        <v>0</v>
      </c>
      <c r="J228" s="23"/>
      <c r="K228" s="23"/>
      <c r="L228" s="23"/>
      <c r="M228" s="23"/>
      <c r="N228" s="23">
        <v>2.2799999999999998</v>
      </c>
      <c r="O228" s="23">
        <v>3.76</v>
      </c>
      <c r="P228" s="23"/>
      <c r="Q228" s="23"/>
      <c r="R228" s="23"/>
      <c r="S228" s="23">
        <v>0</v>
      </c>
      <c r="T228" s="23">
        <v>0.78</v>
      </c>
      <c r="U228" s="23"/>
      <c r="V228" s="23"/>
      <c r="W228" s="23"/>
    </row>
    <row r="229" spans="1:23" x14ac:dyDescent="0.25">
      <c r="A229" s="23" t="s">
        <v>122</v>
      </c>
      <c r="B229" s="23" t="s">
        <v>515</v>
      </c>
      <c r="C229" s="23" t="s">
        <v>578</v>
      </c>
      <c r="D229" s="23" t="s">
        <v>579</v>
      </c>
      <c r="E229" s="23"/>
      <c r="F229" s="23">
        <v>7.2214</v>
      </c>
      <c r="G229" s="23">
        <v>0</v>
      </c>
      <c r="H229" s="23">
        <v>18.844899999999999</v>
      </c>
      <c r="I229" s="23">
        <v>0</v>
      </c>
      <c r="J229" s="23"/>
      <c r="K229" s="23"/>
      <c r="L229" s="23"/>
      <c r="M229" s="23"/>
      <c r="N229" s="23">
        <v>2.4531000000000001</v>
      </c>
      <c r="O229" s="23">
        <v>3.53</v>
      </c>
      <c r="P229" s="23"/>
      <c r="Q229" s="23">
        <v>0</v>
      </c>
      <c r="R229" s="23">
        <v>0</v>
      </c>
      <c r="S229" s="23">
        <v>0</v>
      </c>
      <c r="T229" s="23">
        <v>2.01E-2</v>
      </c>
      <c r="U229" s="23"/>
      <c r="V229" s="23"/>
      <c r="W229" s="23">
        <v>0</v>
      </c>
    </row>
    <row r="230" spans="1:23" x14ac:dyDescent="0.25">
      <c r="A230" s="23" t="s">
        <v>122</v>
      </c>
      <c r="B230" s="23" t="s">
        <v>515</v>
      </c>
      <c r="C230" s="23" t="s">
        <v>580</v>
      </c>
      <c r="D230" s="23" t="s">
        <v>581</v>
      </c>
      <c r="E230" s="23"/>
      <c r="F230" s="23">
        <v>11.965</v>
      </c>
      <c r="G230" s="23">
        <v>0</v>
      </c>
      <c r="H230" s="23">
        <v>24.965</v>
      </c>
      <c r="I230" s="23">
        <v>0</v>
      </c>
      <c r="J230" s="23"/>
      <c r="K230" s="23"/>
      <c r="L230" s="23"/>
      <c r="M230" s="23"/>
      <c r="N230" s="23">
        <v>2.5348999999999999</v>
      </c>
      <c r="O230" s="23">
        <v>3.6818900000000001</v>
      </c>
      <c r="P230" s="23"/>
      <c r="Q230" s="23">
        <v>0</v>
      </c>
      <c r="R230" s="23">
        <v>0</v>
      </c>
      <c r="S230" s="23">
        <v>0</v>
      </c>
      <c r="T230" s="23">
        <v>0.47215000000000001</v>
      </c>
      <c r="U230" s="23"/>
      <c r="V230" s="23"/>
      <c r="W230" s="23">
        <v>0</v>
      </c>
    </row>
    <row r="231" spans="1:23" x14ac:dyDescent="0.25">
      <c r="A231" s="23" t="s">
        <v>122</v>
      </c>
      <c r="B231" s="23" t="s">
        <v>515</v>
      </c>
      <c r="C231" s="23" t="s">
        <v>582</v>
      </c>
      <c r="D231" s="23" t="s">
        <v>583</v>
      </c>
      <c r="E231" s="23"/>
      <c r="F231" s="23">
        <v>10.118</v>
      </c>
      <c r="G231" s="23">
        <v>0</v>
      </c>
      <c r="H231" s="23">
        <v>14.948</v>
      </c>
      <c r="I231" s="23">
        <v>0</v>
      </c>
      <c r="J231" s="23"/>
      <c r="K231" s="23"/>
      <c r="L231" s="23"/>
      <c r="M231" s="23"/>
      <c r="N231" s="23">
        <v>2.66</v>
      </c>
      <c r="O231" s="23">
        <v>2.75</v>
      </c>
      <c r="P231" s="23"/>
      <c r="Q231" s="23"/>
      <c r="R231" s="23"/>
      <c r="S231" s="23">
        <v>0</v>
      </c>
      <c r="T231" s="23">
        <v>0.29330000000000001</v>
      </c>
      <c r="U231" s="23"/>
      <c r="V231" s="23"/>
      <c r="W231" s="23"/>
    </row>
    <row r="232" spans="1:23" x14ac:dyDescent="0.25">
      <c r="A232" s="23" t="s">
        <v>122</v>
      </c>
      <c r="B232" s="23" t="s">
        <v>515</v>
      </c>
      <c r="C232" s="23" t="s">
        <v>584</v>
      </c>
      <c r="D232" s="23" t="s">
        <v>585</v>
      </c>
      <c r="E232" s="23"/>
      <c r="F232" s="23">
        <v>11.4299</v>
      </c>
      <c r="G232" s="23">
        <v>0</v>
      </c>
      <c r="H232" s="23">
        <v>15.5807</v>
      </c>
      <c r="I232" s="23">
        <v>0</v>
      </c>
      <c r="J232" s="23"/>
      <c r="K232" s="23"/>
      <c r="L232" s="23"/>
      <c r="M232" s="23"/>
      <c r="N232" s="23">
        <v>2.3184999999999998</v>
      </c>
      <c r="O232" s="23">
        <v>3.5436000000000001</v>
      </c>
      <c r="P232" s="23"/>
      <c r="Q232" s="23">
        <v>0</v>
      </c>
      <c r="R232" s="23">
        <v>0</v>
      </c>
      <c r="S232" s="23">
        <v>0</v>
      </c>
      <c r="T232" s="23">
        <v>0.1532</v>
      </c>
      <c r="U232" s="23"/>
      <c r="V232" s="23"/>
      <c r="W232" s="23">
        <v>0</v>
      </c>
    </row>
    <row r="233" spans="1:23" x14ac:dyDescent="0.25">
      <c r="A233" s="23" t="s">
        <v>122</v>
      </c>
      <c r="B233" s="23" t="s">
        <v>515</v>
      </c>
      <c r="C233" s="23" t="s">
        <v>586</v>
      </c>
      <c r="D233" s="23" t="s">
        <v>587</v>
      </c>
      <c r="E233" s="23"/>
      <c r="F233" s="23">
        <v>8.0894899999999996</v>
      </c>
      <c r="G233" s="23">
        <v>0</v>
      </c>
      <c r="H233" s="23">
        <v>9.6911699999999996</v>
      </c>
      <c r="I233" s="23">
        <v>0</v>
      </c>
      <c r="J233" s="23"/>
      <c r="K233" s="23"/>
      <c r="L233" s="23"/>
      <c r="M233" s="23"/>
      <c r="N233" s="23">
        <v>2.37018</v>
      </c>
      <c r="O233" s="23">
        <v>3.7685</v>
      </c>
      <c r="P233" s="23"/>
      <c r="Q233" s="23">
        <v>0</v>
      </c>
      <c r="R233" s="23">
        <v>0</v>
      </c>
      <c r="S233" s="23">
        <v>0</v>
      </c>
      <c r="T233" s="23">
        <v>0.19733000000000001</v>
      </c>
      <c r="U233" s="23"/>
      <c r="V233" s="23"/>
      <c r="W233" s="23">
        <v>0</v>
      </c>
    </row>
    <row r="234" spans="1:23" x14ac:dyDescent="0.25">
      <c r="A234" s="23" t="s">
        <v>122</v>
      </c>
      <c r="B234" s="23" t="s">
        <v>515</v>
      </c>
      <c r="C234" s="23" t="s">
        <v>588</v>
      </c>
      <c r="D234" s="23" t="s">
        <v>589</v>
      </c>
      <c r="E234" s="23"/>
      <c r="F234" s="23">
        <v>12.94</v>
      </c>
      <c r="G234" s="23">
        <v>0</v>
      </c>
      <c r="H234" s="23">
        <v>12.94</v>
      </c>
      <c r="I234" s="23">
        <v>0</v>
      </c>
      <c r="J234" s="23"/>
      <c r="K234" s="23"/>
      <c r="L234" s="23"/>
      <c r="M234" s="23"/>
      <c r="N234" s="23">
        <v>2.46</v>
      </c>
      <c r="O234" s="23">
        <v>3.21</v>
      </c>
      <c r="P234" s="23"/>
      <c r="Q234" s="23">
        <v>0</v>
      </c>
      <c r="R234" s="23">
        <v>0</v>
      </c>
      <c r="S234" s="23">
        <v>0</v>
      </c>
      <c r="T234" s="23">
        <v>0</v>
      </c>
      <c r="U234" s="23"/>
      <c r="V234" s="23"/>
      <c r="W234" s="23">
        <v>0</v>
      </c>
    </row>
    <row r="235" spans="1:23" x14ac:dyDescent="0.25">
      <c r="A235" s="23" t="s">
        <v>122</v>
      </c>
      <c r="B235" s="23" t="s">
        <v>515</v>
      </c>
      <c r="C235" s="23" t="s">
        <v>590</v>
      </c>
      <c r="D235" s="23" t="s">
        <v>591</v>
      </c>
      <c r="E235" s="23"/>
      <c r="F235" s="23">
        <v>9.44</v>
      </c>
      <c r="G235" s="23">
        <v>0</v>
      </c>
      <c r="H235" s="23">
        <v>21.81</v>
      </c>
      <c r="I235" s="23">
        <v>0</v>
      </c>
      <c r="J235" s="23"/>
      <c r="K235" s="23"/>
      <c r="L235" s="23"/>
      <c r="M235" s="23"/>
      <c r="N235" s="23">
        <v>2.63</v>
      </c>
      <c r="O235" s="23">
        <v>4.04</v>
      </c>
      <c r="P235" s="23"/>
      <c r="Q235" s="23">
        <v>0</v>
      </c>
      <c r="R235" s="23">
        <v>0</v>
      </c>
      <c r="S235" s="23">
        <v>0</v>
      </c>
      <c r="T235" s="23">
        <v>0</v>
      </c>
      <c r="U235" s="23"/>
      <c r="V235" s="23"/>
      <c r="W235" s="23">
        <v>0</v>
      </c>
    </row>
    <row r="236" spans="1:23" x14ac:dyDescent="0.25">
      <c r="A236" s="23" t="s">
        <v>122</v>
      </c>
      <c r="B236" s="23" t="s">
        <v>515</v>
      </c>
      <c r="C236" s="23" t="s">
        <v>592</v>
      </c>
      <c r="D236" s="23" t="s">
        <v>593</v>
      </c>
      <c r="E236" s="23"/>
      <c r="F236" s="23">
        <v>11.618</v>
      </c>
      <c r="G236" s="23">
        <v>0</v>
      </c>
      <c r="H236" s="23">
        <v>11.618</v>
      </c>
      <c r="I236" s="23">
        <v>0</v>
      </c>
      <c r="J236" s="23"/>
      <c r="K236" s="23"/>
      <c r="L236" s="23"/>
      <c r="M236" s="23"/>
      <c r="N236" s="23">
        <v>2.52</v>
      </c>
      <c r="O236" s="23">
        <v>3.76</v>
      </c>
      <c r="P236" s="23"/>
      <c r="Q236" s="23">
        <v>0</v>
      </c>
      <c r="R236" s="23">
        <v>0</v>
      </c>
      <c r="S236" s="23">
        <v>0</v>
      </c>
      <c r="T236" s="23">
        <v>0.15129999999999999</v>
      </c>
      <c r="U236" s="23"/>
      <c r="V236" s="23"/>
      <c r="W236" s="23">
        <v>0</v>
      </c>
    </row>
    <row r="237" spans="1:23" x14ac:dyDescent="0.25">
      <c r="A237" s="23" t="s">
        <v>122</v>
      </c>
      <c r="B237" s="23" t="s">
        <v>515</v>
      </c>
      <c r="C237" s="23" t="s">
        <v>594</v>
      </c>
      <c r="D237" s="23" t="s">
        <v>595</v>
      </c>
      <c r="E237" s="23"/>
      <c r="F237" s="23">
        <v>9.1353000000000009</v>
      </c>
      <c r="G237" s="23">
        <v>0</v>
      </c>
      <c r="H237" s="23">
        <v>9.1353000000000009</v>
      </c>
      <c r="I237" s="23">
        <v>0</v>
      </c>
      <c r="J237" s="23"/>
      <c r="K237" s="23"/>
      <c r="L237" s="23"/>
      <c r="M237" s="23"/>
      <c r="N237" s="23">
        <v>2.5036999999999998</v>
      </c>
      <c r="O237" s="23">
        <v>3.5781000000000001</v>
      </c>
      <c r="P237" s="23"/>
      <c r="Q237" s="23"/>
      <c r="R237" s="23"/>
      <c r="S237" s="23">
        <v>0</v>
      </c>
      <c r="T237" s="23"/>
      <c r="U237" s="23"/>
      <c r="V237" s="23"/>
      <c r="W237" s="23"/>
    </row>
    <row r="238" spans="1:23" x14ac:dyDescent="0.25">
      <c r="A238" s="23" t="s">
        <v>122</v>
      </c>
      <c r="B238" s="23" t="s">
        <v>515</v>
      </c>
      <c r="C238" s="23" t="s">
        <v>596</v>
      </c>
      <c r="D238" s="23" t="s">
        <v>597</v>
      </c>
      <c r="E238" s="23"/>
      <c r="F238" s="23">
        <v>14.91391</v>
      </c>
      <c r="G238" s="23">
        <v>0</v>
      </c>
      <c r="H238" s="23">
        <v>21.407800000000002</v>
      </c>
      <c r="I238" s="23">
        <v>0</v>
      </c>
      <c r="J238" s="23"/>
      <c r="K238" s="23"/>
      <c r="L238" s="23"/>
      <c r="M238" s="23"/>
      <c r="N238" s="23">
        <v>2.4993099999999999</v>
      </c>
      <c r="O238" s="23">
        <v>4.0834799999999998</v>
      </c>
      <c r="P238" s="23"/>
      <c r="Q238" s="23">
        <v>0</v>
      </c>
      <c r="R238" s="23">
        <v>0</v>
      </c>
      <c r="S238" s="23">
        <v>0</v>
      </c>
      <c r="T238" s="23">
        <v>0.75583</v>
      </c>
      <c r="U238" s="23"/>
      <c r="V238" s="23"/>
      <c r="W238" s="23">
        <v>0</v>
      </c>
    </row>
    <row r="239" spans="1:23" x14ac:dyDescent="0.25">
      <c r="A239" s="23" t="s">
        <v>122</v>
      </c>
      <c r="B239" s="23" t="s">
        <v>515</v>
      </c>
      <c r="C239" s="23" t="s">
        <v>598</v>
      </c>
      <c r="D239" s="23" t="s">
        <v>599</v>
      </c>
      <c r="E239" s="23"/>
      <c r="F239" s="23">
        <v>10.6172</v>
      </c>
      <c r="G239" s="23">
        <v>0</v>
      </c>
      <c r="H239" s="23">
        <v>10.6172</v>
      </c>
      <c r="I239" s="23">
        <v>0</v>
      </c>
      <c r="J239" s="23"/>
      <c r="K239" s="23"/>
      <c r="L239" s="23"/>
      <c r="M239" s="23"/>
      <c r="N239" s="23">
        <v>2.4352999999999998</v>
      </c>
      <c r="O239" s="23">
        <v>3.7629000000000001</v>
      </c>
      <c r="P239" s="23"/>
      <c r="Q239" s="23">
        <v>0</v>
      </c>
      <c r="R239" s="23">
        <v>0</v>
      </c>
      <c r="S239" s="23">
        <v>0</v>
      </c>
      <c r="T239" s="23">
        <v>0.23569999999999999</v>
      </c>
      <c r="U239" s="23"/>
      <c r="V239" s="23"/>
      <c r="W239" s="23">
        <v>0</v>
      </c>
    </row>
    <row r="240" spans="1:23" x14ac:dyDescent="0.25">
      <c r="A240" s="23" t="s">
        <v>122</v>
      </c>
      <c r="B240" s="23" t="s">
        <v>515</v>
      </c>
      <c r="C240" s="23" t="s">
        <v>600</v>
      </c>
      <c r="D240" s="23" t="s">
        <v>601</v>
      </c>
      <c r="E240" s="23"/>
      <c r="F240" s="23">
        <v>9.7127999999999997</v>
      </c>
      <c r="G240" s="23">
        <v>0</v>
      </c>
      <c r="H240" s="23">
        <v>21.451799999999999</v>
      </c>
      <c r="I240" s="23">
        <v>0</v>
      </c>
      <c r="J240" s="23"/>
      <c r="K240" s="23"/>
      <c r="L240" s="23"/>
      <c r="M240" s="23"/>
      <c r="N240" s="23">
        <v>2.4348999999999998</v>
      </c>
      <c r="O240" s="23">
        <v>3.4220999999999999</v>
      </c>
      <c r="P240" s="23"/>
      <c r="Q240" s="23">
        <v>0</v>
      </c>
      <c r="R240" s="23">
        <v>0</v>
      </c>
      <c r="S240" s="23">
        <v>0</v>
      </c>
      <c r="T240" s="23">
        <v>2.3199999999999998E-2</v>
      </c>
      <c r="U240" s="23"/>
      <c r="V240" s="23"/>
      <c r="W240" s="23">
        <v>0</v>
      </c>
    </row>
    <row r="241" spans="1:23" x14ac:dyDescent="0.25">
      <c r="A241" s="23" t="s">
        <v>122</v>
      </c>
      <c r="B241" s="23" t="s">
        <v>515</v>
      </c>
      <c r="C241" s="23" t="s">
        <v>602</v>
      </c>
      <c r="D241" s="23" t="s">
        <v>603</v>
      </c>
      <c r="E241" s="23"/>
      <c r="F241" s="23">
        <v>7.42</v>
      </c>
      <c r="G241" s="23">
        <v>0</v>
      </c>
      <c r="H241" s="23">
        <v>7.42</v>
      </c>
      <c r="I241" s="23">
        <v>0</v>
      </c>
      <c r="J241" s="23"/>
      <c r="K241" s="23"/>
      <c r="L241" s="23"/>
      <c r="M241" s="23"/>
      <c r="N241" s="23">
        <v>2.5299999999999998</v>
      </c>
      <c r="O241" s="23">
        <v>3.68</v>
      </c>
      <c r="P241" s="23"/>
      <c r="Q241" s="23">
        <v>0</v>
      </c>
      <c r="R241" s="23">
        <v>0</v>
      </c>
      <c r="S241" s="23">
        <v>0</v>
      </c>
      <c r="T241" s="23">
        <v>0</v>
      </c>
      <c r="U241" s="23"/>
      <c r="V241" s="23"/>
      <c r="W241" s="23">
        <v>0</v>
      </c>
    </row>
    <row r="242" spans="1:23" x14ac:dyDescent="0.25">
      <c r="A242" s="23" t="s">
        <v>122</v>
      </c>
      <c r="B242" s="23" t="s">
        <v>515</v>
      </c>
      <c r="C242" s="23" t="s">
        <v>604</v>
      </c>
      <c r="D242" s="23" t="s">
        <v>605</v>
      </c>
      <c r="E242" s="23"/>
      <c r="F242" s="23">
        <v>17.222999999999999</v>
      </c>
      <c r="G242" s="23">
        <v>0</v>
      </c>
      <c r="H242" s="23">
        <v>17.222999999999999</v>
      </c>
      <c r="I242" s="23">
        <v>0</v>
      </c>
      <c r="J242" s="23"/>
      <c r="K242" s="23"/>
      <c r="L242" s="23"/>
      <c r="M242" s="23"/>
      <c r="N242" s="23">
        <v>2.3559999999999999</v>
      </c>
      <c r="O242" s="23">
        <v>3.56</v>
      </c>
      <c r="P242" s="23"/>
      <c r="Q242" s="23">
        <v>0</v>
      </c>
      <c r="R242" s="23">
        <v>0</v>
      </c>
      <c r="S242" s="23">
        <v>0</v>
      </c>
      <c r="T242" s="23">
        <v>0.156</v>
      </c>
      <c r="U242" s="23"/>
      <c r="V242" s="23"/>
      <c r="W242" s="23">
        <v>0</v>
      </c>
    </row>
    <row r="243" spans="1:23" x14ac:dyDescent="0.25">
      <c r="A243" s="23" t="s">
        <v>122</v>
      </c>
      <c r="B243" s="23" t="s">
        <v>515</v>
      </c>
      <c r="C243" s="23" t="s">
        <v>606</v>
      </c>
      <c r="D243" s="23" t="s">
        <v>607</v>
      </c>
      <c r="E243" s="23"/>
      <c r="F243" s="23">
        <v>7.1</v>
      </c>
      <c r="G243" s="23">
        <v>0</v>
      </c>
      <c r="H243" s="23">
        <v>23.52</v>
      </c>
      <c r="I243" s="23">
        <v>0</v>
      </c>
      <c r="J243" s="23"/>
      <c r="K243" s="23"/>
      <c r="L243" s="23"/>
      <c r="M243" s="23"/>
      <c r="N243" s="23">
        <v>2.4302999999999999</v>
      </c>
      <c r="O243" s="23">
        <v>3.5745</v>
      </c>
      <c r="P243" s="23"/>
      <c r="Q243" s="23">
        <v>0</v>
      </c>
      <c r="R243" s="23">
        <v>0</v>
      </c>
      <c r="S243" s="23">
        <v>0</v>
      </c>
      <c r="T243" s="23">
        <v>5.441E-2</v>
      </c>
      <c r="U243" s="23"/>
      <c r="V243" s="23"/>
      <c r="W243" s="23">
        <v>0</v>
      </c>
    </row>
    <row r="244" spans="1:23" x14ac:dyDescent="0.25">
      <c r="A244" s="23" t="s">
        <v>122</v>
      </c>
      <c r="B244" s="23" t="s">
        <v>515</v>
      </c>
      <c r="C244" s="23" t="s">
        <v>608</v>
      </c>
      <c r="D244" s="23" t="s">
        <v>609</v>
      </c>
      <c r="E244" s="23"/>
      <c r="F244" s="23">
        <v>5.9039000000000001</v>
      </c>
      <c r="G244" s="23">
        <v>0</v>
      </c>
      <c r="H244" s="23">
        <v>17.399999999999999</v>
      </c>
      <c r="I244" s="23">
        <v>0</v>
      </c>
      <c r="J244" s="23"/>
      <c r="K244" s="23"/>
      <c r="L244" s="23"/>
      <c r="M244" s="23"/>
      <c r="N244" s="23">
        <v>2.4779</v>
      </c>
      <c r="O244" s="23">
        <v>3.7351000000000001</v>
      </c>
      <c r="P244" s="23"/>
      <c r="Q244" s="23">
        <v>2.4779</v>
      </c>
      <c r="R244" s="23">
        <v>3.7351000000000001</v>
      </c>
      <c r="S244" s="23">
        <v>0</v>
      </c>
      <c r="T244" s="23">
        <v>0.20669999999999999</v>
      </c>
      <c r="U244" s="23"/>
      <c r="V244" s="23"/>
      <c r="W244" s="23">
        <v>0</v>
      </c>
    </row>
    <row r="245" spans="1:23" x14ac:dyDescent="0.25">
      <c r="A245" s="23" t="s">
        <v>122</v>
      </c>
      <c r="B245" s="23" t="s">
        <v>515</v>
      </c>
      <c r="C245" s="23" t="s">
        <v>610</v>
      </c>
      <c r="D245" s="23" t="s">
        <v>611</v>
      </c>
      <c r="E245" s="23"/>
      <c r="F245" s="23">
        <v>31.3</v>
      </c>
      <c r="G245" s="23">
        <v>0</v>
      </c>
      <c r="H245" s="23">
        <v>31.3</v>
      </c>
      <c r="I245" s="23">
        <v>0</v>
      </c>
      <c r="J245" s="23"/>
      <c r="K245" s="23"/>
      <c r="L245" s="23"/>
      <c r="M245" s="23"/>
      <c r="N245" s="23">
        <v>2.19</v>
      </c>
      <c r="O245" s="23">
        <v>3.42</v>
      </c>
      <c r="P245" s="23"/>
      <c r="Q245" s="23">
        <v>0</v>
      </c>
      <c r="R245" s="23">
        <v>0</v>
      </c>
      <c r="S245" s="23">
        <v>0</v>
      </c>
      <c r="T245" s="23">
        <v>0.28999999999999998</v>
      </c>
      <c r="U245" s="23"/>
      <c r="V245" s="23"/>
      <c r="W245" s="23">
        <v>0</v>
      </c>
    </row>
    <row r="246" spans="1:23" x14ac:dyDescent="0.25">
      <c r="A246" s="23" t="s">
        <v>122</v>
      </c>
      <c r="B246" s="23" t="s">
        <v>515</v>
      </c>
      <c r="C246" s="23" t="s">
        <v>612</v>
      </c>
      <c r="D246" s="23" t="s">
        <v>613</v>
      </c>
      <c r="E246" s="23"/>
      <c r="F246" s="23">
        <v>11.051600000000001</v>
      </c>
      <c r="G246" s="23">
        <v>0</v>
      </c>
      <c r="H246" s="23">
        <v>34</v>
      </c>
      <c r="I246" s="23">
        <v>0</v>
      </c>
      <c r="J246" s="23"/>
      <c r="K246" s="23"/>
      <c r="L246" s="23"/>
      <c r="M246" s="23"/>
      <c r="N246" s="23">
        <v>2.4758</v>
      </c>
      <c r="O246" s="23">
        <v>3.5467</v>
      </c>
      <c r="P246" s="23"/>
      <c r="Q246" s="23">
        <v>0</v>
      </c>
      <c r="R246" s="23">
        <v>0</v>
      </c>
      <c r="S246" s="23">
        <v>0</v>
      </c>
      <c r="T246" s="23">
        <v>0.22800000000000001</v>
      </c>
      <c r="U246" s="23"/>
      <c r="V246" s="23"/>
      <c r="W246" s="23">
        <v>0</v>
      </c>
    </row>
    <row r="247" spans="1:23" x14ac:dyDescent="0.25">
      <c r="A247" s="23" t="s">
        <v>122</v>
      </c>
      <c r="B247" s="23" t="s">
        <v>515</v>
      </c>
      <c r="C247" s="23" t="s">
        <v>614</v>
      </c>
      <c r="D247" s="23" t="s">
        <v>615</v>
      </c>
      <c r="E247" s="23"/>
      <c r="F247" s="23">
        <v>10.45</v>
      </c>
      <c r="G247" s="23">
        <v>0</v>
      </c>
      <c r="H247" s="23">
        <v>11.25</v>
      </c>
      <c r="I247" s="23">
        <v>0</v>
      </c>
      <c r="J247" s="23"/>
      <c r="K247" s="23"/>
      <c r="L247" s="23"/>
      <c r="M247" s="23"/>
      <c r="N247" s="23">
        <v>2.3727</v>
      </c>
      <c r="O247" s="23">
        <v>3.6438999999999999</v>
      </c>
      <c r="P247" s="23"/>
      <c r="Q247" s="23">
        <v>2.3727</v>
      </c>
      <c r="R247" s="23">
        <v>3.6438999999999999</v>
      </c>
      <c r="S247" s="23">
        <v>0</v>
      </c>
      <c r="T247" s="23">
        <v>0.4214</v>
      </c>
      <c r="U247" s="23"/>
      <c r="V247" s="23"/>
      <c r="W247" s="23">
        <v>0</v>
      </c>
    </row>
    <row r="248" spans="1:23" x14ac:dyDescent="0.25">
      <c r="A248" s="23" t="s">
        <v>122</v>
      </c>
      <c r="B248" s="23" t="s">
        <v>515</v>
      </c>
      <c r="C248" s="23" t="s">
        <v>616</v>
      </c>
      <c r="D248" s="23" t="s">
        <v>617</v>
      </c>
      <c r="E248" s="23"/>
      <c r="F248" s="23">
        <v>7.9170999999999996</v>
      </c>
      <c r="G248" s="23">
        <v>0</v>
      </c>
      <c r="H248" s="23">
        <v>7.9170999999999996</v>
      </c>
      <c r="I248" s="23">
        <v>0</v>
      </c>
      <c r="J248" s="23"/>
      <c r="K248" s="23"/>
      <c r="L248" s="23"/>
      <c r="M248" s="23"/>
      <c r="N248" s="23">
        <v>2.3266</v>
      </c>
      <c r="O248" s="23">
        <v>3.6597</v>
      </c>
      <c r="P248" s="23"/>
      <c r="Q248" s="23">
        <v>0</v>
      </c>
      <c r="R248" s="23">
        <v>0</v>
      </c>
      <c r="S248" s="23">
        <v>0</v>
      </c>
      <c r="T248" s="23">
        <v>0</v>
      </c>
      <c r="U248" s="23"/>
      <c r="V248" s="23"/>
      <c r="W248" s="23">
        <v>0</v>
      </c>
    </row>
    <row r="249" spans="1:23" x14ac:dyDescent="0.25">
      <c r="A249" s="23" t="s">
        <v>122</v>
      </c>
      <c r="B249" s="23" t="s">
        <v>515</v>
      </c>
      <c r="C249" s="23" t="s">
        <v>618</v>
      </c>
      <c r="D249" s="23" t="s">
        <v>619</v>
      </c>
      <c r="E249" s="23"/>
      <c r="F249" s="23">
        <v>14.494999999999999</v>
      </c>
      <c r="G249" s="23">
        <v>0</v>
      </c>
      <c r="H249" s="23">
        <v>35.164000000000001</v>
      </c>
      <c r="I249" s="23">
        <v>0</v>
      </c>
      <c r="J249" s="23"/>
      <c r="K249" s="23"/>
      <c r="L249" s="23"/>
      <c r="M249" s="23"/>
      <c r="N249" s="23">
        <v>2.2349999999999999</v>
      </c>
      <c r="O249" s="23">
        <v>2.8109999999999999</v>
      </c>
      <c r="P249" s="23"/>
      <c r="Q249" s="23">
        <v>0</v>
      </c>
      <c r="R249" s="23">
        <v>0</v>
      </c>
      <c r="S249" s="23">
        <v>0</v>
      </c>
      <c r="T249" s="23">
        <v>0.21</v>
      </c>
      <c r="U249" s="23"/>
      <c r="V249" s="23"/>
      <c r="W249" s="23">
        <v>0</v>
      </c>
    </row>
    <row r="250" spans="1:23" x14ac:dyDescent="0.25">
      <c r="A250" s="23" t="s">
        <v>122</v>
      </c>
      <c r="B250" s="23" t="s">
        <v>515</v>
      </c>
      <c r="C250" s="23" t="s">
        <v>620</v>
      </c>
      <c r="D250" s="23" t="s">
        <v>621</v>
      </c>
      <c r="E250" s="23"/>
      <c r="F250" s="23">
        <v>7.9192999999999998</v>
      </c>
      <c r="G250" s="23">
        <v>0</v>
      </c>
      <c r="H250" s="23">
        <v>11</v>
      </c>
      <c r="I250" s="23">
        <v>0</v>
      </c>
      <c r="J250" s="23"/>
      <c r="K250" s="23"/>
      <c r="L250" s="23"/>
      <c r="M250" s="23"/>
      <c r="N250" s="23">
        <v>2.472</v>
      </c>
      <c r="O250" s="23">
        <v>3.6070000000000002</v>
      </c>
      <c r="P250" s="23"/>
      <c r="Q250" s="23"/>
      <c r="R250" s="23"/>
      <c r="S250" s="23">
        <v>0</v>
      </c>
      <c r="T250" s="23">
        <v>0.20799999999999999</v>
      </c>
      <c r="U250" s="23"/>
      <c r="V250" s="23"/>
      <c r="W250" s="23"/>
    </row>
    <row r="251" spans="1:23" x14ac:dyDescent="0.25">
      <c r="A251" s="23" t="s">
        <v>122</v>
      </c>
      <c r="B251" s="23" t="s">
        <v>515</v>
      </c>
      <c r="C251" s="23" t="s">
        <v>622</v>
      </c>
      <c r="D251" s="23" t="s">
        <v>623</v>
      </c>
      <c r="E251" s="23"/>
      <c r="F251" s="23">
        <v>17.440000000000001</v>
      </c>
      <c r="G251" s="23">
        <v>0</v>
      </c>
      <c r="H251" s="23">
        <v>36.03</v>
      </c>
      <c r="I251" s="23">
        <v>0</v>
      </c>
      <c r="J251" s="23"/>
      <c r="K251" s="23"/>
      <c r="L251" s="23"/>
      <c r="M251" s="23"/>
      <c r="N251" s="23">
        <v>2.5</v>
      </c>
      <c r="O251" s="23">
        <v>3.67</v>
      </c>
      <c r="P251" s="23"/>
      <c r="Q251" s="23"/>
      <c r="R251" s="23"/>
      <c r="S251" s="23">
        <v>0</v>
      </c>
      <c r="T251" s="23">
        <v>0.32</v>
      </c>
      <c r="U251" s="23"/>
      <c r="V251" s="23"/>
      <c r="W251" s="23"/>
    </row>
    <row r="252" spans="1:23" x14ac:dyDescent="0.25">
      <c r="A252" s="23" t="s">
        <v>122</v>
      </c>
      <c r="B252" s="23" t="s">
        <v>515</v>
      </c>
      <c r="C252" s="23" t="s">
        <v>624</v>
      </c>
      <c r="D252" s="23" t="s">
        <v>625</v>
      </c>
      <c r="E252" s="23"/>
      <c r="F252" s="23">
        <v>12.13578</v>
      </c>
      <c r="G252" s="23">
        <v>0</v>
      </c>
      <c r="H252" s="23">
        <v>17.343754000000001</v>
      </c>
      <c r="I252" s="23">
        <v>0</v>
      </c>
      <c r="J252" s="23"/>
      <c r="K252" s="23"/>
      <c r="L252" s="23"/>
      <c r="M252" s="23"/>
      <c r="N252" s="23">
        <v>2.5367380000000002</v>
      </c>
      <c r="O252" s="23">
        <v>3.664488</v>
      </c>
      <c r="P252" s="23"/>
      <c r="Q252" s="23">
        <v>0</v>
      </c>
      <c r="R252" s="23">
        <v>0</v>
      </c>
      <c r="S252" s="23">
        <v>0</v>
      </c>
      <c r="T252" s="23">
        <v>0.49203400000000003</v>
      </c>
      <c r="U252" s="23"/>
      <c r="V252" s="23"/>
      <c r="W252" s="23">
        <v>0</v>
      </c>
    </row>
    <row r="253" spans="1:23" x14ac:dyDescent="0.25">
      <c r="A253" s="23" t="s">
        <v>122</v>
      </c>
      <c r="B253" s="23" t="s">
        <v>515</v>
      </c>
      <c r="C253" s="23" t="s">
        <v>626</v>
      </c>
      <c r="D253" s="23" t="s">
        <v>627</v>
      </c>
      <c r="E253" s="23"/>
      <c r="F253" s="23">
        <v>10.6996</v>
      </c>
      <c r="G253" s="23">
        <v>0</v>
      </c>
      <c r="H253" s="23">
        <v>10.6996</v>
      </c>
      <c r="I253" s="23">
        <v>0</v>
      </c>
      <c r="J253" s="23"/>
      <c r="K253" s="23"/>
      <c r="L253" s="23"/>
      <c r="M253" s="23"/>
      <c r="N253" s="23">
        <v>2.5472000000000001</v>
      </c>
      <c r="O253" s="23">
        <v>3.6993999999999998</v>
      </c>
      <c r="P253" s="23"/>
      <c r="Q253" s="23">
        <v>0</v>
      </c>
      <c r="R253" s="23">
        <v>0</v>
      </c>
      <c r="S253" s="23">
        <v>0</v>
      </c>
      <c r="T253" s="23">
        <v>0.2361</v>
      </c>
      <c r="U253" s="23"/>
      <c r="V253" s="23"/>
      <c r="W253" s="23">
        <v>0</v>
      </c>
    </row>
    <row r="254" spans="1:23" x14ac:dyDescent="0.25">
      <c r="A254" s="23" t="s">
        <v>122</v>
      </c>
      <c r="B254" s="23" t="s">
        <v>515</v>
      </c>
      <c r="C254" s="23" t="s">
        <v>628</v>
      </c>
      <c r="D254" s="23" t="s">
        <v>629</v>
      </c>
      <c r="E254" s="23"/>
      <c r="F254" s="23">
        <v>10.605399999999999</v>
      </c>
      <c r="G254" s="23">
        <v>0</v>
      </c>
      <c r="H254" s="23">
        <v>10.605399999999999</v>
      </c>
      <c r="I254" s="23">
        <v>0</v>
      </c>
      <c r="J254" s="23"/>
      <c r="K254" s="23"/>
      <c r="L254" s="23"/>
      <c r="M254" s="23"/>
      <c r="N254" s="23">
        <v>2.4664000000000001</v>
      </c>
      <c r="O254" s="23">
        <v>3.5270999999999999</v>
      </c>
      <c r="P254" s="23"/>
      <c r="Q254" s="23">
        <v>0</v>
      </c>
      <c r="R254" s="23">
        <v>0</v>
      </c>
      <c r="S254" s="23">
        <v>0</v>
      </c>
      <c r="T254" s="23">
        <v>6.4299999999999996E-2</v>
      </c>
      <c r="U254" s="23"/>
      <c r="V254" s="23"/>
      <c r="W254" s="23">
        <v>0</v>
      </c>
    </row>
    <row r="255" spans="1:23" x14ac:dyDescent="0.25">
      <c r="A255" s="23" t="s">
        <v>122</v>
      </c>
      <c r="B255" s="23" t="s">
        <v>515</v>
      </c>
      <c r="C255" s="23" t="s">
        <v>630</v>
      </c>
      <c r="D255" s="23" t="s">
        <v>631</v>
      </c>
      <c r="E255" s="23"/>
      <c r="F255" s="23">
        <v>6.98</v>
      </c>
      <c r="G255" s="23">
        <v>0</v>
      </c>
      <c r="H255" s="23">
        <v>16.43</v>
      </c>
      <c r="I255" s="23">
        <v>0</v>
      </c>
      <c r="J255" s="23"/>
      <c r="K255" s="23"/>
      <c r="L255" s="23"/>
      <c r="M255" s="23"/>
      <c r="N255" s="23">
        <v>2.355</v>
      </c>
      <c r="O255" s="23">
        <v>3.645</v>
      </c>
      <c r="P255" s="23"/>
      <c r="Q255" s="23">
        <v>0</v>
      </c>
      <c r="R255" s="23">
        <v>0</v>
      </c>
      <c r="S255" s="23">
        <v>0</v>
      </c>
      <c r="T255" s="23">
        <v>4.0500000000000001E-2</v>
      </c>
      <c r="U255" s="23"/>
      <c r="V255" s="23"/>
      <c r="W255" s="23">
        <v>0</v>
      </c>
    </row>
    <row r="256" spans="1:23" x14ac:dyDescent="0.25">
      <c r="A256" s="23" t="s">
        <v>122</v>
      </c>
      <c r="B256" s="23" t="s">
        <v>515</v>
      </c>
      <c r="C256" s="23" t="s">
        <v>632</v>
      </c>
      <c r="D256" s="23" t="s">
        <v>633</v>
      </c>
      <c r="E256" s="23"/>
      <c r="F256" s="23">
        <v>16.798999999999999</v>
      </c>
      <c r="G256" s="23">
        <v>0</v>
      </c>
      <c r="H256" s="23">
        <v>21.004000000000001</v>
      </c>
      <c r="I256" s="23">
        <v>0</v>
      </c>
      <c r="J256" s="23"/>
      <c r="K256" s="23"/>
      <c r="L256" s="23"/>
      <c r="M256" s="23"/>
      <c r="N256" s="23">
        <v>2.5960999999999999</v>
      </c>
      <c r="O256" s="23">
        <v>3.1903999999999999</v>
      </c>
      <c r="P256" s="23"/>
      <c r="Q256" s="23">
        <v>0</v>
      </c>
      <c r="R256" s="23">
        <v>0</v>
      </c>
      <c r="S256" s="23">
        <v>0</v>
      </c>
      <c r="T256" s="23">
        <v>0.16600000000000001</v>
      </c>
      <c r="U256" s="23"/>
      <c r="V256" s="23"/>
      <c r="W256" s="23">
        <v>0</v>
      </c>
    </row>
    <row r="257" spans="1:23" x14ac:dyDescent="0.25">
      <c r="A257" s="23" t="s">
        <v>122</v>
      </c>
      <c r="B257" s="23" t="s">
        <v>515</v>
      </c>
      <c r="C257" s="23" t="s">
        <v>634</v>
      </c>
      <c r="D257" s="23" t="s">
        <v>635</v>
      </c>
      <c r="E257" s="23"/>
      <c r="F257" s="23">
        <v>8.3028999999999993</v>
      </c>
      <c r="G257" s="23">
        <v>0</v>
      </c>
      <c r="H257" s="23">
        <v>13.4018</v>
      </c>
      <c r="I257" s="23">
        <v>0</v>
      </c>
      <c r="J257" s="23"/>
      <c r="K257" s="23"/>
      <c r="L257" s="23"/>
      <c r="M257" s="23"/>
      <c r="N257" s="23">
        <v>2.5468000000000002</v>
      </c>
      <c r="O257" s="23">
        <v>3.4479000000000002</v>
      </c>
      <c r="P257" s="23"/>
      <c r="Q257" s="23">
        <v>0</v>
      </c>
      <c r="R257" s="23">
        <v>0</v>
      </c>
      <c r="S257" s="23">
        <v>0</v>
      </c>
      <c r="T257" s="23">
        <v>0.15031</v>
      </c>
      <c r="U257" s="23"/>
      <c r="V257" s="23"/>
      <c r="W257" s="23">
        <v>0</v>
      </c>
    </row>
    <row r="258" spans="1:23" x14ac:dyDescent="0.25">
      <c r="A258" s="23" t="s">
        <v>122</v>
      </c>
      <c r="B258" s="23" t="s">
        <v>515</v>
      </c>
      <c r="C258" s="23" t="s">
        <v>636</v>
      </c>
      <c r="D258" s="23" t="s">
        <v>637</v>
      </c>
      <c r="E258" s="23"/>
      <c r="F258" s="23">
        <v>8.0340000000000007</v>
      </c>
      <c r="G258" s="23">
        <v>0</v>
      </c>
      <c r="H258" s="23">
        <v>15.038</v>
      </c>
      <c r="I258" s="23">
        <v>0</v>
      </c>
      <c r="J258" s="23"/>
      <c r="K258" s="23"/>
      <c r="L258" s="23"/>
      <c r="M258" s="23"/>
      <c r="N258" s="23">
        <v>2.3969999999999998</v>
      </c>
      <c r="O258" s="23">
        <v>3.6110000000000002</v>
      </c>
      <c r="P258" s="23"/>
      <c r="Q258" s="23">
        <v>0</v>
      </c>
      <c r="R258" s="23">
        <v>0</v>
      </c>
      <c r="S258" s="23">
        <v>0</v>
      </c>
      <c r="T258" s="23">
        <v>0</v>
      </c>
      <c r="U258" s="23"/>
      <c r="V258" s="23"/>
      <c r="W258" s="23">
        <v>0</v>
      </c>
    </row>
    <row r="259" spans="1:23" x14ac:dyDescent="0.25">
      <c r="A259" s="23" t="s">
        <v>122</v>
      </c>
      <c r="B259" s="23" t="s">
        <v>515</v>
      </c>
      <c r="C259" s="23" t="s">
        <v>638</v>
      </c>
      <c r="D259" s="23" t="s">
        <v>639</v>
      </c>
      <c r="E259" s="23"/>
      <c r="F259" s="23">
        <v>9.8684999999999992</v>
      </c>
      <c r="G259" s="23">
        <v>0</v>
      </c>
      <c r="H259" s="23">
        <v>26.714600000000001</v>
      </c>
      <c r="I259" s="23">
        <v>0</v>
      </c>
      <c r="J259" s="23"/>
      <c r="K259" s="23"/>
      <c r="L259" s="23"/>
      <c r="M259" s="23"/>
      <c r="N259" s="23">
        <v>2.4601999999999999</v>
      </c>
      <c r="O259" s="23">
        <v>3.6625000000000001</v>
      </c>
      <c r="P259" s="23"/>
      <c r="Q259" s="23"/>
      <c r="R259" s="23"/>
      <c r="S259" s="23">
        <v>0</v>
      </c>
      <c r="T259" s="23">
        <v>1.61E-2</v>
      </c>
      <c r="U259" s="23"/>
      <c r="V259" s="23"/>
      <c r="W259" s="23"/>
    </row>
    <row r="260" spans="1:23" x14ac:dyDescent="0.25">
      <c r="A260" s="23" t="s">
        <v>122</v>
      </c>
      <c r="B260" s="23" t="s">
        <v>515</v>
      </c>
      <c r="C260" s="23" t="s">
        <v>640</v>
      </c>
      <c r="D260" s="23" t="s">
        <v>641</v>
      </c>
      <c r="E260" s="23"/>
      <c r="F260" s="23">
        <v>7.7603999999999997</v>
      </c>
      <c r="G260" s="23">
        <v>0</v>
      </c>
      <c r="H260" s="23">
        <v>18.0014</v>
      </c>
      <c r="I260" s="23">
        <v>0</v>
      </c>
      <c r="J260" s="23"/>
      <c r="K260" s="23"/>
      <c r="L260" s="23"/>
      <c r="M260" s="23"/>
      <c r="N260" s="23">
        <v>2.2176999999999998</v>
      </c>
      <c r="O260" s="23">
        <v>3.5489999999999999</v>
      </c>
      <c r="P260" s="23"/>
      <c r="Q260" s="23">
        <v>0</v>
      </c>
      <c r="R260" s="23">
        <v>0</v>
      </c>
      <c r="S260" s="23">
        <v>0</v>
      </c>
      <c r="T260" s="23">
        <v>0.1452</v>
      </c>
      <c r="U260" s="23"/>
      <c r="V260" s="23"/>
      <c r="W260" s="23">
        <v>0</v>
      </c>
    </row>
    <row r="261" spans="1:23" x14ac:dyDescent="0.25">
      <c r="A261" s="23" t="s">
        <v>122</v>
      </c>
      <c r="B261" s="23" t="s">
        <v>515</v>
      </c>
      <c r="C261" s="23" t="s">
        <v>642</v>
      </c>
      <c r="D261" s="23" t="s">
        <v>643</v>
      </c>
      <c r="E261" s="23"/>
      <c r="F261" s="23">
        <v>5.6414</v>
      </c>
      <c r="G261" s="23">
        <v>0</v>
      </c>
      <c r="H261" s="23">
        <v>9.3552</v>
      </c>
      <c r="I261" s="23">
        <v>0</v>
      </c>
      <c r="J261" s="23"/>
      <c r="K261" s="23"/>
      <c r="L261" s="23"/>
      <c r="M261" s="23"/>
      <c r="N261" s="23">
        <v>2.5430000000000001</v>
      </c>
      <c r="O261" s="23">
        <v>3.5282</v>
      </c>
      <c r="P261" s="23"/>
      <c r="Q261" s="23">
        <v>2.5430000000000001</v>
      </c>
      <c r="R261" s="23">
        <v>3.5282</v>
      </c>
      <c r="S261" s="23">
        <v>0</v>
      </c>
      <c r="T261" s="23">
        <v>0.1346</v>
      </c>
      <c r="U261" s="23"/>
      <c r="V261" s="23"/>
      <c r="W261" s="23">
        <v>0</v>
      </c>
    </row>
    <row r="262" spans="1:23" x14ac:dyDescent="0.25">
      <c r="A262" s="23" t="s">
        <v>122</v>
      </c>
      <c r="B262" s="23" t="s">
        <v>515</v>
      </c>
      <c r="C262" s="23" t="s">
        <v>644</v>
      </c>
      <c r="D262" s="23" t="s">
        <v>645</v>
      </c>
      <c r="E262" s="23"/>
      <c r="F262" s="23">
        <v>12.0479</v>
      </c>
      <c r="G262" s="23">
        <v>0</v>
      </c>
      <c r="H262" s="23">
        <v>27.099</v>
      </c>
      <c r="I262" s="23">
        <v>0</v>
      </c>
      <c r="J262" s="23"/>
      <c r="K262" s="23"/>
      <c r="L262" s="23"/>
      <c r="M262" s="23"/>
      <c r="N262" s="23">
        <v>2.4994999999999998</v>
      </c>
      <c r="O262" s="23">
        <v>3.5692599999999999</v>
      </c>
      <c r="P262" s="23"/>
      <c r="Q262" s="23">
        <v>0</v>
      </c>
      <c r="R262" s="23">
        <v>0</v>
      </c>
      <c r="S262" s="23">
        <v>0</v>
      </c>
      <c r="T262" s="23">
        <v>0.23993999999999999</v>
      </c>
      <c r="U262" s="23"/>
      <c r="V262" s="23"/>
      <c r="W262" s="23">
        <v>0</v>
      </c>
    </row>
    <row r="263" spans="1:23" x14ac:dyDescent="0.25">
      <c r="A263" s="23" t="s">
        <v>122</v>
      </c>
      <c r="B263" s="23" t="s">
        <v>515</v>
      </c>
      <c r="C263" s="23" t="s">
        <v>646</v>
      </c>
      <c r="D263" s="23" t="s">
        <v>647</v>
      </c>
      <c r="E263" s="23"/>
      <c r="F263" s="23">
        <v>11.162000000000001</v>
      </c>
      <c r="G263" s="23">
        <v>0</v>
      </c>
      <c r="H263" s="23">
        <v>20.588000000000001</v>
      </c>
      <c r="I263" s="23">
        <v>0</v>
      </c>
      <c r="J263" s="23"/>
      <c r="K263" s="23"/>
      <c r="L263" s="23"/>
      <c r="M263" s="23"/>
      <c r="N263" s="23">
        <v>2.4980190000000002</v>
      </c>
      <c r="O263" s="23">
        <v>3.7299349999999998</v>
      </c>
      <c r="P263" s="23"/>
      <c r="Q263" s="23">
        <v>0</v>
      </c>
      <c r="R263" s="23">
        <v>0</v>
      </c>
      <c r="S263" s="23">
        <v>0</v>
      </c>
      <c r="T263" s="23">
        <v>0.145704</v>
      </c>
      <c r="U263" s="23"/>
      <c r="V263" s="23"/>
      <c r="W263" s="23">
        <v>0</v>
      </c>
    </row>
    <row r="264" spans="1:23" x14ac:dyDescent="0.25">
      <c r="A264" s="23" t="s">
        <v>122</v>
      </c>
      <c r="B264" s="23" t="s">
        <v>515</v>
      </c>
      <c r="C264" s="23" t="s">
        <v>648</v>
      </c>
      <c r="D264" s="23" t="s">
        <v>649</v>
      </c>
      <c r="E264" s="23"/>
      <c r="F264" s="23">
        <v>7.4</v>
      </c>
      <c r="G264" s="23">
        <v>0</v>
      </c>
      <c r="H264" s="23">
        <v>13.9</v>
      </c>
      <c r="I264" s="23">
        <v>0</v>
      </c>
      <c r="J264" s="23"/>
      <c r="K264" s="23"/>
      <c r="L264" s="23"/>
      <c r="M264" s="23"/>
      <c r="N264" s="23">
        <v>2.3624999999999998</v>
      </c>
      <c r="O264" s="23">
        <v>3.7471000000000001</v>
      </c>
      <c r="P264" s="23"/>
      <c r="Q264" s="23">
        <v>2.3624999999999998</v>
      </c>
      <c r="R264" s="23">
        <v>3.7471000000000001</v>
      </c>
      <c r="S264" s="23">
        <v>0</v>
      </c>
      <c r="T264" s="23">
        <v>0</v>
      </c>
      <c r="U264" s="23"/>
      <c r="V264" s="23"/>
      <c r="W264" s="23">
        <v>0</v>
      </c>
    </row>
    <row r="265" spans="1:23" x14ac:dyDescent="0.25">
      <c r="A265" s="23" t="s">
        <v>122</v>
      </c>
      <c r="B265" s="23" t="s">
        <v>515</v>
      </c>
      <c r="C265" s="23" t="s">
        <v>650</v>
      </c>
      <c r="D265" s="23" t="s">
        <v>651</v>
      </c>
      <c r="E265" s="23"/>
      <c r="F265" s="23">
        <v>13.157999999999999</v>
      </c>
      <c r="G265" s="23">
        <v>0</v>
      </c>
      <c r="H265" s="23">
        <v>24.145</v>
      </c>
      <c r="I265" s="23">
        <v>0</v>
      </c>
      <c r="J265" s="23"/>
      <c r="K265" s="23"/>
      <c r="L265" s="23"/>
      <c r="M265" s="23"/>
      <c r="N265" s="23">
        <v>2.5</v>
      </c>
      <c r="O265" s="23">
        <v>3.67</v>
      </c>
      <c r="P265" s="23"/>
      <c r="Q265" s="23">
        <v>0</v>
      </c>
      <c r="R265" s="23">
        <v>0</v>
      </c>
      <c r="S265" s="23">
        <v>0</v>
      </c>
      <c r="T265" s="23">
        <v>0.158</v>
      </c>
      <c r="U265" s="23"/>
      <c r="V265" s="23"/>
      <c r="W265" s="23">
        <v>0</v>
      </c>
    </row>
    <row r="266" spans="1:23" x14ac:dyDescent="0.25">
      <c r="A266" s="23" t="s">
        <v>122</v>
      </c>
      <c r="B266" s="23" t="s">
        <v>515</v>
      </c>
      <c r="C266" s="23" t="s">
        <v>652</v>
      </c>
      <c r="D266" s="23" t="s">
        <v>653</v>
      </c>
      <c r="E266" s="23"/>
      <c r="F266" s="23">
        <v>10.45</v>
      </c>
      <c r="G266" s="23">
        <v>0</v>
      </c>
      <c r="H266" s="23">
        <v>10.45</v>
      </c>
      <c r="I266" s="23">
        <v>0</v>
      </c>
      <c r="J266" s="23"/>
      <c r="K266" s="23"/>
      <c r="L266" s="23"/>
      <c r="M266" s="23"/>
      <c r="N266" s="23">
        <v>2.6349999999999998</v>
      </c>
      <c r="O266" s="23">
        <v>3.7</v>
      </c>
      <c r="P266" s="23"/>
      <c r="Q266" s="23"/>
      <c r="R266" s="23"/>
      <c r="S266" s="23">
        <v>0</v>
      </c>
      <c r="T266" s="23">
        <v>10.45</v>
      </c>
      <c r="U266" s="23"/>
      <c r="V266" s="23"/>
      <c r="W266" s="23"/>
    </row>
    <row r="267" spans="1:23" x14ac:dyDescent="0.25">
      <c r="A267" s="23" t="s">
        <v>122</v>
      </c>
      <c r="B267" s="23" t="s">
        <v>515</v>
      </c>
      <c r="C267" s="23" t="s">
        <v>654</v>
      </c>
      <c r="D267" s="23" t="s">
        <v>655</v>
      </c>
      <c r="E267" s="23"/>
      <c r="F267" s="23">
        <v>7</v>
      </c>
      <c r="G267" s="23">
        <v>0</v>
      </c>
      <c r="H267" s="23">
        <v>19.600000000000001</v>
      </c>
      <c r="I267" s="23">
        <v>0</v>
      </c>
      <c r="J267" s="23"/>
      <c r="K267" s="23"/>
      <c r="L267" s="23"/>
      <c r="M267" s="23"/>
      <c r="N267" s="23">
        <v>2.59</v>
      </c>
      <c r="O267" s="23">
        <v>3.5640000000000001</v>
      </c>
      <c r="P267" s="23"/>
      <c r="Q267" s="23">
        <v>0</v>
      </c>
      <c r="R267" s="23">
        <v>0</v>
      </c>
      <c r="S267" s="23">
        <v>0</v>
      </c>
      <c r="T267" s="23">
        <v>0</v>
      </c>
      <c r="U267" s="23"/>
      <c r="V267" s="23"/>
      <c r="W267" s="23">
        <v>0</v>
      </c>
    </row>
    <row r="268" spans="1:23" x14ac:dyDescent="0.25">
      <c r="A268" s="23" t="s">
        <v>122</v>
      </c>
      <c r="B268" s="23" t="s">
        <v>515</v>
      </c>
      <c r="C268" s="23" t="s">
        <v>656</v>
      </c>
      <c r="D268" s="23" t="s">
        <v>657</v>
      </c>
      <c r="E268" s="23"/>
      <c r="F268" s="23">
        <v>13.577999999999999</v>
      </c>
      <c r="G268" s="23">
        <v>0</v>
      </c>
      <c r="H268" s="23">
        <v>13.577999999999999</v>
      </c>
      <c r="I268" s="23">
        <v>0</v>
      </c>
      <c r="J268" s="23"/>
      <c r="K268" s="23"/>
      <c r="L268" s="23"/>
      <c r="M268" s="23"/>
      <c r="N268" s="23">
        <v>2.1760000000000002</v>
      </c>
      <c r="O268" s="23">
        <v>3.7029999999999998</v>
      </c>
      <c r="P268" s="23"/>
      <c r="Q268" s="23">
        <v>0</v>
      </c>
      <c r="R268" s="23">
        <v>0</v>
      </c>
      <c r="S268" s="23">
        <v>0</v>
      </c>
      <c r="T268" s="23">
        <v>0.44800000000000001</v>
      </c>
      <c r="U268" s="23"/>
      <c r="V268" s="23"/>
      <c r="W268" s="23">
        <v>0</v>
      </c>
    </row>
    <row r="269" spans="1:23" x14ac:dyDescent="0.25">
      <c r="A269" s="23" t="s">
        <v>122</v>
      </c>
      <c r="B269" s="23" t="s">
        <v>515</v>
      </c>
      <c r="C269" s="23" t="s">
        <v>658</v>
      </c>
      <c r="D269" s="23" t="s">
        <v>659</v>
      </c>
      <c r="E269" s="23"/>
      <c r="F269" s="23">
        <v>5.1163999999999996</v>
      </c>
      <c r="G269" s="23">
        <v>0</v>
      </c>
      <c r="H269" s="23">
        <v>12.6851</v>
      </c>
      <c r="I269" s="23">
        <v>0</v>
      </c>
      <c r="J269" s="23"/>
      <c r="K269" s="23"/>
      <c r="L269" s="23"/>
      <c r="M269" s="23"/>
      <c r="N269" s="23">
        <v>2.5</v>
      </c>
      <c r="O269" s="23">
        <v>3.67</v>
      </c>
      <c r="P269" s="23"/>
      <c r="Q269" s="23">
        <v>2.5</v>
      </c>
      <c r="R269" s="23">
        <v>3.67</v>
      </c>
      <c r="S269" s="23">
        <v>0</v>
      </c>
      <c r="T269" s="23">
        <v>0.32229999999999998</v>
      </c>
      <c r="U269" s="23"/>
      <c r="V269" s="23"/>
      <c r="W269" s="23"/>
    </row>
    <row r="270" spans="1:23" x14ac:dyDescent="0.25">
      <c r="A270" s="23" t="s">
        <v>122</v>
      </c>
      <c r="B270" s="23" t="s">
        <v>515</v>
      </c>
      <c r="C270" s="23" t="s">
        <v>660</v>
      </c>
      <c r="D270" s="23" t="s">
        <v>661</v>
      </c>
      <c r="E270" s="23"/>
      <c r="F270" s="23">
        <v>0.39</v>
      </c>
      <c r="G270" s="23">
        <v>0</v>
      </c>
      <c r="H270" s="23">
        <v>2.1429999999999998</v>
      </c>
      <c r="I270" s="23">
        <v>0</v>
      </c>
      <c r="J270" s="23"/>
      <c r="K270" s="23"/>
      <c r="L270" s="23"/>
      <c r="M270" s="23"/>
      <c r="N270" s="23">
        <v>2.2386189999999999</v>
      </c>
      <c r="O270" s="23">
        <v>3.6480999999999999</v>
      </c>
      <c r="P270" s="23"/>
      <c r="Q270" s="23">
        <v>0</v>
      </c>
      <c r="R270" s="23">
        <v>0</v>
      </c>
      <c r="S270" s="23">
        <v>0</v>
      </c>
      <c r="T270" s="23">
        <v>0.122331</v>
      </c>
      <c r="U270" s="23"/>
      <c r="V270" s="23"/>
      <c r="W270" s="23">
        <v>0</v>
      </c>
    </row>
    <row r="271" spans="1:23" x14ac:dyDescent="0.25">
      <c r="A271" s="23" t="s">
        <v>122</v>
      </c>
      <c r="B271" s="23" t="s">
        <v>515</v>
      </c>
      <c r="C271" s="23" t="s">
        <v>662</v>
      </c>
      <c r="D271" s="23" t="s">
        <v>663</v>
      </c>
      <c r="E271" s="23"/>
      <c r="F271" s="23">
        <v>12.875</v>
      </c>
      <c r="G271" s="23">
        <v>0</v>
      </c>
      <c r="H271" s="23">
        <v>13.125</v>
      </c>
      <c r="I271" s="23">
        <v>0</v>
      </c>
      <c r="J271" s="23"/>
      <c r="K271" s="23"/>
      <c r="L271" s="23"/>
      <c r="M271" s="23"/>
      <c r="N271" s="23">
        <v>2.5</v>
      </c>
      <c r="O271" s="23">
        <v>3.67</v>
      </c>
      <c r="P271" s="23"/>
      <c r="Q271" s="23">
        <v>0</v>
      </c>
      <c r="R271" s="23">
        <v>0</v>
      </c>
      <c r="S271" s="23">
        <v>0</v>
      </c>
      <c r="T271" s="23">
        <v>0</v>
      </c>
      <c r="U271" s="23"/>
      <c r="V271" s="23"/>
      <c r="W271" s="23">
        <v>0</v>
      </c>
    </row>
    <row r="272" spans="1:23" x14ac:dyDescent="0.25">
      <c r="A272" s="23" t="s">
        <v>122</v>
      </c>
      <c r="B272" s="23" t="s">
        <v>515</v>
      </c>
      <c r="C272" s="23" t="s">
        <v>664</v>
      </c>
      <c r="D272" s="23" t="s">
        <v>665</v>
      </c>
      <c r="E272" s="23"/>
      <c r="F272" s="23">
        <v>11.451599999999999</v>
      </c>
      <c r="G272" s="23">
        <v>0</v>
      </c>
      <c r="H272" s="23">
        <v>11.451599999999999</v>
      </c>
      <c r="I272" s="23">
        <v>0</v>
      </c>
      <c r="J272" s="23"/>
      <c r="K272" s="23"/>
      <c r="L272" s="23"/>
      <c r="M272" s="23"/>
      <c r="N272" s="23">
        <v>2.2993000000000001</v>
      </c>
      <c r="O272" s="23">
        <v>3.4502000000000002</v>
      </c>
      <c r="P272" s="23"/>
      <c r="Q272" s="23">
        <v>2.2993000000000001</v>
      </c>
      <c r="R272" s="23">
        <v>3.4502000000000002</v>
      </c>
      <c r="S272" s="23">
        <v>0</v>
      </c>
      <c r="T272" s="23">
        <v>6.0199999999999997E-2</v>
      </c>
      <c r="U272" s="23"/>
      <c r="V272" s="23"/>
      <c r="W272" s="23">
        <v>0.13039999999999999</v>
      </c>
    </row>
    <row r="273" spans="1:23" x14ac:dyDescent="0.25">
      <c r="A273" s="23" t="s">
        <v>122</v>
      </c>
      <c r="B273" s="23" t="s">
        <v>515</v>
      </c>
      <c r="C273" s="23" t="s">
        <v>666</v>
      </c>
      <c r="D273" s="23" t="s">
        <v>667</v>
      </c>
      <c r="E273" s="23"/>
      <c r="F273" s="23">
        <v>0</v>
      </c>
      <c r="G273" s="23">
        <v>0</v>
      </c>
      <c r="H273" s="23">
        <v>0</v>
      </c>
      <c r="I273" s="23">
        <v>0</v>
      </c>
      <c r="J273" s="23"/>
      <c r="K273" s="23"/>
      <c r="L273" s="23"/>
      <c r="M273" s="23"/>
      <c r="N273" s="23">
        <v>0</v>
      </c>
      <c r="O273" s="23">
        <v>0</v>
      </c>
      <c r="P273" s="23"/>
      <c r="Q273" s="23">
        <v>0</v>
      </c>
      <c r="R273" s="23">
        <v>0</v>
      </c>
      <c r="S273" s="23">
        <v>0</v>
      </c>
      <c r="T273" s="23">
        <v>0</v>
      </c>
      <c r="U273" s="23"/>
      <c r="V273" s="23"/>
      <c r="W273" s="23">
        <v>0</v>
      </c>
    </row>
    <row r="274" spans="1:23" x14ac:dyDescent="0.25">
      <c r="A274" s="23" t="s">
        <v>122</v>
      </c>
      <c r="B274" s="23" t="s">
        <v>515</v>
      </c>
      <c r="C274" s="23" t="s">
        <v>668</v>
      </c>
      <c r="D274" s="23" t="s">
        <v>669</v>
      </c>
      <c r="E274" s="23"/>
      <c r="F274" s="23">
        <v>10.445399999999999</v>
      </c>
      <c r="G274" s="23">
        <v>0</v>
      </c>
      <c r="H274" s="23">
        <v>14.091200000000001</v>
      </c>
      <c r="I274" s="23">
        <v>0</v>
      </c>
      <c r="J274" s="23"/>
      <c r="K274" s="23"/>
      <c r="L274" s="23"/>
      <c r="M274" s="23"/>
      <c r="N274" s="23">
        <v>2.4802</v>
      </c>
      <c r="O274" s="23">
        <v>3.5444</v>
      </c>
      <c r="P274" s="23"/>
      <c r="Q274" s="23">
        <v>2.4802</v>
      </c>
      <c r="R274" s="23">
        <v>3.5444</v>
      </c>
      <c r="S274" s="23">
        <v>0</v>
      </c>
      <c r="T274" s="23">
        <v>0.2044</v>
      </c>
      <c r="U274" s="23"/>
      <c r="V274" s="23"/>
      <c r="W274" s="23">
        <v>0</v>
      </c>
    </row>
    <row r="275" spans="1:23" x14ac:dyDescent="0.25">
      <c r="A275" s="23" t="s">
        <v>122</v>
      </c>
      <c r="B275" s="23" t="s">
        <v>515</v>
      </c>
      <c r="C275" s="23" t="s">
        <v>670</v>
      </c>
      <c r="D275" s="23" t="s">
        <v>671</v>
      </c>
      <c r="E275" s="23"/>
      <c r="F275" s="23">
        <v>13.338308</v>
      </c>
      <c r="G275" s="23">
        <v>0</v>
      </c>
      <c r="H275" s="23">
        <v>27.879304999999999</v>
      </c>
      <c r="I275" s="23">
        <v>0</v>
      </c>
      <c r="J275" s="23"/>
      <c r="K275" s="23"/>
      <c r="L275" s="23"/>
      <c r="M275" s="23"/>
      <c r="N275" s="23">
        <v>2.318031</v>
      </c>
      <c r="O275" s="23">
        <v>3.1763680000000001</v>
      </c>
      <c r="P275" s="23"/>
      <c r="Q275" s="23">
        <v>0</v>
      </c>
      <c r="R275" s="23">
        <v>0</v>
      </c>
      <c r="S275" s="23">
        <v>0</v>
      </c>
      <c r="T275" s="23">
        <v>3.7969999999999997E-2</v>
      </c>
      <c r="U275" s="23"/>
      <c r="V275" s="23"/>
      <c r="W275" s="23">
        <v>0</v>
      </c>
    </row>
    <row r="276" spans="1:23" x14ac:dyDescent="0.25">
      <c r="A276" s="23" t="s">
        <v>122</v>
      </c>
      <c r="B276" s="23" t="s">
        <v>515</v>
      </c>
      <c r="C276" s="23" t="s">
        <v>672</v>
      </c>
      <c r="D276" s="23" t="s">
        <v>673</v>
      </c>
      <c r="E276" s="23"/>
      <c r="F276" s="23">
        <v>9.8672000000000004</v>
      </c>
      <c r="G276" s="23">
        <v>0</v>
      </c>
      <c r="H276" s="23">
        <v>18.770800000000001</v>
      </c>
      <c r="I276" s="23">
        <v>0</v>
      </c>
      <c r="J276" s="23"/>
      <c r="K276" s="23"/>
      <c r="L276" s="23"/>
      <c r="M276" s="23"/>
      <c r="N276" s="23">
        <v>2.5630999999999999</v>
      </c>
      <c r="O276" s="23">
        <v>3.9257</v>
      </c>
      <c r="P276" s="23"/>
      <c r="Q276" s="23">
        <v>0</v>
      </c>
      <c r="R276" s="23">
        <v>0</v>
      </c>
      <c r="S276" s="23">
        <v>0</v>
      </c>
      <c r="T276" s="23">
        <v>0.41620000000000001</v>
      </c>
      <c r="U276" s="23"/>
      <c r="V276" s="23"/>
      <c r="W276" s="23">
        <v>0</v>
      </c>
    </row>
    <row r="277" spans="1:23" x14ac:dyDescent="0.25">
      <c r="A277" s="23" t="s">
        <v>122</v>
      </c>
      <c r="B277" s="23" t="s">
        <v>515</v>
      </c>
      <c r="C277" s="23" t="s">
        <v>674</v>
      </c>
      <c r="D277" s="23" t="s">
        <v>675</v>
      </c>
      <c r="E277" s="23"/>
      <c r="F277" s="23">
        <v>4.5373999999999999</v>
      </c>
      <c r="G277" s="23">
        <v>0</v>
      </c>
      <c r="H277" s="23">
        <v>4.5373999999999999</v>
      </c>
      <c r="I277" s="23">
        <v>0</v>
      </c>
      <c r="J277" s="23"/>
      <c r="K277" s="23"/>
      <c r="L277" s="23"/>
      <c r="M277" s="23"/>
      <c r="N277" s="23">
        <v>2.3155000000000001</v>
      </c>
      <c r="O277" s="23">
        <v>3.1848000000000001</v>
      </c>
      <c r="P277" s="23"/>
      <c r="Q277" s="23">
        <v>2.3155000000000001</v>
      </c>
      <c r="R277" s="23">
        <v>3.1848000000000001</v>
      </c>
      <c r="S277" s="23">
        <v>0</v>
      </c>
      <c r="T277" s="23"/>
      <c r="U277" s="23"/>
      <c r="V277" s="23"/>
      <c r="W277" s="23"/>
    </row>
    <row r="278" spans="1:23" x14ac:dyDescent="0.25">
      <c r="A278" s="23" t="s">
        <v>122</v>
      </c>
      <c r="B278" s="23" t="s">
        <v>515</v>
      </c>
      <c r="C278" s="23" t="s">
        <v>676</v>
      </c>
      <c r="D278" s="23" t="s">
        <v>677</v>
      </c>
      <c r="E278" s="23"/>
      <c r="F278" s="23">
        <v>10.499000000000001</v>
      </c>
      <c r="G278" s="23">
        <v>0</v>
      </c>
      <c r="H278" s="23">
        <v>11.901</v>
      </c>
      <c r="I278" s="23">
        <v>0</v>
      </c>
      <c r="J278" s="23"/>
      <c r="K278" s="23"/>
      <c r="L278" s="23"/>
      <c r="M278" s="23"/>
      <c r="N278" s="23">
        <v>2.4940000000000002</v>
      </c>
      <c r="O278" s="23">
        <v>3.53</v>
      </c>
      <c r="P278" s="23"/>
      <c r="Q278" s="23">
        <v>0</v>
      </c>
      <c r="R278" s="23">
        <v>0</v>
      </c>
      <c r="S278" s="23">
        <v>0</v>
      </c>
      <c r="T278" s="23">
        <v>6.2E-2</v>
      </c>
      <c r="U278" s="23"/>
      <c r="V278" s="23"/>
      <c r="W278" s="23">
        <v>0</v>
      </c>
    </row>
    <row r="279" spans="1:23" x14ac:dyDescent="0.25">
      <c r="A279" s="23" t="s">
        <v>122</v>
      </c>
      <c r="B279" s="23" t="s">
        <v>515</v>
      </c>
      <c r="C279" s="23" t="s">
        <v>678</v>
      </c>
      <c r="D279" s="23" t="s">
        <v>679</v>
      </c>
      <c r="E279" s="23"/>
      <c r="F279" s="23">
        <v>7.5377000000000001</v>
      </c>
      <c r="G279" s="23">
        <v>0</v>
      </c>
      <c r="H279" s="23">
        <v>7.5377000000000001</v>
      </c>
      <c r="I279" s="23">
        <v>0</v>
      </c>
      <c r="J279" s="23"/>
      <c r="K279" s="23"/>
      <c r="L279" s="23"/>
      <c r="M279" s="23"/>
      <c r="N279" s="23">
        <v>2.4291</v>
      </c>
      <c r="O279" s="23">
        <v>3.5567000000000002</v>
      </c>
      <c r="P279" s="23"/>
      <c r="Q279" s="23">
        <v>2.4291</v>
      </c>
      <c r="R279" s="23">
        <v>3.5567000000000002</v>
      </c>
      <c r="S279" s="23">
        <v>0</v>
      </c>
      <c r="T279" s="23">
        <v>0.34899999999999998</v>
      </c>
      <c r="U279" s="23"/>
      <c r="V279" s="23"/>
      <c r="W279" s="23">
        <v>0</v>
      </c>
    </row>
    <row r="280" spans="1:23" x14ac:dyDescent="0.25">
      <c r="A280" s="23" t="s">
        <v>122</v>
      </c>
      <c r="B280" s="23" t="s">
        <v>515</v>
      </c>
      <c r="C280" s="23" t="s">
        <v>680</v>
      </c>
      <c r="D280" s="23" t="s">
        <v>681</v>
      </c>
      <c r="E280" s="23"/>
      <c r="F280" s="23">
        <v>16.2225</v>
      </c>
      <c r="G280" s="23">
        <v>0</v>
      </c>
      <c r="H280" s="23">
        <v>24.269500000000001</v>
      </c>
      <c r="I280" s="23">
        <v>0</v>
      </c>
      <c r="J280" s="23"/>
      <c r="K280" s="23"/>
      <c r="L280" s="23"/>
      <c r="M280" s="23"/>
      <c r="N280" s="23">
        <v>2.5289999999999999</v>
      </c>
      <c r="O280" s="23">
        <v>3.9940000000000002</v>
      </c>
      <c r="P280" s="23"/>
      <c r="Q280" s="23"/>
      <c r="R280" s="23"/>
      <c r="S280" s="23">
        <v>0</v>
      </c>
      <c r="T280" s="23">
        <v>0.23899999999999999</v>
      </c>
      <c r="U280" s="23"/>
      <c r="V280" s="23"/>
      <c r="W280" s="23"/>
    </row>
    <row r="281" spans="1:23" x14ac:dyDescent="0.25">
      <c r="A281" s="23" t="s">
        <v>122</v>
      </c>
      <c r="B281" s="23" t="s">
        <v>515</v>
      </c>
      <c r="C281" s="23" t="s">
        <v>682</v>
      </c>
      <c r="D281" s="23" t="s">
        <v>683</v>
      </c>
      <c r="E281" s="23"/>
      <c r="F281" s="23">
        <v>11.81</v>
      </c>
      <c r="G281" s="23">
        <v>0</v>
      </c>
      <c r="H281" s="23">
        <v>23.009</v>
      </c>
      <c r="I281" s="23">
        <v>0</v>
      </c>
      <c r="J281" s="23"/>
      <c r="K281" s="23"/>
      <c r="L281" s="23"/>
      <c r="M281" s="23"/>
      <c r="N281" s="23">
        <v>2.3765000000000001</v>
      </c>
      <c r="O281" s="23">
        <v>3.2439</v>
      </c>
      <c r="P281" s="23"/>
      <c r="Q281" s="23">
        <v>0</v>
      </c>
      <c r="R281" s="23">
        <v>0</v>
      </c>
      <c r="S281" s="23">
        <v>0</v>
      </c>
      <c r="T281" s="23">
        <v>1.7899999999999999E-2</v>
      </c>
      <c r="U281" s="23"/>
      <c r="V281" s="23"/>
      <c r="W281" s="23">
        <v>5.3999999999999999E-2</v>
      </c>
    </row>
    <row r="282" spans="1:23" x14ac:dyDescent="0.25">
      <c r="A282" s="23" t="s">
        <v>122</v>
      </c>
      <c r="B282" s="23" t="s">
        <v>515</v>
      </c>
      <c r="C282" s="23" t="s">
        <v>684</v>
      </c>
      <c r="D282" s="23" t="s">
        <v>685</v>
      </c>
      <c r="E282" s="23"/>
      <c r="F282" s="23">
        <v>11.487</v>
      </c>
      <c r="G282" s="23">
        <v>0</v>
      </c>
      <c r="H282" s="23">
        <v>26.157</v>
      </c>
      <c r="I282" s="23">
        <v>0</v>
      </c>
      <c r="J282" s="23"/>
      <c r="K282" s="23"/>
      <c r="L282" s="23"/>
      <c r="M282" s="23"/>
      <c r="N282" s="23">
        <v>2.512</v>
      </c>
      <c r="O282" s="23">
        <v>3.2480000000000002</v>
      </c>
      <c r="P282" s="23"/>
      <c r="Q282" s="23">
        <v>0</v>
      </c>
      <c r="R282" s="23">
        <v>0</v>
      </c>
      <c r="S282" s="23">
        <v>0</v>
      </c>
      <c r="T282" s="23">
        <v>0.32500000000000001</v>
      </c>
      <c r="U282" s="23"/>
      <c r="V282" s="23"/>
      <c r="W282" s="23">
        <v>0</v>
      </c>
    </row>
    <row r="283" spans="1:23" x14ac:dyDescent="0.25">
      <c r="A283" s="23" t="s">
        <v>122</v>
      </c>
      <c r="B283" s="23" t="s">
        <v>515</v>
      </c>
      <c r="C283" s="23" t="s">
        <v>686</v>
      </c>
      <c r="D283" s="23" t="s">
        <v>687</v>
      </c>
      <c r="E283" s="23"/>
      <c r="F283" s="23">
        <v>15.75</v>
      </c>
      <c r="G283" s="23">
        <v>0</v>
      </c>
      <c r="H283" s="23">
        <v>29.75</v>
      </c>
      <c r="I283" s="23">
        <v>0</v>
      </c>
      <c r="J283" s="23"/>
      <c r="K283" s="23"/>
      <c r="L283" s="23"/>
      <c r="M283" s="23"/>
      <c r="N283" s="23">
        <v>3.6749999999999998</v>
      </c>
      <c r="O283" s="23">
        <v>2.5771999999999999</v>
      </c>
      <c r="P283" s="23"/>
      <c r="Q283" s="23">
        <v>3.6749999999999998</v>
      </c>
      <c r="R283" s="23">
        <v>2.5771999999999999</v>
      </c>
      <c r="S283" s="23">
        <v>0</v>
      </c>
      <c r="T283" s="23">
        <v>0.71650000000000003</v>
      </c>
      <c r="U283" s="23"/>
      <c r="V283" s="23"/>
      <c r="W283" s="23">
        <v>0.2</v>
      </c>
    </row>
    <row r="284" spans="1:23" x14ac:dyDescent="0.25">
      <c r="A284" s="23" t="s">
        <v>122</v>
      </c>
      <c r="B284" s="23" t="s">
        <v>515</v>
      </c>
      <c r="C284" s="23" t="s">
        <v>688</v>
      </c>
      <c r="D284" s="23" t="s">
        <v>689</v>
      </c>
      <c r="E284" s="23"/>
      <c r="F284" s="23">
        <v>8.8699999999999992</v>
      </c>
      <c r="G284" s="23">
        <v>0</v>
      </c>
      <c r="H284" s="23">
        <v>15.41</v>
      </c>
      <c r="I284" s="23">
        <v>0</v>
      </c>
      <c r="J284" s="23"/>
      <c r="K284" s="23"/>
      <c r="L284" s="23"/>
      <c r="M284" s="23"/>
      <c r="N284" s="23">
        <v>2.36</v>
      </c>
      <c r="O284" s="23">
        <v>3.49</v>
      </c>
      <c r="P284" s="23"/>
      <c r="Q284" s="23">
        <v>0</v>
      </c>
      <c r="R284" s="23">
        <v>0</v>
      </c>
      <c r="S284" s="23">
        <v>0</v>
      </c>
      <c r="T284" s="23">
        <v>0.02</v>
      </c>
      <c r="U284" s="23"/>
      <c r="V284" s="23"/>
      <c r="W284" s="23">
        <v>0</v>
      </c>
    </row>
    <row r="285" spans="1:23" x14ac:dyDescent="0.25">
      <c r="A285" s="23" t="s">
        <v>122</v>
      </c>
      <c r="B285" s="23" t="s">
        <v>515</v>
      </c>
      <c r="C285" s="23" t="s">
        <v>690</v>
      </c>
      <c r="D285" s="23" t="s">
        <v>691</v>
      </c>
      <c r="E285" s="23"/>
      <c r="F285" s="23">
        <v>11.7507</v>
      </c>
      <c r="G285" s="23">
        <v>0</v>
      </c>
      <c r="H285" s="23">
        <v>18.380800000000001</v>
      </c>
      <c r="I285" s="23">
        <v>0</v>
      </c>
      <c r="J285" s="23"/>
      <c r="K285" s="23"/>
      <c r="L285" s="23"/>
      <c r="M285" s="23"/>
      <c r="N285" s="23">
        <v>2.4268999999999998</v>
      </c>
      <c r="O285" s="23">
        <v>4.3064999999999998</v>
      </c>
      <c r="P285" s="23"/>
      <c r="Q285" s="23"/>
      <c r="R285" s="23"/>
      <c r="S285" s="23">
        <v>0</v>
      </c>
      <c r="T285" s="23">
        <v>0.37509999999999999</v>
      </c>
      <c r="U285" s="23"/>
      <c r="V285" s="23"/>
      <c r="W285" s="23"/>
    </row>
    <row r="286" spans="1:23" x14ac:dyDescent="0.25">
      <c r="A286" s="23" t="s">
        <v>122</v>
      </c>
      <c r="B286" s="23" t="s">
        <v>515</v>
      </c>
      <c r="C286" s="23" t="s">
        <v>692</v>
      </c>
      <c r="D286" s="23" t="s">
        <v>693</v>
      </c>
      <c r="E286" s="23"/>
      <c r="F286" s="23">
        <v>6.85</v>
      </c>
      <c r="G286" s="23">
        <v>0</v>
      </c>
      <c r="H286" s="23">
        <v>14.497999999999999</v>
      </c>
      <c r="I286" s="23">
        <v>0</v>
      </c>
      <c r="J286" s="23"/>
      <c r="K286" s="23"/>
      <c r="L286" s="23"/>
      <c r="M286" s="23"/>
      <c r="N286" s="23">
        <v>2.5390000000000001</v>
      </c>
      <c r="O286" s="23">
        <v>4.1890000000000001</v>
      </c>
      <c r="P286" s="23"/>
      <c r="Q286" s="23">
        <v>2.5390000000000001</v>
      </c>
      <c r="R286" s="23">
        <v>4.1890000000000001</v>
      </c>
      <c r="S286" s="23">
        <v>0</v>
      </c>
      <c r="T286" s="23">
        <v>0.73899999999999999</v>
      </c>
      <c r="U286" s="23"/>
      <c r="V286" s="23"/>
      <c r="W286" s="23">
        <v>0</v>
      </c>
    </row>
    <row r="287" spans="1:23" x14ac:dyDescent="0.25">
      <c r="A287" s="23" t="s">
        <v>122</v>
      </c>
      <c r="B287" s="23" t="s">
        <v>515</v>
      </c>
      <c r="C287" s="23" t="s">
        <v>694</v>
      </c>
      <c r="D287" s="23" t="s">
        <v>695</v>
      </c>
      <c r="E287" s="23"/>
      <c r="F287" s="23">
        <v>5</v>
      </c>
      <c r="G287" s="23">
        <v>0</v>
      </c>
      <c r="H287" s="23">
        <v>16</v>
      </c>
      <c r="I287" s="23">
        <v>0</v>
      </c>
      <c r="J287" s="23"/>
      <c r="K287" s="23"/>
      <c r="L287" s="23"/>
      <c r="M287" s="23"/>
      <c r="N287" s="23">
        <v>2.5916000000000001</v>
      </c>
      <c r="O287" s="23">
        <v>3.7869999999999999</v>
      </c>
      <c r="P287" s="23"/>
      <c r="Q287" s="23"/>
      <c r="R287" s="23"/>
      <c r="S287" s="23">
        <v>0</v>
      </c>
      <c r="T287" s="23">
        <v>4.4200000000000003E-2</v>
      </c>
      <c r="U287" s="23"/>
      <c r="V287" s="23"/>
      <c r="W287" s="23"/>
    </row>
    <row r="288" spans="1:23" x14ac:dyDescent="0.25">
      <c r="A288" s="23" t="s">
        <v>122</v>
      </c>
      <c r="B288" s="23" t="s">
        <v>515</v>
      </c>
      <c r="C288" s="23" t="s">
        <v>696</v>
      </c>
      <c r="D288" s="23" t="s">
        <v>697</v>
      </c>
      <c r="E288" s="23"/>
      <c r="F288" s="23">
        <v>13.5953</v>
      </c>
      <c r="G288" s="23">
        <v>0</v>
      </c>
      <c r="H288" s="23">
        <v>18.1953</v>
      </c>
      <c r="I288" s="23">
        <v>0</v>
      </c>
      <c r="J288" s="23"/>
      <c r="K288" s="23"/>
      <c r="L288" s="23"/>
      <c r="M288" s="23"/>
      <c r="N288" s="23">
        <v>2.452</v>
      </c>
      <c r="O288" s="23">
        <v>3.9676</v>
      </c>
      <c r="P288" s="23"/>
      <c r="Q288" s="23">
        <v>0</v>
      </c>
      <c r="R288" s="23">
        <v>0</v>
      </c>
      <c r="S288" s="23">
        <v>0</v>
      </c>
      <c r="T288" s="23">
        <v>0.50229999999999997</v>
      </c>
      <c r="U288" s="23"/>
      <c r="V288" s="23"/>
      <c r="W288" s="23">
        <v>0</v>
      </c>
    </row>
    <row r="289" spans="1:23" x14ac:dyDescent="0.25">
      <c r="A289" s="23" t="s">
        <v>122</v>
      </c>
      <c r="B289" s="23" t="s">
        <v>515</v>
      </c>
      <c r="C289" s="23" t="s">
        <v>698</v>
      </c>
      <c r="D289" s="23" t="s">
        <v>699</v>
      </c>
      <c r="E289" s="23"/>
      <c r="F289" s="23">
        <v>11.71</v>
      </c>
      <c r="G289" s="23">
        <v>0</v>
      </c>
      <c r="H289" s="23">
        <v>11.71</v>
      </c>
      <c r="I289" s="23">
        <v>0</v>
      </c>
      <c r="J289" s="23"/>
      <c r="K289" s="23"/>
      <c r="L289" s="23"/>
      <c r="M289" s="23"/>
      <c r="N289" s="23">
        <v>2.3199999999999998</v>
      </c>
      <c r="O289" s="23">
        <v>3.78</v>
      </c>
      <c r="P289" s="23"/>
      <c r="Q289" s="23">
        <v>0</v>
      </c>
      <c r="R289" s="23">
        <v>0</v>
      </c>
      <c r="S289" s="23">
        <v>0</v>
      </c>
      <c r="T289" s="23">
        <v>0.33</v>
      </c>
      <c r="U289" s="23"/>
      <c r="V289" s="23"/>
      <c r="W289" s="23">
        <v>0</v>
      </c>
    </row>
    <row r="290" spans="1:23" x14ac:dyDescent="0.25">
      <c r="A290" s="23" t="s">
        <v>122</v>
      </c>
      <c r="B290" s="23" t="s">
        <v>700</v>
      </c>
      <c r="C290" s="23" t="s">
        <v>701</v>
      </c>
      <c r="D290" s="23" t="s">
        <v>702</v>
      </c>
      <c r="E290" s="23"/>
      <c r="F290" s="23">
        <v>3.0710000000000002</v>
      </c>
      <c r="G290" s="23">
        <v>0</v>
      </c>
      <c r="H290" s="23">
        <v>3.0710000000000002</v>
      </c>
      <c r="I290" s="23">
        <v>0</v>
      </c>
      <c r="J290" s="23"/>
      <c r="K290" s="23"/>
      <c r="L290" s="23"/>
      <c r="M290" s="23"/>
      <c r="N290" s="23">
        <v>2.6078999999999999</v>
      </c>
      <c r="O290" s="23">
        <v>3.7</v>
      </c>
      <c r="P290" s="23"/>
      <c r="Q290" s="23">
        <v>0</v>
      </c>
      <c r="R290" s="23">
        <v>0</v>
      </c>
      <c r="S290" s="23">
        <v>0</v>
      </c>
      <c r="T290" s="23">
        <v>0</v>
      </c>
      <c r="U290" s="23"/>
      <c r="V290" s="23"/>
      <c r="W290" s="23">
        <v>0</v>
      </c>
    </row>
    <row r="291" spans="1:23" x14ac:dyDescent="0.25">
      <c r="A291" s="23" t="s">
        <v>122</v>
      </c>
      <c r="B291" s="23" t="s">
        <v>700</v>
      </c>
      <c r="C291" s="23" t="s">
        <v>703</v>
      </c>
      <c r="D291" s="23" t="s">
        <v>704</v>
      </c>
      <c r="E291" s="23"/>
      <c r="F291" s="23">
        <v>2.41</v>
      </c>
      <c r="G291" s="23">
        <v>0</v>
      </c>
      <c r="H291" s="23">
        <v>2.41</v>
      </c>
      <c r="I291" s="23">
        <v>0</v>
      </c>
      <c r="J291" s="23"/>
      <c r="K291" s="23"/>
      <c r="L291" s="23"/>
      <c r="M291" s="23"/>
      <c r="N291" s="23">
        <v>2.35</v>
      </c>
      <c r="O291" s="23">
        <v>3.56</v>
      </c>
      <c r="P291" s="23"/>
      <c r="Q291" s="23"/>
      <c r="R291" s="23"/>
      <c r="S291" s="23">
        <v>0</v>
      </c>
      <c r="T291" s="23"/>
      <c r="U291" s="23"/>
      <c r="V291" s="23"/>
      <c r="W291" s="23"/>
    </row>
    <row r="292" spans="1:23" x14ac:dyDescent="0.25">
      <c r="A292" s="23" t="s">
        <v>122</v>
      </c>
      <c r="B292" s="23" t="s">
        <v>700</v>
      </c>
      <c r="C292" s="23" t="s">
        <v>705</v>
      </c>
      <c r="D292" s="23" t="s">
        <v>706</v>
      </c>
      <c r="E292" s="23"/>
      <c r="F292" s="23">
        <v>6.2</v>
      </c>
      <c r="G292" s="23">
        <v>0</v>
      </c>
      <c r="H292" s="23">
        <v>6.2</v>
      </c>
      <c r="I292" s="23">
        <v>0</v>
      </c>
      <c r="J292" s="23"/>
      <c r="K292" s="23"/>
      <c r="L292" s="23"/>
      <c r="M292" s="23"/>
      <c r="N292" s="23">
        <v>2.4748999999999999</v>
      </c>
      <c r="O292" s="23">
        <v>3.6469999999999998</v>
      </c>
      <c r="P292" s="23"/>
      <c r="Q292" s="23">
        <v>0</v>
      </c>
      <c r="R292" s="23">
        <v>0</v>
      </c>
      <c r="S292" s="23">
        <v>0</v>
      </c>
      <c r="T292" s="23">
        <v>0.22309999999999999</v>
      </c>
      <c r="U292" s="23"/>
      <c r="V292" s="23"/>
      <c r="W292" s="23">
        <v>0</v>
      </c>
    </row>
    <row r="293" spans="1:23" x14ac:dyDescent="0.25">
      <c r="A293" s="23" t="s">
        <v>122</v>
      </c>
      <c r="B293" s="23" t="s">
        <v>700</v>
      </c>
      <c r="C293" s="23" t="s">
        <v>707</v>
      </c>
      <c r="D293" s="23" t="s">
        <v>708</v>
      </c>
      <c r="E293" s="23"/>
      <c r="F293" s="23">
        <v>1.7807999999999999</v>
      </c>
      <c r="G293" s="23">
        <v>0</v>
      </c>
      <c r="H293" s="23">
        <v>1.7807999999999999</v>
      </c>
      <c r="I293" s="23">
        <v>0</v>
      </c>
      <c r="J293" s="23"/>
      <c r="K293" s="23"/>
      <c r="L293" s="23"/>
      <c r="M293" s="23"/>
      <c r="N293" s="23">
        <v>2.4512</v>
      </c>
      <c r="O293" s="23">
        <v>3.5971000000000002</v>
      </c>
      <c r="P293" s="23"/>
      <c r="Q293" s="23">
        <v>0</v>
      </c>
      <c r="R293" s="23">
        <v>0</v>
      </c>
      <c r="S293" s="23">
        <v>0</v>
      </c>
      <c r="T293" s="23">
        <v>0</v>
      </c>
      <c r="U293" s="23"/>
      <c r="V293" s="23"/>
      <c r="W293" s="23">
        <v>0</v>
      </c>
    </row>
    <row r="294" spans="1:23" x14ac:dyDescent="0.25">
      <c r="A294" s="23" t="s">
        <v>122</v>
      </c>
      <c r="B294" s="23" t="s">
        <v>700</v>
      </c>
      <c r="C294" s="23" t="s">
        <v>709</v>
      </c>
      <c r="D294" s="23" t="s">
        <v>710</v>
      </c>
      <c r="E294" s="23"/>
      <c r="F294" s="23">
        <v>2.4500999999999999</v>
      </c>
      <c r="G294" s="23">
        <v>0</v>
      </c>
      <c r="H294" s="23">
        <v>3.6897000000000002</v>
      </c>
      <c r="I294" s="23">
        <v>0</v>
      </c>
      <c r="J294" s="23"/>
      <c r="K294" s="23"/>
      <c r="L294" s="23"/>
      <c r="M294" s="23"/>
      <c r="N294" s="23">
        <v>2.4744999999999999</v>
      </c>
      <c r="O294" s="23">
        <v>3.6897000000000002</v>
      </c>
      <c r="P294" s="23"/>
      <c r="Q294" s="23"/>
      <c r="R294" s="23"/>
      <c r="S294" s="23">
        <v>0</v>
      </c>
      <c r="T294" s="23">
        <v>0.25559999999999999</v>
      </c>
      <c r="U294" s="23"/>
      <c r="V294" s="23"/>
      <c r="W294" s="23"/>
    </row>
    <row r="295" spans="1:23" x14ac:dyDescent="0.25">
      <c r="A295" s="23" t="s">
        <v>122</v>
      </c>
      <c r="B295" s="23" t="s">
        <v>700</v>
      </c>
      <c r="C295" s="23" t="s">
        <v>711</v>
      </c>
      <c r="D295" s="23" t="s">
        <v>712</v>
      </c>
      <c r="E295" s="23"/>
      <c r="F295" s="23">
        <v>2.11</v>
      </c>
      <c r="G295" s="23">
        <v>0</v>
      </c>
      <c r="H295" s="23">
        <v>2.11</v>
      </c>
      <c r="I295" s="23">
        <v>0</v>
      </c>
      <c r="J295" s="23"/>
      <c r="K295" s="23"/>
      <c r="L295" s="23"/>
      <c r="M295" s="23"/>
      <c r="N295" s="23">
        <v>2.4045999999999998</v>
      </c>
      <c r="O295" s="23">
        <v>3.6044999999999998</v>
      </c>
      <c r="P295" s="23"/>
      <c r="Q295" s="23">
        <v>2.4045999999999998</v>
      </c>
      <c r="R295" s="23">
        <v>3.6044999999999998</v>
      </c>
      <c r="S295" s="23">
        <v>0</v>
      </c>
      <c r="T295" s="23">
        <v>5.5899999999999998E-2</v>
      </c>
      <c r="U295" s="23"/>
      <c r="V295" s="23"/>
      <c r="W295" s="23">
        <v>0</v>
      </c>
    </row>
    <row r="296" spans="1:23" x14ac:dyDescent="0.25">
      <c r="A296" s="23" t="s">
        <v>122</v>
      </c>
      <c r="B296" s="23" t="s">
        <v>700</v>
      </c>
      <c r="C296" s="23" t="s">
        <v>713</v>
      </c>
      <c r="D296" s="23" t="s">
        <v>714</v>
      </c>
      <c r="E296" s="23"/>
      <c r="F296" s="23">
        <v>2.2079999999999999E-3</v>
      </c>
      <c r="G296" s="23">
        <v>0</v>
      </c>
      <c r="H296" s="23">
        <v>2.2079999999999999E-3</v>
      </c>
      <c r="I296" s="23">
        <v>0</v>
      </c>
      <c r="J296" s="23"/>
      <c r="K296" s="23"/>
      <c r="L296" s="23"/>
      <c r="M296" s="23"/>
      <c r="N296" s="23">
        <v>2.7520000000000001E-3</v>
      </c>
      <c r="O296" s="23">
        <v>3.6020000000000002E-3</v>
      </c>
      <c r="P296" s="23"/>
      <c r="Q296" s="23">
        <v>0</v>
      </c>
      <c r="R296" s="23">
        <v>0</v>
      </c>
      <c r="S296" s="23">
        <v>0</v>
      </c>
      <c r="T296" s="23">
        <v>0</v>
      </c>
      <c r="U296" s="23"/>
      <c r="V296" s="23"/>
      <c r="W296" s="23">
        <v>0</v>
      </c>
    </row>
    <row r="297" spans="1:23" x14ac:dyDescent="0.25">
      <c r="A297" s="23" t="s">
        <v>122</v>
      </c>
      <c r="B297" s="23" t="s">
        <v>700</v>
      </c>
      <c r="C297" s="23" t="s">
        <v>715</v>
      </c>
      <c r="D297" s="23" t="s">
        <v>716</v>
      </c>
      <c r="E297" s="23"/>
      <c r="F297" s="23">
        <v>4.5</v>
      </c>
      <c r="G297" s="23">
        <v>0</v>
      </c>
      <c r="H297" s="23">
        <v>4.5</v>
      </c>
      <c r="I297" s="23">
        <v>0</v>
      </c>
      <c r="J297" s="23"/>
      <c r="K297" s="23"/>
      <c r="L297" s="23"/>
      <c r="M297" s="23"/>
      <c r="N297" s="23">
        <v>2.2999999999999998</v>
      </c>
      <c r="O297" s="23">
        <v>3.66</v>
      </c>
      <c r="P297" s="23"/>
      <c r="Q297" s="23">
        <v>0</v>
      </c>
      <c r="R297" s="23">
        <v>0</v>
      </c>
      <c r="S297" s="23">
        <v>0</v>
      </c>
      <c r="T297" s="23">
        <v>0.22700000000000001</v>
      </c>
      <c r="U297" s="23"/>
      <c r="V297" s="23"/>
      <c r="W297" s="23">
        <v>0</v>
      </c>
    </row>
    <row r="298" spans="1:23" x14ac:dyDescent="0.25">
      <c r="A298" s="23" t="s">
        <v>122</v>
      </c>
      <c r="B298" s="23" t="s">
        <v>700</v>
      </c>
      <c r="C298" s="23" t="s">
        <v>717</v>
      </c>
      <c r="D298" s="23" t="s">
        <v>718</v>
      </c>
      <c r="E298" s="23"/>
      <c r="F298" s="23">
        <v>3.6656</v>
      </c>
      <c r="G298" s="23">
        <v>0</v>
      </c>
      <c r="H298" s="23">
        <v>3.6656</v>
      </c>
      <c r="I298" s="23">
        <v>0</v>
      </c>
      <c r="J298" s="23"/>
      <c r="K298" s="23"/>
      <c r="L298" s="23"/>
      <c r="M298" s="23"/>
      <c r="N298" s="23">
        <v>2.5122</v>
      </c>
      <c r="O298" s="23">
        <v>3.7444999999999999</v>
      </c>
      <c r="P298" s="23"/>
      <c r="Q298" s="23">
        <v>0</v>
      </c>
      <c r="R298" s="23">
        <v>0</v>
      </c>
      <c r="S298" s="23">
        <v>0</v>
      </c>
      <c r="T298" s="23">
        <v>0</v>
      </c>
      <c r="U298" s="23"/>
      <c r="V298" s="23"/>
      <c r="W298" s="23">
        <v>0</v>
      </c>
    </row>
    <row r="299" spans="1:23" x14ac:dyDescent="0.25">
      <c r="A299" s="23" t="s">
        <v>122</v>
      </c>
      <c r="B299" s="23" t="s">
        <v>700</v>
      </c>
      <c r="C299" s="23" t="s">
        <v>719</v>
      </c>
      <c r="D299" s="23" t="s">
        <v>720</v>
      </c>
      <c r="E299" s="23"/>
      <c r="F299" s="23">
        <v>1.71</v>
      </c>
      <c r="G299" s="23">
        <v>0</v>
      </c>
      <c r="H299" s="23">
        <v>1.71</v>
      </c>
      <c r="I299" s="23">
        <v>0</v>
      </c>
      <c r="J299" s="23"/>
      <c r="K299" s="23"/>
      <c r="L299" s="23"/>
      <c r="M299" s="23"/>
      <c r="N299" s="23">
        <v>2.39</v>
      </c>
      <c r="O299" s="23">
        <v>3.62</v>
      </c>
      <c r="P299" s="23"/>
      <c r="Q299" s="23">
        <v>2.39</v>
      </c>
      <c r="R299" s="23">
        <v>0</v>
      </c>
      <c r="S299" s="23">
        <v>0</v>
      </c>
      <c r="T299" s="23">
        <v>0</v>
      </c>
      <c r="U299" s="23"/>
      <c r="V299" s="23"/>
      <c r="W299" s="23">
        <v>0</v>
      </c>
    </row>
    <row r="300" spans="1:23" x14ac:dyDescent="0.25">
      <c r="A300" s="23" t="s">
        <v>122</v>
      </c>
      <c r="B300" s="23" t="s">
        <v>700</v>
      </c>
      <c r="C300" s="23" t="s">
        <v>721</v>
      </c>
      <c r="D300" s="23" t="s">
        <v>722</v>
      </c>
      <c r="E300" s="23"/>
      <c r="F300" s="23">
        <v>3.504</v>
      </c>
      <c r="G300" s="23">
        <v>0</v>
      </c>
      <c r="H300" s="23">
        <v>3.504</v>
      </c>
      <c r="I300" s="23">
        <v>0</v>
      </c>
      <c r="J300" s="23"/>
      <c r="K300" s="23"/>
      <c r="L300" s="23"/>
      <c r="M300" s="23"/>
      <c r="N300" s="23">
        <v>2.5582500000000001</v>
      </c>
      <c r="O300" s="23">
        <v>3.4460999999999999</v>
      </c>
      <c r="P300" s="23"/>
      <c r="Q300" s="23">
        <v>0</v>
      </c>
      <c r="R300" s="23">
        <v>0</v>
      </c>
      <c r="S300" s="23">
        <v>0</v>
      </c>
      <c r="T300" s="23">
        <v>0</v>
      </c>
      <c r="U300" s="23"/>
      <c r="V300" s="23"/>
      <c r="W300" s="23">
        <v>0</v>
      </c>
    </row>
    <row r="301" spans="1:23" x14ac:dyDescent="0.25">
      <c r="A301" s="23" t="s">
        <v>122</v>
      </c>
      <c r="B301" s="23" t="s">
        <v>700</v>
      </c>
      <c r="C301" s="23" t="s">
        <v>723</v>
      </c>
      <c r="D301" s="23" t="s">
        <v>724</v>
      </c>
      <c r="E301" s="23"/>
      <c r="F301" s="23">
        <v>3.153</v>
      </c>
      <c r="G301" s="23">
        <v>0</v>
      </c>
      <c r="H301" s="23">
        <v>3.153</v>
      </c>
      <c r="I301" s="23">
        <v>0</v>
      </c>
      <c r="J301" s="23"/>
      <c r="K301" s="23"/>
      <c r="L301" s="23"/>
      <c r="M301" s="23"/>
      <c r="N301" s="23">
        <v>2.6705999999999999</v>
      </c>
      <c r="O301" s="23">
        <v>3.8751000000000002</v>
      </c>
      <c r="P301" s="23"/>
      <c r="Q301" s="23">
        <v>0</v>
      </c>
      <c r="R301" s="23">
        <v>0</v>
      </c>
      <c r="S301" s="23">
        <v>0</v>
      </c>
      <c r="T301" s="23">
        <v>0</v>
      </c>
      <c r="U301" s="23"/>
      <c r="V301" s="23"/>
      <c r="W301" s="23">
        <v>0</v>
      </c>
    </row>
    <row r="302" spans="1:23" x14ac:dyDescent="0.25">
      <c r="A302" s="23" t="s">
        <v>122</v>
      </c>
      <c r="B302" s="23" t="s">
        <v>700</v>
      </c>
      <c r="C302" s="23" t="s">
        <v>725</v>
      </c>
      <c r="D302" s="23" t="s">
        <v>726</v>
      </c>
      <c r="E302" s="23"/>
      <c r="F302" s="23">
        <v>5.0594999999999999</v>
      </c>
      <c r="G302" s="23">
        <v>0</v>
      </c>
      <c r="H302" s="23">
        <v>7.4619999999999997</v>
      </c>
      <c r="I302" s="23">
        <v>0</v>
      </c>
      <c r="J302" s="23"/>
      <c r="K302" s="23"/>
      <c r="L302" s="23"/>
      <c r="M302" s="23"/>
      <c r="N302" s="23">
        <v>2.5569999999999999</v>
      </c>
      <c r="O302" s="23">
        <v>3.6459999999999999</v>
      </c>
      <c r="P302" s="23"/>
      <c r="Q302" s="23">
        <v>2.5569999999999999</v>
      </c>
      <c r="R302" s="23">
        <v>0</v>
      </c>
      <c r="S302" s="23">
        <v>0</v>
      </c>
      <c r="T302" s="23">
        <v>0</v>
      </c>
      <c r="U302" s="23"/>
      <c r="V302" s="23"/>
      <c r="W302" s="23">
        <v>0</v>
      </c>
    </row>
    <row r="303" spans="1:23" x14ac:dyDescent="0.25">
      <c r="A303" s="23" t="s">
        <v>122</v>
      </c>
      <c r="B303" s="23" t="s">
        <v>700</v>
      </c>
      <c r="C303" s="23" t="s">
        <v>727</v>
      </c>
      <c r="D303" s="23" t="s">
        <v>728</v>
      </c>
      <c r="E303" s="23"/>
      <c r="F303" s="23">
        <v>3.4371</v>
      </c>
      <c r="G303" s="23">
        <v>0</v>
      </c>
      <c r="H303" s="23">
        <v>3.4371</v>
      </c>
      <c r="I303" s="23">
        <v>0</v>
      </c>
      <c r="J303" s="23"/>
      <c r="K303" s="23"/>
      <c r="L303" s="23"/>
      <c r="M303" s="23"/>
      <c r="N303" s="23">
        <v>2.4693999999999998</v>
      </c>
      <c r="O303" s="23">
        <v>3.6404000000000001</v>
      </c>
      <c r="P303" s="23"/>
      <c r="Q303" s="23">
        <v>0</v>
      </c>
      <c r="R303" s="23">
        <v>0</v>
      </c>
      <c r="S303" s="23">
        <v>0</v>
      </c>
      <c r="T303" s="23">
        <v>0</v>
      </c>
      <c r="U303" s="23"/>
      <c r="V303" s="23"/>
      <c r="W303" s="23">
        <v>0</v>
      </c>
    </row>
    <row r="304" spans="1:23" x14ac:dyDescent="0.25">
      <c r="A304" s="23" t="s">
        <v>122</v>
      </c>
      <c r="B304" s="23" t="s">
        <v>700</v>
      </c>
      <c r="C304" s="23" t="s">
        <v>729</v>
      </c>
      <c r="D304" s="23" t="s">
        <v>730</v>
      </c>
      <c r="E304" s="23"/>
      <c r="F304" s="23">
        <v>3.25</v>
      </c>
      <c r="G304" s="23">
        <v>0</v>
      </c>
      <c r="H304" s="23">
        <v>3.25</v>
      </c>
      <c r="I304" s="23">
        <v>0</v>
      </c>
      <c r="J304" s="23"/>
      <c r="K304" s="23"/>
      <c r="L304" s="23"/>
      <c r="M304" s="23"/>
      <c r="N304" s="23">
        <v>2.3959000000000001</v>
      </c>
      <c r="O304" s="23">
        <v>3.5937999999999999</v>
      </c>
      <c r="P304" s="23"/>
      <c r="Q304" s="23">
        <v>0</v>
      </c>
      <c r="R304" s="23">
        <v>0</v>
      </c>
      <c r="S304" s="23">
        <v>0</v>
      </c>
      <c r="T304" s="23">
        <v>0</v>
      </c>
      <c r="U304" s="23"/>
      <c r="V304" s="23"/>
      <c r="W304" s="23">
        <v>0</v>
      </c>
    </row>
    <row r="305" spans="1:23" x14ac:dyDescent="0.25">
      <c r="A305" s="23" t="s">
        <v>122</v>
      </c>
      <c r="B305" s="23" t="s">
        <v>700</v>
      </c>
      <c r="C305" s="23" t="s">
        <v>731</v>
      </c>
      <c r="D305" s="23" t="s">
        <v>732</v>
      </c>
      <c r="E305" s="23"/>
      <c r="F305" s="23">
        <v>1.8652</v>
      </c>
      <c r="G305" s="23">
        <v>0</v>
      </c>
      <c r="H305" s="23">
        <v>1.8652</v>
      </c>
      <c r="I305" s="23">
        <v>0</v>
      </c>
      <c r="J305" s="23"/>
      <c r="K305" s="23"/>
      <c r="L305" s="23"/>
      <c r="M305" s="23"/>
      <c r="N305" s="23">
        <v>2.5322</v>
      </c>
      <c r="O305" s="23">
        <v>3.4116</v>
      </c>
      <c r="P305" s="23"/>
      <c r="Q305" s="23"/>
      <c r="R305" s="23"/>
      <c r="S305" s="23">
        <v>0</v>
      </c>
      <c r="T305" s="23">
        <v>0.26889999999999997</v>
      </c>
      <c r="U305" s="23"/>
      <c r="V305" s="23"/>
      <c r="W305" s="23"/>
    </row>
    <row r="306" spans="1:23" x14ac:dyDescent="0.25">
      <c r="A306" s="23" t="s">
        <v>122</v>
      </c>
      <c r="B306" s="23" t="s">
        <v>700</v>
      </c>
      <c r="C306" s="23" t="s">
        <v>733</v>
      </c>
      <c r="D306" s="23" t="s">
        <v>734</v>
      </c>
      <c r="E306" s="23"/>
      <c r="F306" s="23">
        <v>2.7947000000000002</v>
      </c>
      <c r="G306" s="23">
        <v>0</v>
      </c>
      <c r="H306" s="23">
        <v>2.7947000000000002</v>
      </c>
      <c r="I306" s="23">
        <v>0</v>
      </c>
      <c r="J306" s="23"/>
      <c r="K306" s="23"/>
      <c r="L306" s="23"/>
      <c r="M306" s="23"/>
      <c r="N306" s="23">
        <v>2.4981</v>
      </c>
      <c r="O306" s="23">
        <v>3.6253000000000002</v>
      </c>
      <c r="P306" s="23"/>
      <c r="Q306" s="23"/>
      <c r="R306" s="23"/>
      <c r="S306" s="23">
        <v>0</v>
      </c>
      <c r="T306" s="23">
        <v>0.1106</v>
      </c>
      <c r="U306" s="23"/>
      <c r="V306" s="23"/>
      <c r="W306" s="23"/>
    </row>
    <row r="307" spans="1:23" x14ac:dyDescent="0.25">
      <c r="A307" s="23" t="s">
        <v>122</v>
      </c>
      <c r="B307" s="23" t="s">
        <v>700</v>
      </c>
      <c r="C307" s="23" t="s">
        <v>735</v>
      </c>
      <c r="D307" s="23" t="s">
        <v>736</v>
      </c>
      <c r="E307" s="23"/>
      <c r="F307" s="23">
        <v>4.7210000000000001</v>
      </c>
      <c r="G307" s="23">
        <v>0</v>
      </c>
      <c r="H307" s="23">
        <v>4.7210000000000001</v>
      </c>
      <c r="I307" s="23">
        <v>0</v>
      </c>
      <c r="J307" s="23"/>
      <c r="K307" s="23"/>
      <c r="L307" s="23"/>
      <c r="M307" s="23"/>
      <c r="N307" s="23">
        <v>2.6160000000000001</v>
      </c>
      <c r="O307" s="23">
        <v>3.629</v>
      </c>
      <c r="P307" s="23"/>
      <c r="Q307" s="23">
        <v>0</v>
      </c>
      <c r="R307" s="23">
        <v>0</v>
      </c>
      <c r="S307" s="23">
        <v>0</v>
      </c>
      <c r="T307" s="23">
        <v>0</v>
      </c>
      <c r="U307" s="23"/>
      <c r="V307" s="23"/>
      <c r="W307" s="23">
        <v>0</v>
      </c>
    </row>
    <row r="308" spans="1:23" x14ac:dyDescent="0.25">
      <c r="A308" s="23" t="s">
        <v>122</v>
      </c>
      <c r="B308" s="23" t="s">
        <v>700</v>
      </c>
      <c r="C308" s="23" t="s">
        <v>737</v>
      </c>
      <c r="D308" s="23" t="s">
        <v>738</v>
      </c>
      <c r="E308" s="23"/>
      <c r="F308" s="23">
        <v>2.3148</v>
      </c>
      <c r="G308" s="23">
        <v>0</v>
      </c>
      <c r="H308" s="23">
        <v>2.3148</v>
      </c>
      <c r="I308" s="23">
        <v>0</v>
      </c>
      <c r="J308" s="23"/>
      <c r="K308" s="23"/>
      <c r="L308" s="23"/>
      <c r="M308" s="23"/>
      <c r="N308" s="23">
        <v>2.3824000000000001</v>
      </c>
      <c r="O308" s="23">
        <v>3.5859999999999999</v>
      </c>
      <c r="P308" s="23"/>
      <c r="Q308" s="23">
        <v>0</v>
      </c>
      <c r="R308" s="23">
        <v>0</v>
      </c>
      <c r="S308" s="23">
        <v>0</v>
      </c>
      <c r="T308" s="23">
        <v>0</v>
      </c>
      <c r="U308" s="23"/>
      <c r="V308" s="23"/>
      <c r="W308" s="23">
        <v>0</v>
      </c>
    </row>
    <row r="309" spans="1:23" x14ac:dyDescent="0.25">
      <c r="A309" s="23" t="s">
        <v>122</v>
      </c>
      <c r="B309" s="23" t="s">
        <v>700</v>
      </c>
      <c r="C309" s="23" t="s">
        <v>739</v>
      </c>
      <c r="D309" s="23" t="s">
        <v>740</v>
      </c>
      <c r="E309" s="23"/>
      <c r="F309" s="23">
        <v>1.7432049999999999</v>
      </c>
      <c r="G309" s="23">
        <v>0</v>
      </c>
      <c r="H309" s="23">
        <v>4.8146699999999996</v>
      </c>
      <c r="I309" s="23">
        <v>0</v>
      </c>
      <c r="J309" s="23"/>
      <c r="K309" s="23"/>
      <c r="L309" s="23"/>
      <c r="M309" s="23"/>
      <c r="N309" s="23">
        <v>2.4544130000000002</v>
      </c>
      <c r="O309" s="23">
        <v>3.644444</v>
      </c>
      <c r="P309" s="23"/>
      <c r="Q309" s="23">
        <v>0</v>
      </c>
      <c r="R309" s="23">
        <v>0</v>
      </c>
      <c r="S309" s="23">
        <v>0</v>
      </c>
      <c r="T309" s="23">
        <v>0</v>
      </c>
      <c r="U309" s="23"/>
      <c r="V309" s="23"/>
      <c r="W309" s="23">
        <v>0</v>
      </c>
    </row>
    <row r="310" spans="1:23" x14ac:dyDescent="0.25">
      <c r="A310" s="23" t="s">
        <v>122</v>
      </c>
      <c r="B310" s="23" t="s">
        <v>700</v>
      </c>
      <c r="C310" s="23" t="s">
        <v>741</v>
      </c>
      <c r="D310" s="23" t="s">
        <v>742</v>
      </c>
      <c r="E310" s="23"/>
      <c r="F310" s="23">
        <v>3.29</v>
      </c>
      <c r="G310" s="23">
        <v>0</v>
      </c>
      <c r="H310" s="23">
        <v>3.29</v>
      </c>
      <c r="I310" s="23">
        <v>0</v>
      </c>
      <c r="J310" s="23"/>
      <c r="K310" s="23"/>
      <c r="L310" s="23"/>
      <c r="M310" s="23"/>
      <c r="N310" s="23">
        <v>2.35</v>
      </c>
      <c r="O310" s="23">
        <v>3.66</v>
      </c>
      <c r="P310" s="23"/>
      <c r="Q310" s="23"/>
      <c r="R310" s="23"/>
      <c r="S310" s="23">
        <v>0</v>
      </c>
      <c r="T310" s="23"/>
      <c r="U310" s="23"/>
      <c r="V310" s="23"/>
      <c r="W310" s="23"/>
    </row>
    <row r="311" spans="1:23" x14ac:dyDescent="0.25">
      <c r="A311" s="23" t="s">
        <v>122</v>
      </c>
      <c r="B311" s="23" t="s">
        <v>700</v>
      </c>
      <c r="C311" s="23" t="s">
        <v>743</v>
      </c>
      <c r="D311" s="23" t="s">
        <v>744</v>
      </c>
      <c r="E311" s="23"/>
      <c r="F311" s="23">
        <v>1.0117</v>
      </c>
      <c r="G311" s="23">
        <v>0</v>
      </c>
      <c r="H311" s="23">
        <v>1.0117</v>
      </c>
      <c r="I311" s="23">
        <v>0</v>
      </c>
      <c r="J311" s="23"/>
      <c r="K311" s="23"/>
      <c r="L311" s="23"/>
      <c r="M311" s="23"/>
      <c r="N311" s="23">
        <v>2.2751999999999999</v>
      </c>
      <c r="O311" s="23">
        <v>3.6427</v>
      </c>
      <c r="P311" s="23"/>
      <c r="Q311" s="23"/>
      <c r="R311" s="23"/>
      <c r="S311" s="23">
        <v>0</v>
      </c>
      <c r="T311" s="23"/>
      <c r="U311" s="23"/>
      <c r="V311" s="23"/>
      <c r="W311" s="23"/>
    </row>
    <row r="312" spans="1:23" x14ac:dyDescent="0.25">
      <c r="A312" s="23" t="s">
        <v>122</v>
      </c>
      <c r="B312" s="23" t="s">
        <v>700</v>
      </c>
      <c r="C312" s="23" t="s">
        <v>745</v>
      </c>
      <c r="D312" s="23" t="s">
        <v>746</v>
      </c>
      <c r="E312" s="23"/>
      <c r="F312" s="23">
        <v>4.4770000000000003</v>
      </c>
      <c r="G312" s="23">
        <v>0</v>
      </c>
      <c r="H312" s="23">
        <v>4.4770000000000003</v>
      </c>
      <c r="I312" s="23">
        <v>0</v>
      </c>
      <c r="J312" s="23"/>
      <c r="K312" s="23"/>
      <c r="L312" s="23"/>
      <c r="M312" s="23"/>
      <c r="N312" s="23">
        <v>2.6166299999999998</v>
      </c>
      <c r="O312" s="23">
        <v>3.8102</v>
      </c>
      <c r="P312" s="23"/>
      <c r="Q312" s="23">
        <v>0</v>
      </c>
      <c r="R312" s="23">
        <v>0</v>
      </c>
      <c r="S312" s="23">
        <v>0</v>
      </c>
      <c r="T312" s="23">
        <v>0</v>
      </c>
      <c r="U312" s="23"/>
      <c r="V312" s="23"/>
      <c r="W312" s="23">
        <v>0</v>
      </c>
    </row>
    <row r="313" spans="1:23" x14ac:dyDescent="0.25">
      <c r="A313" s="23" t="s">
        <v>122</v>
      </c>
      <c r="B313" s="23" t="s">
        <v>700</v>
      </c>
      <c r="C313" s="23" t="s">
        <v>747</v>
      </c>
      <c r="D313" s="23" t="s">
        <v>748</v>
      </c>
      <c r="E313" s="23"/>
      <c r="F313" s="23">
        <v>2.3267000000000002</v>
      </c>
      <c r="G313" s="23">
        <v>0</v>
      </c>
      <c r="H313" s="23">
        <v>2.3267000000000002</v>
      </c>
      <c r="I313" s="23">
        <v>0</v>
      </c>
      <c r="J313" s="23"/>
      <c r="K313" s="23"/>
      <c r="L313" s="23"/>
      <c r="M313" s="23"/>
      <c r="N313" s="23">
        <v>2.4582000000000002</v>
      </c>
      <c r="O313" s="23">
        <v>3.6396999999999999</v>
      </c>
      <c r="P313" s="23"/>
      <c r="Q313" s="23"/>
      <c r="R313" s="23"/>
      <c r="S313" s="23">
        <v>0</v>
      </c>
      <c r="T313" s="23">
        <v>0.18509999999999999</v>
      </c>
      <c r="U313" s="23"/>
      <c r="V313" s="23"/>
      <c r="W313" s="23"/>
    </row>
    <row r="314" spans="1:23" x14ac:dyDescent="0.25">
      <c r="A314" s="23" t="s">
        <v>122</v>
      </c>
      <c r="B314" s="23" t="s">
        <v>700</v>
      </c>
      <c r="C314" s="23" t="s">
        <v>749</v>
      </c>
      <c r="D314" s="23" t="s">
        <v>750</v>
      </c>
      <c r="E314" s="23"/>
      <c r="F314" s="23">
        <v>4.5766</v>
      </c>
      <c r="G314" s="23">
        <v>0</v>
      </c>
      <c r="H314" s="23">
        <v>4.5766</v>
      </c>
      <c r="I314" s="23">
        <v>0</v>
      </c>
      <c r="J314" s="23"/>
      <c r="K314" s="23"/>
      <c r="L314" s="23"/>
      <c r="M314" s="23"/>
      <c r="N314" s="23">
        <v>2.3816999999999999</v>
      </c>
      <c r="O314" s="23">
        <v>3.6116999999999999</v>
      </c>
      <c r="P314" s="23"/>
      <c r="Q314" s="23">
        <v>0</v>
      </c>
      <c r="R314" s="23">
        <v>0</v>
      </c>
      <c r="S314" s="23">
        <v>0</v>
      </c>
      <c r="T314" s="23">
        <v>0.2147</v>
      </c>
      <c r="U314" s="23"/>
      <c r="V314" s="23"/>
      <c r="W314" s="23">
        <v>0</v>
      </c>
    </row>
    <row r="315" spans="1:23" x14ac:dyDescent="0.25">
      <c r="A315" s="23" t="s">
        <v>122</v>
      </c>
      <c r="B315" s="23" t="s">
        <v>700</v>
      </c>
      <c r="C315" s="23" t="s">
        <v>751</v>
      </c>
      <c r="D315" s="23" t="s">
        <v>752</v>
      </c>
      <c r="E315" s="23"/>
      <c r="F315" s="23">
        <v>2.2231000000000001</v>
      </c>
      <c r="G315" s="23">
        <v>0</v>
      </c>
      <c r="H315" s="23">
        <v>2.2231000000000001</v>
      </c>
      <c r="I315" s="23">
        <v>0</v>
      </c>
      <c r="J315" s="23"/>
      <c r="K315" s="23"/>
      <c r="L315" s="23"/>
      <c r="M315" s="23"/>
      <c r="N315" s="23">
        <v>2.5737000000000001</v>
      </c>
      <c r="O315" s="23">
        <v>3.3258999999999999</v>
      </c>
      <c r="P315" s="23"/>
      <c r="Q315" s="23">
        <v>0</v>
      </c>
      <c r="R315" s="23">
        <v>0</v>
      </c>
      <c r="S315" s="23">
        <v>0</v>
      </c>
      <c r="T315" s="23">
        <v>0</v>
      </c>
      <c r="U315" s="23"/>
      <c r="V315" s="23"/>
      <c r="W315" s="23">
        <v>0</v>
      </c>
    </row>
    <row r="316" spans="1:23" x14ac:dyDescent="0.25">
      <c r="A316" s="23" t="s">
        <v>122</v>
      </c>
      <c r="B316" s="23" t="s">
        <v>700</v>
      </c>
      <c r="C316" s="23" t="s">
        <v>753</v>
      </c>
      <c r="D316" s="23" t="s">
        <v>754</v>
      </c>
      <c r="E316" s="23"/>
      <c r="F316" s="23">
        <v>3.9239999999999999</v>
      </c>
      <c r="G316" s="23">
        <v>0</v>
      </c>
      <c r="H316" s="23">
        <v>3.9239999999999999</v>
      </c>
      <c r="I316" s="23">
        <v>0</v>
      </c>
      <c r="J316" s="23"/>
      <c r="K316" s="23"/>
      <c r="L316" s="23"/>
      <c r="M316" s="23"/>
      <c r="N316" s="23">
        <v>2.9089</v>
      </c>
      <c r="O316" s="23">
        <v>3.67</v>
      </c>
      <c r="P316" s="23"/>
      <c r="Q316" s="23">
        <v>0</v>
      </c>
      <c r="R316" s="23">
        <v>0</v>
      </c>
      <c r="S316" s="23">
        <v>0</v>
      </c>
      <c r="T316" s="23">
        <v>0</v>
      </c>
      <c r="U316" s="23"/>
      <c r="V316" s="23"/>
      <c r="W316" s="23">
        <v>0</v>
      </c>
    </row>
    <row r="317" spans="1:23" x14ac:dyDescent="0.25">
      <c r="A317" s="23" t="s">
        <v>122</v>
      </c>
      <c r="B317" s="23" t="s">
        <v>700</v>
      </c>
      <c r="C317" s="23" t="s">
        <v>755</v>
      </c>
      <c r="D317" s="23" t="s">
        <v>756</v>
      </c>
      <c r="E317" s="23"/>
      <c r="F317" s="23">
        <v>3.9279000000000002</v>
      </c>
      <c r="G317" s="23">
        <v>0</v>
      </c>
      <c r="H317" s="23">
        <v>7.9667000000000003</v>
      </c>
      <c r="I317" s="23">
        <v>0</v>
      </c>
      <c r="J317" s="23"/>
      <c r="K317" s="23"/>
      <c r="L317" s="23"/>
      <c r="M317" s="23"/>
      <c r="N317" s="23">
        <v>2.2987000000000002</v>
      </c>
      <c r="O317" s="23">
        <v>3.5827</v>
      </c>
      <c r="P317" s="23"/>
      <c r="Q317" s="23">
        <v>0</v>
      </c>
      <c r="R317" s="23">
        <v>0</v>
      </c>
      <c r="S317" s="23">
        <v>0</v>
      </c>
      <c r="T317" s="23">
        <v>0</v>
      </c>
      <c r="U317" s="23"/>
      <c r="V317" s="23"/>
      <c r="W317" s="23">
        <v>0</v>
      </c>
    </row>
    <row r="318" spans="1:23" x14ac:dyDescent="0.25">
      <c r="A318" s="23" t="s">
        <v>122</v>
      </c>
      <c r="B318" s="23" t="s">
        <v>700</v>
      </c>
      <c r="C318" s="23" t="s">
        <v>757</v>
      </c>
      <c r="D318" s="23" t="s">
        <v>758</v>
      </c>
      <c r="E318" s="23"/>
      <c r="F318" s="23">
        <v>2.2799999999999998</v>
      </c>
      <c r="G318" s="23">
        <v>0</v>
      </c>
      <c r="H318" s="23">
        <v>0</v>
      </c>
      <c r="I318" s="23">
        <v>0</v>
      </c>
      <c r="J318" s="23"/>
      <c r="K318" s="23"/>
      <c r="L318" s="23"/>
      <c r="M318" s="23"/>
      <c r="N318" s="23">
        <v>2.573</v>
      </c>
      <c r="O318" s="23">
        <v>0</v>
      </c>
      <c r="P318" s="23"/>
      <c r="Q318" s="23">
        <v>2.573</v>
      </c>
      <c r="R318" s="23">
        <v>0</v>
      </c>
      <c r="S318" s="23">
        <v>0</v>
      </c>
      <c r="T318" s="23">
        <v>5.7500000000000002E-2</v>
      </c>
      <c r="U318" s="23"/>
      <c r="V318" s="23"/>
      <c r="W318" s="23"/>
    </row>
    <row r="319" spans="1:23" x14ac:dyDescent="0.25">
      <c r="A319" s="23" t="s">
        <v>122</v>
      </c>
      <c r="B319" s="23" t="s">
        <v>700</v>
      </c>
      <c r="C319" s="23" t="s">
        <v>759</v>
      </c>
      <c r="D319" s="23" t="s">
        <v>760</v>
      </c>
      <c r="E319" s="23"/>
      <c r="F319" s="23">
        <v>1.0302</v>
      </c>
      <c r="G319" s="23">
        <v>0</v>
      </c>
      <c r="H319" s="23">
        <v>3.6053000000000002</v>
      </c>
      <c r="I319" s="23">
        <v>0</v>
      </c>
      <c r="J319" s="23"/>
      <c r="K319" s="23"/>
      <c r="L319" s="23"/>
      <c r="M319" s="23"/>
      <c r="N319" s="23">
        <v>2.3371</v>
      </c>
      <c r="O319" s="23">
        <v>3.7484000000000002</v>
      </c>
      <c r="P319" s="23"/>
      <c r="Q319" s="23">
        <v>0</v>
      </c>
      <c r="R319" s="23">
        <v>0</v>
      </c>
      <c r="S319" s="23">
        <v>0</v>
      </c>
      <c r="T319" s="23">
        <v>0</v>
      </c>
      <c r="U319" s="23"/>
      <c r="V319" s="23"/>
      <c r="W319" s="23">
        <v>0</v>
      </c>
    </row>
    <row r="320" spans="1:23" x14ac:dyDescent="0.25">
      <c r="A320" s="23" t="s">
        <v>122</v>
      </c>
      <c r="B320" s="23" t="s">
        <v>700</v>
      </c>
      <c r="C320" s="23" t="s">
        <v>761</v>
      </c>
      <c r="D320" s="23" t="s">
        <v>762</v>
      </c>
      <c r="E320" s="23"/>
      <c r="F320" s="23">
        <v>2.7858000000000001</v>
      </c>
      <c r="G320" s="23">
        <v>0</v>
      </c>
      <c r="H320" s="23">
        <v>2.7858000000000001</v>
      </c>
      <c r="I320" s="23">
        <v>0</v>
      </c>
      <c r="J320" s="23"/>
      <c r="K320" s="23"/>
      <c r="L320" s="23"/>
      <c r="M320" s="23"/>
      <c r="N320" s="23">
        <v>2.5898500000000002</v>
      </c>
      <c r="O320" s="23">
        <v>3.6884999999999999</v>
      </c>
      <c r="P320" s="23"/>
      <c r="Q320" s="23">
        <v>0</v>
      </c>
      <c r="R320" s="23">
        <v>0</v>
      </c>
      <c r="S320" s="23">
        <v>0</v>
      </c>
      <c r="T320" s="23">
        <v>0</v>
      </c>
      <c r="U320" s="23"/>
      <c r="V320" s="23"/>
      <c r="W320" s="23">
        <v>0</v>
      </c>
    </row>
    <row r="321" spans="1:23" x14ac:dyDescent="0.25">
      <c r="A321" s="23" t="s">
        <v>122</v>
      </c>
      <c r="B321" s="23" t="s">
        <v>700</v>
      </c>
      <c r="C321" s="23" t="s">
        <v>763</v>
      </c>
      <c r="D321" s="23" t="s">
        <v>764</v>
      </c>
      <c r="E321" s="23"/>
      <c r="F321" s="23">
        <v>3.0112999999999999</v>
      </c>
      <c r="G321" s="23">
        <v>0</v>
      </c>
      <c r="H321" s="23">
        <v>3.0112999999999999</v>
      </c>
      <c r="I321" s="23">
        <v>0</v>
      </c>
      <c r="J321" s="23"/>
      <c r="K321" s="23"/>
      <c r="L321" s="23"/>
      <c r="M321" s="23"/>
      <c r="N321" s="23">
        <v>2.4487999999999999</v>
      </c>
      <c r="O321" s="23">
        <v>2.4487999999999999</v>
      </c>
      <c r="P321" s="23"/>
      <c r="Q321" s="23">
        <v>0</v>
      </c>
      <c r="R321" s="23">
        <v>0</v>
      </c>
      <c r="S321" s="23">
        <v>0</v>
      </c>
      <c r="T321" s="23">
        <v>0.31790000000000002</v>
      </c>
      <c r="U321" s="23"/>
      <c r="V321" s="23"/>
      <c r="W321" s="23">
        <v>0</v>
      </c>
    </row>
    <row r="322" spans="1:23" x14ac:dyDescent="0.25">
      <c r="A322" s="23" t="s">
        <v>122</v>
      </c>
      <c r="B322" s="23" t="s">
        <v>700</v>
      </c>
      <c r="C322" s="23" t="s">
        <v>765</v>
      </c>
      <c r="D322" s="23" t="s">
        <v>766</v>
      </c>
      <c r="E322" s="23"/>
      <c r="F322" s="23">
        <v>2.4247999999999998</v>
      </c>
      <c r="G322" s="23">
        <v>0</v>
      </c>
      <c r="H322" s="23">
        <v>2.4247999999999998</v>
      </c>
      <c r="I322" s="23">
        <v>0</v>
      </c>
      <c r="J322" s="23"/>
      <c r="K322" s="23"/>
      <c r="L322" s="23"/>
      <c r="M322" s="23"/>
      <c r="N322" s="23">
        <v>2.4123999999999999</v>
      </c>
      <c r="O322" s="23">
        <v>3.6749999999999998</v>
      </c>
      <c r="P322" s="23"/>
      <c r="Q322" s="23">
        <v>0</v>
      </c>
      <c r="R322" s="23">
        <v>0</v>
      </c>
      <c r="S322" s="23">
        <v>0</v>
      </c>
      <c r="T322" s="23">
        <v>0.21756</v>
      </c>
      <c r="U322" s="23"/>
      <c r="V322" s="23"/>
      <c r="W322" s="23">
        <v>0</v>
      </c>
    </row>
    <row r="323" spans="1:23" x14ac:dyDescent="0.25">
      <c r="A323" s="23" t="s">
        <v>122</v>
      </c>
      <c r="B323" s="23" t="s">
        <v>700</v>
      </c>
      <c r="C323" s="23" t="s">
        <v>767</v>
      </c>
      <c r="D323" s="23" t="s">
        <v>768</v>
      </c>
      <c r="E323" s="23"/>
      <c r="F323" s="23">
        <v>8.6989999999999998</v>
      </c>
      <c r="G323" s="23">
        <v>0</v>
      </c>
      <c r="H323" s="23">
        <v>12.05</v>
      </c>
      <c r="I323" s="23">
        <v>0</v>
      </c>
      <c r="J323" s="23"/>
      <c r="K323" s="23"/>
      <c r="L323" s="23"/>
      <c r="M323" s="23"/>
      <c r="N323" s="23">
        <v>2.4779</v>
      </c>
      <c r="O323" s="23">
        <v>3.5640000000000001</v>
      </c>
      <c r="P323" s="23"/>
      <c r="Q323" s="23"/>
      <c r="R323" s="23"/>
      <c r="S323" s="23">
        <v>0</v>
      </c>
      <c r="T323" s="23">
        <v>0.2233</v>
      </c>
      <c r="U323" s="23"/>
      <c r="V323" s="23"/>
      <c r="W323" s="23"/>
    </row>
    <row r="324" spans="1:23" x14ac:dyDescent="0.25">
      <c r="A324" s="23" t="s">
        <v>122</v>
      </c>
      <c r="B324" s="23" t="s">
        <v>700</v>
      </c>
      <c r="C324" s="23" t="s">
        <v>769</v>
      </c>
      <c r="D324" s="23" t="s">
        <v>770</v>
      </c>
      <c r="E324" s="23"/>
      <c r="F324" s="23">
        <v>2.52</v>
      </c>
      <c r="G324" s="23">
        <v>0</v>
      </c>
      <c r="H324" s="23">
        <v>2.52</v>
      </c>
      <c r="I324" s="23">
        <v>0</v>
      </c>
      <c r="J324" s="23"/>
      <c r="K324" s="23"/>
      <c r="L324" s="23"/>
      <c r="M324" s="23"/>
      <c r="N324" s="23">
        <v>2.42</v>
      </c>
      <c r="O324" s="23">
        <v>3.51</v>
      </c>
      <c r="P324" s="23"/>
      <c r="Q324" s="23"/>
      <c r="R324" s="23"/>
      <c r="S324" s="23">
        <v>0</v>
      </c>
      <c r="T324" s="23"/>
      <c r="U324" s="23"/>
      <c r="V324" s="23"/>
      <c r="W324" s="23"/>
    </row>
    <row r="325" spans="1:23" x14ac:dyDescent="0.25">
      <c r="A325" s="23" t="s">
        <v>122</v>
      </c>
      <c r="B325" s="23" t="s">
        <v>700</v>
      </c>
      <c r="C325" s="23" t="s">
        <v>771</v>
      </c>
      <c r="D325" s="23" t="s">
        <v>772</v>
      </c>
      <c r="E325" s="23"/>
      <c r="F325" s="23">
        <v>3.0649999999999999</v>
      </c>
      <c r="G325" s="23">
        <v>0</v>
      </c>
      <c r="H325" s="23">
        <v>3.254</v>
      </c>
      <c r="I325" s="23">
        <v>0</v>
      </c>
      <c r="J325" s="23"/>
      <c r="K325" s="23"/>
      <c r="L325" s="23"/>
      <c r="M325" s="23"/>
      <c r="N325" s="23">
        <v>2.8359999999999999</v>
      </c>
      <c r="O325" s="23">
        <v>3.625</v>
      </c>
      <c r="P325" s="23"/>
      <c r="Q325" s="23"/>
      <c r="R325" s="23"/>
      <c r="S325" s="23">
        <v>0</v>
      </c>
      <c r="T325" s="23"/>
      <c r="U325" s="23"/>
      <c r="V325" s="23"/>
      <c r="W325" s="23"/>
    </row>
    <row r="326" spans="1:23" x14ac:dyDescent="0.25">
      <c r="A326" s="23" t="s">
        <v>122</v>
      </c>
      <c r="B326" s="23" t="s">
        <v>700</v>
      </c>
      <c r="C326" s="23" t="s">
        <v>773</v>
      </c>
      <c r="D326" s="23" t="s">
        <v>774</v>
      </c>
      <c r="E326" s="23"/>
      <c r="F326" s="23">
        <v>4.9983240000000002</v>
      </c>
      <c r="G326" s="23">
        <v>0</v>
      </c>
      <c r="H326" s="23">
        <v>17.251999999999999</v>
      </c>
      <c r="I326" s="23">
        <v>0</v>
      </c>
      <c r="J326" s="23"/>
      <c r="K326" s="23"/>
      <c r="L326" s="23"/>
      <c r="M326" s="23"/>
      <c r="N326" s="23">
        <v>2.6363449999999999</v>
      </c>
      <c r="O326" s="23">
        <v>5.1923269999999997</v>
      </c>
      <c r="P326" s="23"/>
      <c r="Q326" s="23">
        <v>0</v>
      </c>
      <c r="R326" s="23">
        <v>0</v>
      </c>
      <c r="S326" s="23">
        <v>0</v>
      </c>
      <c r="T326" s="23">
        <v>0.23925399999999999</v>
      </c>
      <c r="U326" s="23"/>
      <c r="V326" s="23"/>
      <c r="W326" s="23">
        <v>0</v>
      </c>
    </row>
    <row r="327" spans="1:23" x14ac:dyDescent="0.25">
      <c r="A327" s="23" t="s">
        <v>122</v>
      </c>
      <c r="B327" s="23" t="s">
        <v>700</v>
      </c>
      <c r="C327" s="23" t="s">
        <v>775</v>
      </c>
      <c r="D327" s="23" t="s">
        <v>776</v>
      </c>
      <c r="E327" s="23"/>
      <c r="F327" s="23">
        <v>2.4</v>
      </c>
      <c r="G327" s="23">
        <v>0</v>
      </c>
      <c r="H327" s="23">
        <v>3.72</v>
      </c>
      <c r="I327" s="23">
        <v>0</v>
      </c>
      <c r="J327" s="23"/>
      <c r="K327" s="23"/>
      <c r="L327" s="23"/>
      <c r="M327" s="23"/>
      <c r="N327" s="23">
        <v>2.2262</v>
      </c>
      <c r="O327" s="23">
        <v>3.72</v>
      </c>
      <c r="P327" s="23"/>
      <c r="Q327" s="23"/>
      <c r="R327" s="23"/>
      <c r="S327" s="23">
        <v>0</v>
      </c>
      <c r="T327" s="23">
        <v>0.2361</v>
      </c>
      <c r="U327" s="23"/>
      <c r="V327" s="23"/>
      <c r="W327" s="23"/>
    </row>
    <row r="328" spans="1:23" x14ac:dyDescent="0.25">
      <c r="A328" s="23" t="s">
        <v>122</v>
      </c>
      <c r="B328" s="23" t="s">
        <v>700</v>
      </c>
      <c r="C328" s="23" t="s">
        <v>777</v>
      </c>
      <c r="D328" s="23" t="s">
        <v>778</v>
      </c>
      <c r="E328" s="23"/>
      <c r="F328" s="23">
        <v>6.0865600000000004</v>
      </c>
      <c r="G328" s="23">
        <v>0</v>
      </c>
      <c r="H328" s="23">
        <v>19.670000000000002</v>
      </c>
      <c r="I328" s="23">
        <v>0</v>
      </c>
      <c r="J328" s="23"/>
      <c r="K328" s="23"/>
      <c r="L328" s="23"/>
      <c r="M328" s="23"/>
      <c r="N328" s="23">
        <v>2.5594730000000001</v>
      </c>
      <c r="O328" s="23">
        <v>3.6242480000000001</v>
      </c>
      <c r="P328" s="23"/>
      <c r="Q328" s="23">
        <v>0</v>
      </c>
      <c r="R328" s="23">
        <v>0</v>
      </c>
      <c r="S328" s="23">
        <v>0</v>
      </c>
      <c r="T328" s="23">
        <v>0.247451</v>
      </c>
      <c r="U328" s="23"/>
      <c r="V328" s="23"/>
      <c r="W328" s="23">
        <v>0</v>
      </c>
    </row>
    <row r="329" spans="1:23" x14ac:dyDescent="0.25">
      <c r="A329" s="23" t="s">
        <v>122</v>
      </c>
      <c r="B329" s="23" t="s">
        <v>700</v>
      </c>
      <c r="C329" s="23" t="s">
        <v>779</v>
      </c>
      <c r="D329" s="23" t="s">
        <v>780</v>
      </c>
      <c r="E329" s="23"/>
      <c r="F329" s="23">
        <v>2.0878999999999999</v>
      </c>
      <c r="G329" s="23">
        <v>0</v>
      </c>
      <c r="H329" s="23">
        <v>2.0878999999999999</v>
      </c>
      <c r="I329" s="23">
        <v>0</v>
      </c>
      <c r="J329" s="23"/>
      <c r="K329" s="23"/>
      <c r="L329" s="23"/>
      <c r="M329" s="23"/>
      <c r="N329" s="23">
        <v>2.4354</v>
      </c>
      <c r="O329" s="23">
        <v>3.6242999999999999</v>
      </c>
      <c r="P329" s="23"/>
      <c r="Q329" s="23">
        <v>0</v>
      </c>
      <c r="R329" s="23">
        <v>0</v>
      </c>
      <c r="S329" s="23">
        <v>0</v>
      </c>
      <c r="T329" s="23">
        <v>0</v>
      </c>
      <c r="U329" s="23"/>
      <c r="V329" s="23"/>
      <c r="W329" s="23">
        <v>0</v>
      </c>
    </row>
    <row r="330" spans="1:23" x14ac:dyDescent="0.25">
      <c r="A330" s="23" t="s">
        <v>122</v>
      </c>
      <c r="B330" s="23" t="s">
        <v>700</v>
      </c>
      <c r="C330" s="23" t="s">
        <v>781</v>
      </c>
      <c r="D330" s="23" t="s">
        <v>782</v>
      </c>
      <c r="E330" s="23"/>
      <c r="F330" s="23">
        <v>3.1217000000000001</v>
      </c>
      <c r="G330" s="23">
        <v>0</v>
      </c>
      <c r="H330" s="23">
        <v>3.8422999999999998</v>
      </c>
      <c r="I330" s="23">
        <v>0</v>
      </c>
      <c r="J330" s="23"/>
      <c r="K330" s="23"/>
      <c r="L330" s="23"/>
      <c r="M330" s="23"/>
      <c r="N330" s="23">
        <v>2.6379000000000001</v>
      </c>
      <c r="O330" s="23">
        <v>3.6421000000000001</v>
      </c>
      <c r="P330" s="23"/>
      <c r="Q330" s="23">
        <v>0</v>
      </c>
      <c r="R330" s="23">
        <v>0</v>
      </c>
      <c r="S330" s="23">
        <v>0</v>
      </c>
      <c r="T330" s="23">
        <v>0</v>
      </c>
      <c r="U330" s="23"/>
      <c r="V330" s="23"/>
      <c r="W330" s="23">
        <v>0</v>
      </c>
    </row>
    <row r="331" spans="1:23" x14ac:dyDescent="0.25">
      <c r="A331" s="23" t="s">
        <v>122</v>
      </c>
      <c r="B331" s="23" t="s">
        <v>700</v>
      </c>
      <c r="C331" s="23" t="s">
        <v>783</v>
      </c>
      <c r="D331" s="23" t="s">
        <v>784</v>
      </c>
      <c r="E331" s="23"/>
      <c r="F331" s="23">
        <v>6.3966000000000003</v>
      </c>
      <c r="G331" s="23">
        <v>0</v>
      </c>
      <c r="H331" s="23">
        <v>25</v>
      </c>
      <c r="I331" s="23">
        <v>0</v>
      </c>
      <c r="J331" s="23"/>
      <c r="K331" s="23"/>
      <c r="L331" s="23"/>
      <c r="M331" s="23"/>
      <c r="N331" s="23">
        <v>2.5413999999999999</v>
      </c>
      <c r="O331" s="23">
        <v>3.6230000000000002</v>
      </c>
      <c r="P331" s="23"/>
      <c r="Q331" s="23">
        <v>0</v>
      </c>
      <c r="R331" s="23">
        <v>0</v>
      </c>
      <c r="S331" s="23">
        <v>0</v>
      </c>
      <c r="T331" s="23">
        <v>0.22900000000000001</v>
      </c>
      <c r="U331" s="23"/>
      <c r="V331" s="23"/>
      <c r="W331" s="23">
        <v>0</v>
      </c>
    </row>
    <row r="332" spans="1:23" x14ac:dyDescent="0.25">
      <c r="A332" s="23" t="s">
        <v>122</v>
      </c>
      <c r="B332" s="23" t="s">
        <v>700</v>
      </c>
      <c r="C332" s="23" t="s">
        <v>785</v>
      </c>
      <c r="D332" s="23" t="s">
        <v>786</v>
      </c>
      <c r="E332" s="23"/>
      <c r="F332" s="23">
        <v>1.4242999999999999</v>
      </c>
      <c r="G332" s="23">
        <v>0</v>
      </c>
      <c r="H332" s="23">
        <v>1.4242999999999999</v>
      </c>
      <c r="I332" s="23">
        <v>0</v>
      </c>
      <c r="J332" s="23"/>
      <c r="K332" s="23"/>
      <c r="L332" s="23"/>
      <c r="M332" s="23"/>
      <c r="N332" s="23">
        <v>2.5083000000000002</v>
      </c>
      <c r="O332" s="23">
        <v>3.5903</v>
      </c>
      <c r="P332" s="23"/>
      <c r="Q332" s="23"/>
      <c r="R332" s="23"/>
      <c r="S332" s="23">
        <v>0</v>
      </c>
      <c r="T332" s="23">
        <v>0.25900000000000001</v>
      </c>
      <c r="U332" s="23"/>
      <c r="V332" s="23"/>
      <c r="W332" s="23"/>
    </row>
    <row r="333" spans="1:23" x14ac:dyDescent="0.25">
      <c r="A333" s="23" t="s">
        <v>122</v>
      </c>
      <c r="B333" s="23" t="s">
        <v>700</v>
      </c>
      <c r="C333" s="23" t="s">
        <v>787</v>
      </c>
      <c r="D333" s="23" t="s">
        <v>788</v>
      </c>
      <c r="E333" s="23"/>
      <c r="F333" s="23">
        <v>3.3243999999999998</v>
      </c>
      <c r="G333" s="23">
        <v>0</v>
      </c>
      <c r="H333" s="23">
        <v>3.3243999999999998</v>
      </c>
      <c r="I333" s="23">
        <v>0</v>
      </c>
      <c r="J333" s="23"/>
      <c r="K333" s="23"/>
      <c r="L333" s="23"/>
      <c r="M333" s="23"/>
      <c r="N333" s="23">
        <v>2.5</v>
      </c>
      <c r="O333" s="23">
        <v>3.67</v>
      </c>
      <c r="P333" s="23"/>
      <c r="Q333" s="23">
        <v>0</v>
      </c>
      <c r="R333" s="23">
        <v>0</v>
      </c>
      <c r="S333" s="23">
        <v>0</v>
      </c>
      <c r="T333" s="23">
        <v>0.2268</v>
      </c>
      <c r="U333" s="23"/>
      <c r="V333" s="23"/>
      <c r="W333" s="23">
        <v>0</v>
      </c>
    </row>
    <row r="334" spans="1:23" x14ac:dyDescent="0.25">
      <c r="A334" s="23" t="s">
        <v>122</v>
      </c>
      <c r="B334" s="23" t="s">
        <v>700</v>
      </c>
      <c r="C334" s="23" t="s">
        <v>789</v>
      </c>
      <c r="D334" s="23" t="s">
        <v>790</v>
      </c>
      <c r="E334" s="23"/>
      <c r="F334" s="23">
        <v>3.5649999999999999</v>
      </c>
      <c r="G334" s="23">
        <v>0</v>
      </c>
      <c r="H334" s="23">
        <v>3.5649999999999999</v>
      </c>
      <c r="I334" s="23">
        <v>0</v>
      </c>
      <c r="J334" s="23"/>
      <c r="K334" s="23"/>
      <c r="L334" s="23"/>
      <c r="M334" s="23"/>
      <c r="N334" s="23">
        <v>1.3133999999999999</v>
      </c>
      <c r="O334" s="23">
        <v>2.4845000000000002</v>
      </c>
      <c r="P334" s="23"/>
      <c r="Q334" s="23">
        <v>0</v>
      </c>
      <c r="R334" s="23">
        <v>0</v>
      </c>
      <c r="S334" s="23">
        <v>0</v>
      </c>
      <c r="T334" s="23">
        <v>0.224</v>
      </c>
      <c r="U334" s="23"/>
      <c r="V334" s="23"/>
      <c r="W334" s="23">
        <v>0</v>
      </c>
    </row>
    <row r="335" spans="1:23" x14ac:dyDescent="0.25">
      <c r="A335" s="23" t="s">
        <v>122</v>
      </c>
      <c r="B335" s="23" t="s">
        <v>700</v>
      </c>
      <c r="C335" s="23" t="s">
        <v>791</v>
      </c>
      <c r="D335" s="23" t="s">
        <v>792</v>
      </c>
      <c r="E335" s="23"/>
      <c r="F335" s="23">
        <v>2.3199999999999998</v>
      </c>
      <c r="G335" s="23">
        <v>0</v>
      </c>
      <c r="H335" s="23">
        <v>2.3199999999999998</v>
      </c>
      <c r="I335" s="23">
        <v>0</v>
      </c>
      <c r="J335" s="23"/>
      <c r="K335" s="23"/>
      <c r="L335" s="23"/>
      <c r="M335" s="23"/>
      <c r="N335" s="23">
        <v>2.42</v>
      </c>
      <c r="O335" s="23">
        <v>3.67</v>
      </c>
      <c r="P335" s="23"/>
      <c r="Q335" s="23">
        <v>2.42</v>
      </c>
      <c r="R335" s="23">
        <v>0</v>
      </c>
      <c r="S335" s="23">
        <v>0</v>
      </c>
      <c r="T335" s="23">
        <v>0</v>
      </c>
      <c r="U335" s="23"/>
      <c r="V335" s="23"/>
      <c r="W335" s="23">
        <v>0</v>
      </c>
    </row>
    <row r="336" spans="1:23" x14ac:dyDescent="0.25">
      <c r="A336" s="23" t="s">
        <v>122</v>
      </c>
      <c r="B336" s="23" t="s">
        <v>700</v>
      </c>
      <c r="C336" s="23" t="s">
        <v>793</v>
      </c>
      <c r="D336" s="23" t="s">
        <v>794</v>
      </c>
      <c r="E336" s="23"/>
      <c r="F336" s="23">
        <v>2.302</v>
      </c>
      <c r="G336" s="23">
        <v>0</v>
      </c>
      <c r="H336" s="23">
        <v>2.302</v>
      </c>
      <c r="I336" s="23">
        <v>0</v>
      </c>
      <c r="J336" s="23"/>
      <c r="K336" s="23"/>
      <c r="L336" s="23"/>
      <c r="M336" s="23"/>
      <c r="N336" s="23">
        <v>2.5099999999999998</v>
      </c>
      <c r="O336" s="23">
        <v>3.6120000000000001</v>
      </c>
      <c r="P336" s="23"/>
      <c r="Q336" s="23">
        <v>0</v>
      </c>
      <c r="R336" s="23">
        <v>0</v>
      </c>
      <c r="S336" s="23">
        <v>0</v>
      </c>
      <c r="T336" s="23">
        <v>0.24399999999999999</v>
      </c>
      <c r="U336" s="23"/>
      <c r="V336" s="23"/>
      <c r="W336" s="23">
        <v>0</v>
      </c>
    </row>
    <row r="337" spans="1:23" x14ac:dyDescent="0.25">
      <c r="A337" s="23" t="s">
        <v>122</v>
      </c>
      <c r="B337" s="23" t="s">
        <v>700</v>
      </c>
      <c r="C337" s="23" t="s">
        <v>795</v>
      </c>
      <c r="D337" s="23" t="s">
        <v>796</v>
      </c>
      <c r="E337" s="23"/>
      <c r="F337" s="23">
        <v>3.27</v>
      </c>
      <c r="G337" s="23">
        <v>0</v>
      </c>
      <c r="H337" s="23">
        <v>0</v>
      </c>
      <c r="I337" s="23">
        <v>0</v>
      </c>
      <c r="J337" s="23"/>
      <c r="K337" s="23"/>
      <c r="L337" s="23"/>
      <c r="M337" s="23"/>
      <c r="N337" s="23">
        <v>2.5451000000000001</v>
      </c>
      <c r="O337" s="23">
        <v>3.6261999999999999</v>
      </c>
      <c r="P337" s="23"/>
      <c r="Q337" s="23"/>
      <c r="R337" s="23"/>
      <c r="S337" s="23">
        <v>0</v>
      </c>
      <c r="T337" s="23">
        <v>0.26519999999999999</v>
      </c>
      <c r="U337" s="23"/>
      <c r="V337" s="23"/>
      <c r="W337" s="23"/>
    </row>
    <row r="338" spans="1:23" x14ac:dyDescent="0.25">
      <c r="A338" s="23" t="s">
        <v>122</v>
      </c>
      <c r="B338" s="23" t="s">
        <v>700</v>
      </c>
      <c r="C338" s="23" t="s">
        <v>797</v>
      </c>
      <c r="D338" s="23" t="s">
        <v>798</v>
      </c>
      <c r="E338" s="23"/>
      <c r="F338" s="23">
        <v>3.1181000000000001</v>
      </c>
      <c r="G338" s="23">
        <v>0</v>
      </c>
      <c r="H338" s="23">
        <v>3.1181000000000001</v>
      </c>
      <c r="I338" s="23">
        <v>0</v>
      </c>
      <c r="J338" s="23"/>
      <c r="K338" s="23"/>
      <c r="L338" s="23"/>
      <c r="M338" s="23"/>
      <c r="N338" s="23">
        <v>2.5251999999999999</v>
      </c>
      <c r="O338" s="23">
        <v>3.6360000000000001</v>
      </c>
      <c r="P338" s="23"/>
      <c r="Q338" s="23">
        <v>0</v>
      </c>
      <c r="R338" s="23">
        <v>0</v>
      </c>
      <c r="S338" s="23">
        <v>0</v>
      </c>
      <c r="T338" s="23">
        <v>0.16089999999999999</v>
      </c>
      <c r="U338" s="23"/>
      <c r="V338" s="23"/>
      <c r="W338" s="23">
        <v>0</v>
      </c>
    </row>
    <row r="339" spans="1:23" x14ac:dyDescent="0.25">
      <c r="A339" s="23" t="s">
        <v>122</v>
      </c>
      <c r="B339" s="23" t="s">
        <v>700</v>
      </c>
      <c r="C339" s="23" t="s">
        <v>799</v>
      </c>
      <c r="D339" s="23" t="s">
        <v>800</v>
      </c>
      <c r="E339" s="23"/>
      <c r="F339" s="23">
        <v>1.2758</v>
      </c>
      <c r="G339" s="23">
        <v>0</v>
      </c>
      <c r="H339" s="23">
        <v>4.1204999999999998</v>
      </c>
      <c r="I339" s="23">
        <v>0</v>
      </c>
      <c r="J339" s="23"/>
      <c r="K339" s="23"/>
      <c r="L339" s="23"/>
      <c r="M339" s="23"/>
      <c r="N339" s="23">
        <v>2.5152999999999999</v>
      </c>
      <c r="O339" s="23">
        <v>3.6215000000000002</v>
      </c>
      <c r="P339" s="23"/>
      <c r="Q339" s="23"/>
      <c r="R339" s="23"/>
      <c r="S339" s="23">
        <v>0</v>
      </c>
      <c r="T339" s="23">
        <v>0.32929999999999998</v>
      </c>
      <c r="U339" s="23"/>
      <c r="V339" s="23"/>
      <c r="W339" s="23"/>
    </row>
    <row r="340" spans="1:23" x14ac:dyDescent="0.25">
      <c r="A340" s="23" t="s">
        <v>122</v>
      </c>
      <c r="B340" s="23" t="s">
        <v>700</v>
      </c>
      <c r="C340" s="23" t="s">
        <v>801</v>
      </c>
      <c r="D340" s="23" t="s">
        <v>802</v>
      </c>
      <c r="E340" s="23"/>
      <c r="F340" s="23">
        <v>5.0232450000000002</v>
      </c>
      <c r="G340" s="23">
        <v>0</v>
      </c>
      <c r="H340" s="23">
        <v>17.251999999999999</v>
      </c>
      <c r="I340" s="23">
        <v>0</v>
      </c>
      <c r="J340" s="23"/>
      <c r="K340" s="23"/>
      <c r="L340" s="23"/>
      <c r="M340" s="23"/>
      <c r="N340" s="23">
        <v>2.6200540000000001</v>
      </c>
      <c r="O340" s="23">
        <v>3.620784</v>
      </c>
      <c r="P340" s="23"/>
      <c r="Q340" s="23">
        <v>0</v>
      </c>
      <c r="R340" s="23">
        <v>0</v>
      </c>
      <c r="S340" s="23">
        <v>0</v>
      </c>
      <c r="T340" s="23">
        <v>0.23611599999999999</v>
      </c>
      <c r="U340" s="23"/>
      <c r="V340" s="23"/>
      <c r="W340" s="23">
        <v>0</v>
      </c>
    </row>
    <row r="341" spans="1:23" x14ac:dyDescent="0.25">
      <c r="A341" s="23" t="s">
        <v>122</v>
      </c>
      <c r="B341" s="23" t="s">
        <v>803</v>
      </c>
      <c r="C341" s="23" t="s">
        <v>804</v>
      </c>
      <c r="D341" s="23" t="s">
        <v>805</v>
      </c>
      <c r="E341" s="23"/>
      <c r="F341" s="23">
        <v>1.18</v>
      </c>
      <c r="G341" s="23">
        <v>0</v>
      </c>
      <c r="H341" s="23">
        <v>6.7923999999999998</v>
      </c>
      <c r="I341" s="23">
        <v>0</v>
      </c>
      <c r="J341" s="23"/>
      <c r="K341" s="23"/>
      <c r="L341" s="23"/>
      <c r="M341" s="23"/>
      <c r="N341" s="23">
        <v>2.4022000000000001</v>
      </c>
      <c r="O341" s="23">
        <v>3.4060000000000001</v>
      </c>
      <c r="P341" s="23"/>
      <c r="Q341" s="23"/>
      <c r="R341" s="23"/>
      <c r="S341" s="23">
        <v>0</v>
      </c>
      <c r="T341" s="23"/>
      <c r="U341" s="23"/>
      <c r="V341" s="23"/>
      <c r="W341" s="23"/>
    </row>
    <row r="342" spans="1:23" x14ac:dyDescent="0.25">
      <c r="A342" s="23" t="s">
        <v>122</v>
      </c>
      <c r="B342" s="23" t="s">
        <v>803</v>
      </c>
      <c r="C342" s="23" t="s">
        <v>806</v>
      </c>
      <c r="D342" s="23" t="s">
        <v>807</v>
      </c>
      <c r="E342" s="23"/>
      <c r="F342" s="23">
        <v>0.41549000000000003</v>
      </c>
      <c r="G342" s="23">
        <v>0</v>
      </c>
      <c r="H342" s="23">
        <v>2.8</v>
      </c>
      <c r="I342" s="23">
        <v>0</v>
      </c>
      <c r="J342" s="23"/>
      <c r="K342" s="23"/>
      <c r="L342" s="23"/>
      <c r="M342" s="23"/>
      <c r="N342" s="23">
        <v>2.4196200000000001</v>
      </c>
      <c r="O342" s="23">
        <v>3.2518600000000002</v>
      </c>
      <c r="P342" s="23"/>
      <c r="Q342" s="23">
        <v>0</v>
      </c>
      <c r="R342" s="23">
        <v>0</v>
      </c>
      <c r="S342" s="23">
        <v>0</v>
      </c>
      <c r="T342" s="23">
        <v>0.10202</v>
      </c>
      <c r="U342" s="23"/>
      <c r="V342" s="23"/>
      <c r="W342" s="23">
        <v>0</v>
      </c>
    </row>
    <row r="343" spans="1:23" x14ac:dyDescent="0.25">
      <c r="A343" s="23" t="s">
        <v>122</v>
      </c>
      <c r="B343" s="23" t="s">
        <v>803</v>
      </c>
      <c r="C343" s="23" t="s">
        <v>808</v>
      </c>
      <c r="D343" s="23" t="s">
        <v>809</v>
      </c>
      <c r="E343" s="23"/>
      <c r="F343" s="23">
        <v>0.47049999999999997</v>
      </c>
      <c r="G343" s="23">
        <v>0</v>
      </c>
      <c r="H343" s="23">
        <v>0.47049999999999997</v>
      </c>
      <c r="I343" s="23">
        <v>0</v>
      </c>
      <c r="J343" s="23"/>
      <c r="K343" s="23"/>
      <c r="L343" s="23"/>
      <c r="M343" s="23"/>
      <c r="N343" s="23">
        <v>2.4885999999999999</v>
      </c>
      <c r="O343" s="23">
        <v>3.4470000000000001</v>
      </c>
      <c r="P343" s="23"/>
      <c r="Q343" s="23"/>
      <c r="R343" s="23"/>
      <c r="S343" s="23">
        <v>0</v>
      </c>
      <c r="T343" s="23">
        <v>0.12740000000000001</v>
      </c>
      <c r="U343" s="23"/>
      <c r="V343" s="23"/>
      <c r="W343" s="23"/>
    </row>
    <row r="344" spans="1:23" x14ac:dyDescent="0.25">
      <c r="A344" s="23" t="s">
        <v>122</v>
      </c>
      <c r="B344" s="23" t="s">
        <v>803</v>
      </c>
      <c r="C344" s="23" t="s">
        <v>810</v>
      </c>
      <c r="D344" s="23" t="s">
        <v>811</v>
      </c>
      <c r="E344" s="23"/>
      <c r="F344" s="23">
        <v>2.8298899999999998</v>
      </c>
      <c r="G344" s="23">
        <v>0</v>
      </c>
      <c r="H344" s="23">
        <v>2.8298899999999998</v>
      </c>
      <c r="I344" s="23">
        <v>0</v>
      </c>
      <c r="J344" s="23"/>
      <c r="K344" s="23"/>
      <c r="L344" s="23"/>
      <c r="M344" s="23"/>
      <c r="N344" s="23">
        <v>2.4411100000000001</v>
      </c>
      <c r="O344" s="23">
        <v>3.6466599999999998</v>
      </c>
      <c r="P344" s="23"/>
      <c r="Q344" s="23">
        <v>0</v>
      </c>
      <c r="R344" s="23">
        <v>0</v>
      </c>
      <c r="S344" s="23">
        <v>0</v>
      </c>
      <c r="T344" s="23">
        <v>0</v>
      </c>
      <c r="U344" s="23"/>
      <c r="V344" s="23"/>
      <c r="W344" s="23">
        <v>0</v>
      </c>
    </row>
    <row r="345" spans="1:23" x14ac:dyDescent="0.25">
      <c r="A345" s="23" t="s">
        <v>122</v>
      </c>
      <c r="B345" s="23" t="s">
        <v>803</v>
      </c>
      <c r="C345" s="23" t="s">
        <v>812</v>
      </c>
      <c r="D345" s="23" t="s">
        <v>813</v>
      </c>
      <c r="E345" s="23"/>
      <c r="F345" s="23">
        <v>3.9554</v>
      </c>
      <c r="G345" s="23">
        <v>0</v>
      </c>
      <c r="H345" s="23">
        <v>3.9554</v>
      </c>
      <c r="I345" s="23">
        <v>0</v>
      </c>
      <c r="J345" s="23"/>
      <c r="K345" s="23"/>
      <c r="L345" s="23"/>
      <c r="M345" s="23"/>
      <c r="N345" s="23">
        <v>2.8351000000000002</v>
      </c>
      <c r="O345" s="23">
        <v>3.7522000000000002</v>
      </c>
      <c r="P345" s="23"/>
      <c r="Q345" s="23"/>
      <c r="R345" s="23"/>
      <c r="S345" s="23">
        <v>0</v>
      </c>
      <c r="T345" s="23"/>
      <c r="U345" s="23"/>
      <c r="V345" s="23"/>
      <c r="W345" s="23"/>
    </row>
    <row r="346" spans="1:23" x14ac:dyDescent="0.25">
      <c r="A346" s="23" t="s">
        <v>122</v>
      </c>
      <c r="B346" s="23" t="s">
        <v>803</v>
      </c>
      <c r="C346" s="23" t="s">
        <v>814</v>
      </c>
      <c r="D346" s="23" t="s">
        <v>815</v>
      </c>
      <c r="E346" s="23"/>
      <c r="F346" s="23"/>
      <c r="G346" s="23">
        <v>0</v>
      </c>
      <c r="H346" s="23"/>
      <c r="I346" s="23">
        <v>0</v>
      </c>
      <c r="J346" s="23"/>
      <c r="K346" s="23"/>
      <c r="L346" s="23"/>
      <c r="M346" s="23"/>
      <c r="N346" s="23"/>
      <c r="O346" s="23"/>
      <c r="P346" s="23"/>
      <c r="Q346" s="23"/>
      <c r="R346" s="23"/>
      <c r="S346" s="23">
        <v>0</v>
      </c>
      <c r="T346" s="23"/>
      <c r="U346" s="23"/>
      <c r="V346" s="23"/>
      <c r="W346" s="23"/>
    </row>
    <row r="347" spans="1:23" x14ac:dyDescent="0.25">
      <c r="A347" s="23" t="s">
        <v>122</v>
      </c>
      <c r="B347" s="23" t="s">
        <v>803</v>
      </c>
      <c r="C347" s="23" t="s">
        <v>816</v>
      </c>
      <c r="D347" s="23" t="s">
        <v>817</v>
      </c>
      <c r="E347" s="23"/>
      <c r="F347" s="23">
        <v>12.1516</v>
      </c>
      <c r="G347" s="23">
        <v>0</v>
      </c>
      <c r="H347" s="23">
        <v>12.1516</v>
      </c>
      <c r="I347" s="23">
        <v>0</v>
      </c>
      <c r="J347" s="23"/>
      <c r="K347" s="23"/>
      <c r="L347" s="23"/>
      <c r="M347" s="23"/>
      <c r="N347" s="23">
        <v>3.3416000000000001</v>
      </c>
      <c r="O347" s="23">
        <v>3.3416000000000001</v>
      </c>
      <c r="P347" s="23"/>
      <c r="Q347" s="23"/>
      <c r="R347" s="23"/>
      <c r="S347" s="23">
        <v>0</v>
      </c>
      <c r="T347" s="23">
        <v>0.17080000000000001</v>
      </c>
      <c r="U347" s="23"/>
      <c r="V347" s="23"/>
      <c r="W347" s="23"/>
    </row>
    <row r="348" spans="1:23" x14ac:dyDescent="0.25">
      <c r="A348" s="23" t="s">
        <v>122</v>
      </c>
      <c r="B348" s="23" t="s">
        <v>803</v>
      </c>
      <c r="C348" s="23" t="s">
        <v>818</v>
      </c>
      <c r="D348" s="23" t="s">
        <v>819</v>
      </c>
      <c r="E348" s="23"/>
      <c r="F348" s="23">
        <v>5.2500999999999998</v>
      </c>
      <c r="G348" s="23">
        <v>0</v>
      </c>
      <c r="H348" s="23">
        <v>0</v>
      </c>
      <c r="I348" s="23">
        <v>0</v>
      </c>
      <c r="J348" s="23"/>
      <c r="K348" s="23"/>
      <c r="L348" s="23"/>
      <c r="M348" s="23"/>
      <c r="N348" s="23">
        <v>2.734</v>
      </c>
      <c r="O348" s="23">
        <v>0</v>
      </c>
      <c r="P348" s="23"/>
      <c r="Q348" s="23">
        <v>0</v>
      </c>
      <c r="R348" s="23">
        <v>0</v>
      </c>
      <c r="S348" s="23">
        <v>0</v>
      </c>
      <c r="T348" s="23">
        <v>0.15</v>
      </c>
      <c r="U348" s="23"/>
      <c r="V348" s="23"/>
      <c r="W348" s="23">
        <v>0</v>
      </c>
    </row>
    <row r="349" spans="1:23" x14ac:dyDescent="0.25">
      <c r="A349" s="23" t="s">
        <v>122</v>
      </c>
      <c r="B349" s="23" t="s">
        <v>820</v>
      </c>
      <c r="C349" s="23" t="s">
        <v>821</v>
      </c>
      <c r="D349" s="23" t="s">
        <v>822</v>
      </c>
      <c r="E349" s="23"/>
      <c r="F349" s="23">
        <v>5.84</v>
      </c>
      <c r="G349" s="23">
        <v>0</v>
      </c>
      <c r="H349" s="23">
        <v>7.95</v>
      </c>
      <c r="I349" s="23">
        <v>0</v>
      </c>
      <c r="J349" s="23"/>
      <c r="K349" s="23"/>
      <c r="L349" s="23"/>
      <c r="M349" s="23"/>
      <c r="N349" s="23">
        <v>2.42</v>
      </c>
      <c r="O349" s="23">
        <v>3.89</v>
      </c>
      <c r="P349" s="23"/>
      <c r="Q349" s="23">
        <v>2.46</v>
      </c>
      <c r="R349" s="23">
        <v>3.89</v>
      </c>
      <c r="S349" s="23">
        <v>0</v>
      </c>
      <c r="T349" s="23">
        <v>0.99</v>
      </c>
      <c r="U349" s="23"/>
      <c r="V349" s="23"/>
      <c r="W349" s="23">
        <v>0</v>
      </c>
    </row>
    <row r="350" spans="1:23" x14ac:dyDescent="0.25">
      <c r="A350" s="23" t="s">
        <v>122</v>
      </c>
      <c r="B350" s="23" t="s">
        <v>823</v>
      </c>
      <c r="C350" s="23" t="s">
        <v>1138</v>
      </c>
      <c r="D350" s="23" t="s">
        <v>1139</v>
      </c>
      <c r="E350" s="23"/>
      <c r="F350" s="23">
        <v>9</v>
      </c>
      <c r="G350" s="23">
        <v>0</v>
      </c>
      <c r="H350" s="23">
        <v>20.9999</v>
      </c>
      <c r="I350" s="23">
        <v>0</v>
      </c>
      <c r="J350" s="23"/>
      <c r="K350" s="23"/>
      <c r="L350" s="23"/>
      <c r="M350" s="23"/>
      <c r="N350" s="23">
        <v>2.4043999999999999</v>
      </c>
      <c r="O350" s="23">
        <v>3.6743999999999999</v>
      </c>
      <c r="P350" s="23"/>
      <c r="Q350" s="23">
        <v>0</v>
      </c>
      <c r="R350" s="23">
        <v>0</v>
      </c>
      <c r="S350" s="23">
        <v>0</v>
      </c>
      <c r="T350" s="23">
        <v>0.1464</v>
      </c>
      <c r="U350" s="23"/>
      <c r="V350" s="23"/>
      <c r="W350" s="23">
        <v>0</v>
      </c>
    </row>
    <row r="351" spans="1:23" x14ac:dyDescent="0.25">
      <c r="A351" s="23"/>
      <c r="B351" s="23"/>
      <c r="C351" s="23"/>
      <c r="D351" s="23" t="s">
        <v>826</v>
      </c>
      <c r="E351" s="23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EE6D0-A1C6-494B-9C0F-DCB03C79C471}">
  <dimension ref="A1:E40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5" width="15.7109375" customWidth="1"/>
  </cols>
  <sheetData>
    <row r="1" spans="1:5" ht="24" customHeight="1" x14ac:dyDescent="0.3">
      <c r="A1" s="4" t="str">
        <f>HYPERLINK("#'Index'!A1", "&lt;&lt; Index")</f>
        <v>&lt;&lt; Index</v>
      </c>
      <c r="B1" s="20" t="s">
        <v>1371</v>
      </c>
      <c r="D1" s="20" t="s">
        <v>1372</v>
      </c>
    </row>
    <row r="2" spans="1:5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1373</v>
      </c>
    </row>
    <row r="3" spans="1:5" x14ac:dyDescent="0.25">
      <c r="A3" s="21"/>
      <c r="B3" s="21"/>
      <c r="C3" s="21"/>
      <c r="D3" s="21" t="s">
        <v>88</v>
      </c>
      <c r="E3" s="21" t="s">
        <v>1374</v>
      </c>
    </row>
    <row r="4" spans="1:5" x14ac:dyDescent="0.25">
      <c r="A4" s="22" t="s">
        <v>122</v>
      </c>
      <c r="B4" s="22" t="s">
        <v>123</v>
      </c>
      <c r="C4" s="22" t="s">
        <v>124</v>
      </c>
      <c r="D4" s="22" t="s">
        <v>1375</v>
      </c>
      <c r="E4" s="22">
        <v>58690</v>
      </c>
    </row>
    <row r="5" spans="1:5" x14ac:dyDescent="0.25">
      <c r="A5" s="22" t="s">
        <v>122</v>
      </c>
      <c r="B5" s="22" t="s">
        <v>123</v>
      </c>
      <c r="C5" s="22" t="s">
        <v>126</v>
      </c>
      <c r="D5" s="22" t="s">
        <v>1376</v>
      </c>
      <c r="E5" s="22">
        <v>14185</v>
      </c>
    </row>
    <row r="6" spans="1:5" x14ac:dyDescent="0.25">
      <c r="A6" s="22" t="s">
        <v>122</v>
      </c>
      <c r="B6" s="22" t="s">
        <v>123</v>
      </c>
      <c r="C6" s="22" t="s">
        <v>128</v>
      </c>
      <c r="D6" s="22" t="s">
        <v>1377</v>
      </c>
      <c r="E6" s="22">
        <v>1230915</v>
      </c>
    </row>
    <row r="7" spans="1:5" x14ac:dyDescent="0.25">
      <c r="A7" s="22" t="s">
        <v>122</v>
      </c>
      <c r="B7" s="22" t="s">
        <v>123</v>
      </c>
      <c r="C7" s="22" t="s">
        <v>130</v>
      </c>
      <c r="D7" s="22" t="s">
        <v>1378</v>
      </c>
      <c r="E7" s="22">
        <v>18038</v>
      </c>
    </row>
    <row r="8" spans="1:5" x14ac:dyDescent="0.25">
      <c r="A8" s="22" t="s">
        <v>122</v>
      </c>
      <c r="B8" s="22" t="s">
        <v>123</v>
      </c>
      <c r="C8" s="22" t="s">
        <v>132</v>
      </c>
      <c r="D8" s="22" t="s">
        <v>1379</v>
      </c>
      <c r="E8" s="22">
        <v>18496</v>
      </c>
    </row>
    <row r="9" spans="1:5" x14ac:dyDescent="0.25">
      <c r="A9" s="22" t="s">
        <v>122</v>
      </c>
      <c r="B9" s="22" t="s">
        <v>123</v>
      </c>
      <c r="C9" s="22" t="s">
        <v>134</v>
      </c>
      <c r="D9" s="22" t="s">
        <v>1380</v>
      </c>
      <c r="E9" s="22">
        <v>15736</v>
      </c>
    </row>
    <row r="10" spans="1:5" x14ac:dyDescent="0.25">
      <c r="A10" s="22" t="s">
        <v>122</v>
      </c>
      <c r="B10" s="22" t="s">
        <v>123</v>
      </c>
      <c r="C10" s="22" t="s">
        <v>136</v>
      </c>
      <c r="D10" s="22" t="s">
        <v>1381</v>
      </c>
      <c r="E10" s="22">
        <v>877926</v>
      </c>
    </row>
    <row r="11" spans="1:5" x14ac:dyDescent="0.25">
      <c r="A11" s="22" t="s">
        <v>122</v>
      </c>
      <c r="B11" s="22" t="s">
        <v>123</v>
      </c>
      <c r="C11" s="22" t="s">
        <v>138</v>
      </c>
      <c r="D11" s="22" t="s">
        <v>1382</v>
      </c>
      <c r="E11" s="22">
        <v>24040</v>
      </c>
    </row>
    <row r="12" spans="1:5" x14ac:dyDescent="0.25">
      <c r="A12" s="22" t="s">
        <v>122</v>
      </c>
      <c r="B12" s="22" t="s">
        <v>123</v>
      </c>
      <c r="C12" s="22" t="s">
        <v>140</v>
      </c>
      <c r="D12" s="22" t="s">
        <v>1383</v>
      </c>
      <c r="E12" s="22">
        <v>68556</v>
      </c>
    </row>
    <row r="13" spans="1:5" x14ac:dyDescent="0.25">
      <c r="A13" s="22" t="s">
        <v>122</v>
      </c>
      <c r="B13" s="22" t="s">
        <v>123</v>
      </c>
      <c r="C13" s="22" t="s">
        <v>142</v>
      </c>
      <c r="D13" s="22" t="s">
        <v>1384</v>
      </c>
      <c r="E13" s="22">
        <v>12728</v>
      </c>
    </row>
    <row r="14" spans="1:5" x14ac:dyDescent="0.25">
      <c r="A14" s="22" t="s">
        <v>122</v>
      </c>
      <c r="B14" s="22" t="s">
        <v>123</v>
      </c>
      <c r="C14" s="22" t="s">
        <v>144</v>
      </c>
      <c r="D14" s="22" t="s">
        <v>1385</v>
      </c>
      <c r="E14" s="22">
        <v>29304</v>
      </c>
    </row>
    <row r="15" spans="1:5" x14ac:dyDescent="0.25">
      <c r="A15" s="22" t="s">
        <v>122</v>
      </c>
      <c r="B15" s="22" t="s">
        <v>123</v>
      </c>
      <c r="C15" s="22" t="s">
        <v>146</v>
      </c>
      <c r="D15" s="22" t="s">
        <v>1386</v>
      </c>
      <c r="E15" s="22">
        <v>94804</v>
      </c>
    </row>
    <row r="16" spans="1:5" x14ac:dyDescent="0.25">
      <c r="A16" s="22" t="s">
        <v>122</v>
      </c>
      <c r="B16" s="22" t="s">
        <v>123</v>
      </c>
      <c r="C16" s="22" t="s">
        <v>148</v>
      </c>
      <c r="D16" s="22" t="s">
        <v>1387</v>
      </c>
      <c r="E16" s="22">
        <v>31377</v>
      </c>
    </row>
    <row r="17" spans="1:5" x14ac:dyDescent="0.25">
      <c r="A17" s="22" t="s">
        <v>122</v>
      </c>
      <c r="B17" s="22" t="s">
        <v>123</v>
      </c>
      <c r="C17" s="22" t="s">
        <v>150</v>
      </c>
      <c r="D17" s="22" t="s">
        <v>1388</v>
      </c>
      <c r="E17" s="22">
        <v>63018</v>
      </c>
    </row>
    <row r="18" spans="1:5" x14ac:dyDescent="0.25">
      <c r="A18" s="22" t="s">
        <v>122</v>
      </c>
      <c r="B18" s="22" t="s">
        <v>123</v>
      </c>
      <c r="C18" s="22" t="s">
        <v>152</v>
      </c>
      <c r="D18" s="22" t="s">
        <v>1389</v>
      </c>
      <c r="E18" s="22">
        <v>100807</v>
      </c>
    </row>
    <row r="19" spans="1:5" x14ac:dyDescent="0.25">
      <c r="A19" s="22" t="s">
        <v>122</v>
      </c>
      <c r="B19" s="22" t="s">
        <v>123</v>
      </c>
      <c r="C19" s="22" t="s">
        <v>154</v>
      </c>
      <c r="D19" s="22" t="s">
        <v>1390</v>
      </c>
      <c r="E19" s="22">
        <v>32036</v>
      </c>
    </row>
    <row r="20" spans="1:5" x14ac:dyDescent="0.25">
      <c r="A20" s="22" t="s">
        <v>122</v>
      </c>
      <c r="B20" s="22" t="s">
        <v>123</v>
      </c>
      <c r="C20" s="22" t="s">
        <v>156</v>
      </c>
      <c r="D20" s="22" t="s">
        <v>1391</v>
      </c>
      <c r="E20" s="22">
        <v>63255</v>
      </c>
    </row>
    <row r="21" spans="1:5" x14ac:dyDescent="0.25">
      <c r="A21" s="22" t="s">
        <v>122</v>
      </c>
      <c r="B21" s="22" t="s">
        <v>123</v>
      </c>
      <c r="C21" s="22" t="s">
        <v>158</v>
      </c>
      <c r="D21" s="22" t="s">
        <v>1392</v>
      </c>
      <c r="E21" s="22">
        <v>12621</v>
      </c>
    </row>
    <row r="22" spans="1:5" x14ac:dyDescent="0.25">
      <c r="A22" s="22" t="s">
        <v>122</v>
      </c>
      <c r="B22" s="22" t="s">
        <v>160</v>
      </c>
      <c r="C22" s="22" t="s">
        <v>161</v>
      </c>
      <c r="D22" s="22" t="s">
        <v>1393</v>
      </c>
      <c r="E22" s="22">
        <v>5565</v>
      </c>
    </row>
    <row r="23" spans="1:5" x14ac:dyDescent="0.25">
      <c r="A23" s="22" t="s">
        <v>122</v>
      </c>
      <c r="B23" s="22" t="s">
        <v>160</v>
      </c>
      <c r="C23" s="22" t="s">
        <v>163</v>
      </c>
      <c r="D23" s="22" t="s">
        <v>1394</v>
      </c>
      <c r="E23" s="22">
        <v>4584</v>
      </c>
    </row>
    <row r="24" spans="1:5" x14ac:dyDescent="0.25">
      <c r="A24" s="22" t="s">
        <v>122</v>
      </c>
      <c r="B24" s="22" t="s">
        <v>160</v>
      </c>
      <c r="C24" s="22" t="s">
        <v>165</v>
      </c>
      <c r="D24" s="22" t="s">
        <v>1395</v>
      </c>
      <c r="E24" s="22">
        <v>11750</v>
      </c>
    </row>
    <row r="25" spans="1:5" x14ac:dyDescent="0.25">
      <c r="A25" s="22" t="s">
        <v>122</v>
      </c>
      <c r="B25" s="22" t="s">
        <v>160</v>
      </c>
      <c r="C25" s="22" t="s">
        <v>167</v>
      </c>
      <c r="D25" s="22" t="s">
        <v>1396</v>
      </c>
      <c r="E25" s="22">
        <v>95597</v>
      </c>
    </row>
    <row r="26" spans="1:5" x14ac:dyDescent="0.25">
      <c r="A26" s="22" t="s">
        <v>122</v>
      </c>
      <c r="B26" s="22" t="s">
        <v>160</v>
      </c>
      <c r="C26" s="22" t="s">
        <v>169</v>
      </c>
      <c r="D26" s="22" t="s">
        <v>1397</v>
      </c>
      <c r="E26" s="22">
        <v>125032</v>
      </c>
    </row>
    <row r="27" spans="1:5" x14ac:dyDescent="0.25">
      <c r="A27" s="22" t="s">
        <v>122</v>
      </c>
      <c r="B27" s="22" t="s">
        <v>171</v>
      </c>
      <c r="C27" s="22" t="s">
        <v>172</v>
      </c>
      <c r="D27" s="22" t="s">
        <v>1398</v>
      </c>
      <c r="E27" s="22">
        <v>495</v>
      </c>
    </row>
    <row r="28" spans="1:5" x14ac:dyDescent="0.25">
      <c r="A28" s="22" t="s">
        <v>122</v>
      </c>
      <c r="B28" s="22" t="s">
        <v>171</v>
      </c>
      <c r="C28" s="22" t="s">
        <v>174</v>
      </c>
      <c r="D28" s="22" t="s">
        <v>1399</v>
      </c>
      <c r="E28" s="22">
        <v>7662</v>
      </c>
    </row>
    <row r="29" spans="1:5" x14ac:dyDescent="0.25">
      <c r="A29" s="22" t="s">
        <v>122</v>
      </c>
      <c r="B29" s="22" t="s">
        <v>171</v>
      </c>
      <c r="C29" s="22" t="s">
        <v>176</v>
      </c>
      <c r="D29" s="22" t="s">
        <v>1400</v>
      </c>
      <c r="E29" s="22">
        <v>6096</v>
      </c>
    </row>
    <row r="30" spans="1:5" x14ac:dyDescent="0.25">
      <c r="A30" s="22" t="s">
        <v>122</v>
      </c>
      <c r="B30" s="22" t="s">
        <v>171</v>
      </c>
      <c r="C30" s="22" t="s">
        <v>178</v>
      </c>
      <c r="D30" s="22" t="s">
        <v>1401</v>
      </c>
      <c r="E30" s="22">
        <v>5689</v>
      </c>
    </row>
    <row r="31" spans="1:5" x14ac:dyDescent="0.25">
      <c r="A31" s="22" t="s">
        <v>122</v>
      </c>
      <c r="B31" s="22" t="s">
        <v>171</v>
      </c>
      <c r="C31" s="22" t="s">
        <v>180</v>
      </c>
      <c r="D31" s="22" t="s">
        <v>1402</v>
      </c>
      <c r="E31" s="22">
        <v>3861</v>
      </c>
    </row>
    <row r="32" spans="1:5" x14ac:dyDescent="0.25">
      <c r="A32" s="22" t="s">
        <v>122</v>
      </c>
      <c r="B32" s="22" t="s">
        <v>171</v>
      </c>
      <c r="C32" s="22" t="s">
        <v>182</v>
      </c>
      <c r="D32" s="22" t="s">
        <v>1403</v>
      </c>
      <c r="E32" s="22">
        <v>1341</v>
      </c>
    </row>
    <row r="33" spans="1:5" x14ac:dyDescent="0.25">
      <c r="A33" s="22" t="s">
        <v>122</v>
      </c>
      <c r="B33" s="22" t="s">
        <v>171</v>
      </c>
      <c r="C33" s="22" t="s">
        <v>184</v>
      </c>
      <c r="D33" s="22" t="s">
        <v>1404</v>
      </c>
      <c r="E33" s="22">
        <v>1582</v>
      </c>
    </row>
    <row r="34" spans="1:5" x14ac:dyDescent="0.25">
      <c r="A34" s="22" t="s">
        <v>122</v>
      </c>
      <c r="B34" s="22" t="s">
        <v>171</v>
      </c>
      <c r="C34" s="22" t="s">
        <v>186</v>
      </c>
      <c r="D34" s="22" t="s">
        <v>1405</v>
      </c>
      <c r="E34" s="22">
        <v>13233</v>
      </c>
    </row>
    <row r="35" spans="1:5" x14ac:dyDescent="0.25">
      <c r="A35" s="22" t="s">
        <v>122</v>
      </c>
      <c r="B35" s="22" t="s">
        <v>171</v>
      </c>
      <c r="C35" s="22" t="s">
        <v>188</v>
      </c>
      <c r="D35" s="22" t="s">
        <v>1406</v>
      </c>
      <c r="E35" s="22">
        <v>7201</v>
      </c>
    </row>
    <row r="36" spans="1:5" x14ac:dyDescent="0.25">
      <c r="A36" s="22" t="s">
        <v>122</v>
      </c>
      <c r="B36" s="22" t="s">
        <v>171</v>
      </c>
      <c r="C36" s="22" t="s">
        <v>190</v>
      </c>
      <c r="D36" s="22" t="s">
        <v>1407</v>
      </c>
      <c r="E36" s="22">
        <v>8004</v>
      </c>
    </row>
    <row r="37" spans="1:5" x14ac:dyDescent="0.25">
      <c r="A37" s="22" t="s">
        <v>122</v>
      </c>
      <c r="B37" s="22" t="s">
        <v>171</v>
      </c>
      <c r="C37" s="22" t="s">
        <v>192</v>
      </c>
      <c r="D37" s="22" t="s">
        <v>1408</v>
      </c>
      <c r="E37" s="22">
        <v>4167</v>
      </c>
    </row>
    <row r="38" spans="1:5" x14ac:dyDescent="0.25">
      <c r="A38" s="22" t="s">
        <v>122</v>
      </c>
      <c r="B38" s="22" t="s">
        <v>171</v>
      </c>
      <c r="C38" s="22" t="s">
        <v>194</v>
      </c>
      <c r="D38" s="22" t="s">
        <v>1409</v>
      </c>
      <c r="E38" s="22">
        <v>2829</v>
      </c>
    </row>
    <row r="39" spans="1:5" x14ac:dyDescent="0.25">
      <c r="A39" s="22" t="s">
        <v>122</v>
      </c>
      <c r="B39" s="22" t="s">
        <v>171</v>
      </c>
      <c r="C39" s="22" t="s">
        <v>196</v>
      </c>
      <c r="D39" s="22" t="s">
        <v>1410</v>
      </c>
      <c r="E39" s="22">
        <v>12278</v>
      </c>
    </row>
    <row r="40" spans="1:5" x14ac:dyDescent="0.25">
      <c r="A40" s="22" t="s">
        <v>122</v>
      </c>
      <c r="B40" s="22" t="s">
        <v>171</v>
      </c>
      <c r="C40" s="22" t="s">
        <v>198</v>
      </c>
      <c r="D40" s="22" t="s">
        <v>1411</v>
      </c>
      <c r="E40" s="22">
        <v>7214</v>
      </c>
    </row>
    <row r="41" spans="1:5" x14ac:dyDescent="0.25">
      <c r="A41" s="22" t="s">
        <v>122</v>
      </c>
      <c r="B41" s="22" t="s">
        <v>171</v>
      </c>
      <c r="C41" s="22" t="s">
        <v>200</v>
      </c>
      <c r="D41" s="22" t="s">
        <v>1412</v>
      </c>
      <c r="E41" s="22">
        <v>1673</v>
      </c>
    </row>
    <row r="42" spans="1:5" x14ac:dyDescent="0.25">
      <c r="A42" s="22" t="s">
        <v>122</v>
      </c>
      <c r="B42" s="22" t="s">
        <v>171</v>
      </c>
      <c r="C42" s="22" t="s">
        <v>202</v>
      </c>
      <c r="D42" s="22" t="s">
        <v>1413</v>
      </c>
      <c r="E42" s="22">
        <v>3244</v>
      </c>
    </row>
    <row r="43" spans="1:5" x14ac:dyDescent="0.25">
      <c r="A43" s="22" t="s">
        <v>122</v>
      </c>
      <c r="B43" s="22" t="s">
        <v>171</v>
      </c>
      <c r="C43" s="22" t="s">
        <v>204</v>
      </c>
      <c r="D43" s="22" t="s">
        <v>1414</v>
      </c>
      <c r="E43" s="22">
        <v>21258</v>
      </c>
    </row>
    <row r="44" spans="1:5" x14ac:dyDescent="0.25">
      <c r="A44" s="22" t="s">
        <v>122</v>
      </c>
      <c r="B44" s="22" t="s">
        <v>171</v>
      </c>
      <c r="C44" s="22" t="s">
        <v>206</v>
      </c>
      <c r="D44" s="22" t="s">
        <v>1415</v>
      </c>
      <c r="E44" s="22">
        <v>3336</v>
      </c>
    </row>
    <row r="45" spans="1:5" x14ac:dyDescent="0.25">
      <c r="A45" s="22" t="s">
        <v>122</v>
      </c>
      <c r="B45" s="22" t="s">
        <v>171</v>
      </c>
      <c r="C45" s="22" t="s">
        <v>208</v>
      </c>
      <c r="D45" s="22" t="s">
        <v>1416</v>
      </c>
      <c r="E45" s="22">
        <v>20347</v>
      </c>
    </row>
    <row r="46" spans="1:5" x14ac:dyDescent="0.25">
      <c r="A46" s="22" t="s">
        <v>122</v>
      </c>
      <c r="B46" s="22" t="s">
        <v>171</v>
      </c>
      <c r="C46" s="22" t="s">
        <v>210</v>
      </c>
      <c r="D46" s="22" t="s">
        <v>1417</v>
      </c>
      <c r="E46" s="22">
        <v>5299</v>
      </c>
    </row>
    <row r="47" spans="1:5" x14ac:dyDescent="0.25">
      <c r="A47" s="22" t="s">
        <v>122</v>
      </c>
      <c r="B47" s="22" t="s">
        <v>171</v>
      </c>
      <c r="C47" s="22" t="s">
        <v>212</v>
      </c>
      <c r="D47" s="22" t="s">
        <v>1418</v>
      </c>
      <c r="E47" s="22">
        <v>4921</v>
      </c>
    </row>
    <row r="48" spans="1:5" x14ac:dyDescent="0.25">
      <c r="A48" s="22" t="s">
        <v>122</v>
      </c>
      <c r="B48" s="22" t="s">
        <v>171</v>
      </c>
      <c r="C48" s="22" t="s">
        <v>214</v>
      </c>
      <c r="D48" s="22" t="s">
        <v>1419</v>
      </c>
      <c r="E48" s="22">
        <v>12220</v>
      </c>
    </row>
    <row r="49" spans="1:5" x14ac:dyDescent="0.25">
      <c r="A49" s="22" t="s">
        <v>122</v>
      </c>
      <c r="B49" s="22" t="s">
        <v>171</v>
      </c>
      <c r="C49" s="22" t="s">
        <v>216</v>
      </c>
      <c r="D49" s="22" t="s">
        <v>1420</v>
      </c>
      <c r="E49" s="22">
        <v>10260</v>
      </c>
    </row>
    <row r="50" spans="1:5" x14ac:dyDescent="0.25">
      <c r="A50" s="22" t="s">
        <v>122</v>
      </c>
      <c r="B50" s="22" t="s">
        <v>171</v>
      </c>
      <c r="C50" s="22" t="s">
        <v>218</v>
      </c>
      <c r="D50" s="22" t="s">
        <v>1421</v>
      </c>
      <c r="E50" s="22">
        <v>10312</v>
      </c>
    </row>
    <row r="51" spans="1:5" x14ac:dyDescent="0.25">
      <c r="A51" s="22" t="s">
        <v>122</v>
      </c>
      <c r="B51" s="22" t="s">
        <v>171</v>
      </c>
      <c r="C51" s="22" t="s">
        <v>220</v>
      </c>
      <c r="D51" s="22" t="s">
        <v>1422</v>
      </c>
      <c r="E51" s="22">
        <v>3872</v>
      </c>
    </row>
    <row r="52" spans="1:5" x14ac:dyDescent="0.25">
      <c r="A52" s="22" t="s">
        <v>122</v>
      </c>
      <c r="B52" s="22" t="s">
        <v>171</v>
      </c>
      <c r="C52" s="22" t="s">
        <v>222</v>
      </c>
      <c r="D52" s="22" t="s">
        <v>1423</v>
      </c>
      <c r="E52" s="22">
        <v>13524</v>
      </c>
    </row>
    <row r="53" spans="1:5" x14ac:dyDescent="0.25">
      <c r="A53" s="22" t="s">
        <v>122</v>
      </c>
      <c r="B53" s="22" t="s">
        <v>171</v>
      </c>
      <c r="C53" s="22" t="s">
        <v>224</v>
      </c>
      <c r="D53" s="22" t="s">
        <v>1424</v>
      </c>
      <c r="E53" s="22">
        <v>3074</v>
      </c>
    </row>
    <row r="54" spans="1:5" x14ac:dyDescent="0.25">
      <c r="A54" s="22" t="s">
        <v>122</v>
      </c>
      <c r="B54" s="22" t="s">
        <v>171</v>
      </c>
      <c r="C54" s="22" t="s">
        <v>226</v>
      </c>
      <c r="D54" s="22" t="s">
        <v>1425</v>
      </c>
      <c r="E54" s="22">
        <v>10061</v>
      </c>
    </row>
    <row r="55" spans="1:5" x14ac:dyDescent="0.25">
      <c r="A55" s="22" t="s">
        <v>122</v>
      </c>
      <c r="B55" s="22" t="s">
        <v>171</v>
      </c>
      <c r="C55" s="22" t="s">
        <v>228</v>
      </c>
      <c r="D55" s="22" t="s">
        <v>1426</v>
      </c>
      <c r="E55" s="22">
        <v>3383</v>
      </c>
    </row>
    <row r="56" spans="1:5" x14ac:dyDescent="0.25">
      <c r="A56" s="22" t="s">
        <v>122</v>
      </c>
      <c r="B56" s="22" t="s">
        <v>171</v>
      </c>
      <c r="C56" s="22" t="s">
        <v>230</v>
      </c>
      <c r="D56" s="22" t="s">
        <v>1427</v>
      </c>
      <c r="E56" s="22">
        <v>12359</v>
      </c>
    </row>
    <row r="57" spans="1:5" x14ac:dyDescent="0.25">
      <c r="A57" s="22" t="s">
        <v>122</v>
      </c>
      <c r="B57" s="22" t="s">
        <v>171</v>
      </c>
      <c r="C57" s="22" t="s">
        <v>232</v>
      </c>
      <c r="D57" s="22" t="s">
        <v>1428</v>
      </c>
      <c r="E57" s="22">
        <v>7138</v>
      </c>
    </row>
    <row r="58" spans="1:5" x14ac:dyDescent="0.25">
      <c r="A58" s="22" t="s">
        <v>122</v>
      </c>
      <c r="B58" s="22" t="s">
        <v>171</v>
      </c>
      <c r="C58" s="22" t="s">
        <v>234</v>
      </c>
      <c r="D58" s="22" t="s">
        <v>1429</v>
      </c>
      <c r="E58" s="22">
        <v>3555</v>
      </c>
    </row>
    <row r="59" spans="1:5" x14ac:dyDescent="0.25">
      <c r="A59" s="22" t="s">
        <v>122</v>
      </c>
      <c r="B59" s="22" t="s">
        <v>171</v>
      </c>
      <c r="C59" s="22" t="s">
        <v>236</v>
      </c>
      <c r="D59" s="22" t="s">
        <v>1430</v>
      </c>
      <c r="E59" s="22">
        <v>2525</v>
      </c>
    </row>
    <row r="60" spans="1:5" x14ac:dyDescent="0.25">
      <c r="A60" s="22" t="s">
        <v>122</v>
      </c>
      <c r="B60" s="22" t="s">
        <v>171</v>
      </c>
      <c r="C60" s="22" t="s">
        <v>238</v>
      </c>
      <c r="D60" s="22" t="s">
        <v>1431</v>
      </c>
      <c r="E60" s="22">
        <v>3214</v>
      </c>
    </row>
    <row r="61" spans="1:5" x14ac:dyDescent="0.25">
      <c r="A61" s="22" t="s">
        <v>122</v>
      </c>
      <c r="B61" s="22" t="s">
        <v>171</v>
      </c>
      <c r="C61" s="22" t="s">
        <v>240</v>
      </c>
      <c r="D61" s="22" t="s">
        <v>1432</v>
      </c>
      <c r="E61" s="22">
        <v>2029</v>
      </c>
    </row>
    <row r="62" spans="1:5" x14ac:dyDescent="0.25">
      <c r="A62" s="22" t="s">
        <v>122</v>
      </c>
      <c r="B62" s="22" t="s">
        <v>171</v>
      </c>
      <c r="C62" s="22" t="s">
        <v>242</v>
      </c>
      <c r="D62" s="22" t="s">
        <v>1433</v>
      </c>
      <c r="E62" s="22">
        <v>30568</v>
      </c>
    </row>
    <row r="63" spans="1:5" x14ac:dyDescent="0.25">
      <c r="A63" s="22" t="s">
        <v>122</v>
      </c>
      <c r="B63" s="22" t="s">
        <v>171</v>
      </c>
      <c r="C63" s="22" t="s">
        <v>244</v>
      </c>
      <c r="D63" s="22" t="s">
        <v>1434</v>
      </c>
      <c r="E63" s="22">
        <v>1446</v>
      </c>
    </row>
    <row r="64" spans="1:5" x14ac:dyDescent="0.25">
      <c r="A64" s="22" t="s">
        <v>122</v>
      </c>
      <c r="B64" s="22" t="s">
        <v>171</v>
      </c>
      <c r="C64" s="22" t="s">
        <v>246</v>
      </c>
      <c r="D64" s="22" t="s">
        <v>1435</v>
      </c>
      <c r="E64" s="22">
        <v>3158</v>
      </c>
    </row>
    <row r="65" spans="1:5" x14ac:dyDescent="0.25">
      <c r="A65" s="22" t="s">
        <v>122</v>
      </c>
      <c r="B65" s="22" t="s">
        <v>171</v>
      </c>
      <c r="C65" s="22" t="s">
        <v>248</v>
      </c>
      <c r="D65" s="22" t="s">
        <v>1436</v>
      </c>
      <c r="E65" s="22">
        <v>8856</v>
      </c>
    </row>
    <row r="66" spans="1:5" x14ac:dyDescent="0.25">
      <c r="A66" s="22" t="s">
        <v>122</v>
      </c>
      <c r="B66" s="22" t="s">
        <v>171</v>
      </c>
      <c r="C66" s="22" t="s">
        <v>250</v>
      </c>
      <c r="D66" s="22" t="s">
        <v>1437</v>
      </c>
      <c r="E66" s="22">
        <v>2288</v>
      </c>
    </row>
    <row r="67" spans="1:5" x14ac:dyDescent="0.25">
      <c r="A67" s="22" t="s">
        <v>122</v>
      </c>
      <c r="B67" s="22" t="s">
        <v>171</v>
      </c>
      <c r="C67" s="22" t="s">
        <v>252</v>
      </c>
      <c r="D67" s="22" t="s">
        <v>1438</v>
      </c>
      <c r="E67" s="22">
        <v>104</v>
      </c>
    </row>
    <row r="68" spans="1:5" x14ac:dyDescent="0.25">
      <c r="A68" s="22" t="s">
        <v>122</v>
      </c>
      <c r="B68" s="22" t="s">
        <v>171</v>
      </c>
      <c r="C68" s="22" t="s">
        <v>254</v>
      </c>
      <c r="D68" s="22" t="s">
        <v>1439</v>
      </c>
      <c r="E68" s="22">
        <v>18351</v>
      </c>
    </row>
    <row r="69" spans="1:5" x14ac:dyDescent="0.25">
      <c r="A69" s="22" t="s">
        <v>122</v>
      </c>
      <c r="B69" s="22" t="s">
        <v>171</v>
      </c>
      <c r="C69" s="22" t="s">
        <v>256</v>
      </c>
      <c r="D69" s="22" t="s">
        <v>1440</v>
      </c>
      <c r="E69" s="22">
        <v>38055</v>
      </c>
    </row>
    <row r="70" spans="1:5" x14ac:dyDescent="0.25">
      <c r="A70" s="22" t="s">
        <v>122</v>
      </c>
      <c r="B70" s="22" t="s">
        <v>171</v>
      </c>
      <c r="C70" s="22" t="s">
        <v>258</v>
      </c>
      <c r="D70" s="22" t="s">
        <v>1441</v>
      </c>
      <c r="E70" s="22">
        <v>2288</v>
      </c>
    </row>
    <row r="71" spans="1:5" x14ac:dyDescent="0.25">
      <c r="A71" s="22" t="s">
        <v>122</v>
      </c>
      <c r="B71" s="22" t="s">
        <v>171</v>
      </c>
      <c r="C71" s="22" t="s">
        <v>260</v>
      </c>
      <c r="D71" s="22" t="s">
        <v>1442</v>
      </c>
      <c r="E71" s="22">
        <v>2459</v>
      </c>
    </row>
    <row r="72" spans="1:5" x14ac:dyDescent="0.25">
      <c r="A72" s="22" t="s">
        <v>122</v>
      </c>
      <c r="B72" s="22" t="s">
        <v>171</v>
      </c>
      <c r="C72" s="22" t="s">
        <v>262</v>
      </c>
      <c r="D72" s="22" t="s">
        <v>1443</v>
      </c>
      <c r="E72" s="22">
        <v>2126</v>
      </c>
    </row>
    <row r="73" spans="1:5" x14ac:dyDescent="0.25">
      <c r="A73" s="22" t="s">
        <v>122</v>
      </c>
      <c r="B73" s="22" t="s">
        <v>171</v>
      </c>
      <c r="C73" s="22" t="s">
        <v>264</v>
      </c>
      <c r="D73" s="22" t="s">
        <v>1444</v>
      </c>
      <c r="E73" s="22">
        <v>713</v>
      </c>
    </row>
    <row r="74" spans="1:5" x14ac:dyDescent="0.25">
      <c r="A74" s="22" t="s">
        <v>122</v>
      </c>
      <c r="B74" s="22" t="s">
        <v>171</v>
      </c>
      <c r="C74" s="22" t="s">
        <v>266</v>
      </c>
      <c r="D74" s="22" t="s">
        <v>1445</v>
      </c>
      <c r="E74" s="22">
        <v>6168</v>
      </c>
    </row>
    <row r="75" spans="1:5" x14ac:dyDescent="0.25">
      <c r="A75" s="22" t="s">
        <v>122</v>
      </c>
      <c r="B75" s="22" t="s">
        <v>171</v>
      </c>
      <c r="C75" s="22" t="s">
        <v>268</v>
      </c>
      <c r="D75" s="22" t="s">
        <v>1446</v>
      </c>
      <c r="E75" s="22">
        <v>2071</v>
      </c>
    </row>
    <row r="76" spans="1:5" x14ac:dyDescent="0.25">
      <c r="A76" s="22" t="s">
        <v>122</v>
      </c>
      <c r="B76" s="22" t="s">
        <v>171</v>
      </c>
      <c r="C76" s="22" t="s">
        <v>270</v>
      </c>
      <c r="D76" s="22" t="s">
        <v>1447</v>
      </c>
      <c r="E76" s="22">
        <v>5103</v>
      </c>
    </row>
    <row r="77" spans="1:5" x14ac:dyDescent="0.25">
      <c r="A77" s="22" t="s">
        <v>122</v>
      </c>
      <c r="B77" s="22" t="s">
        <v>171</v>
      </c>
      <c r="C77" s="22" t="s">
        <v>272</v>
      </c>
      <c r="D77" s="22" t="s">
        <v>1448</v>
      </c>
      <c r="E77" s="22">
        <v>19578</v>
      </c>
    </row>
    <row r="78" spans="1:5" x14ac:dyDescent="0.25">
      <c r="A78" s="22" t="s">
        <v>122</v>
      </c>
      <c r="B78" s="22" t="s">
        <v>171</v>
      </c>
      <c r="C78" s="22" t="s">
        <v>274</v>
      </c>
      <c r="D78" s="22" t="s">
        <v>1449</v>
      </c>
      <c r="E78" s="22">
        <v>7116</v>
      </c>
    </row>
    <row r="79" spans="1:5" x14ac:dyDescent="0.25">
      <c r="A79" s="22" t="s">
        <v>122</v>
      </c>
      <c r="B79" s="22" t="s">
        <v>171</v>
      </c>
      <c r="C79" s="22" t="s">
        <v>276</v>
      </c>
      <c r="D79" s="22" t="s">
        <v>1450</v>
      </c>
      <c r="E79" s="22">
        <v>3417</v>
      </c>
    </row>
    <row r="80" spans="1:5" x14ac:dyDescent="0.25">
      <c r="A80" s="22" t="s">
        <v>122</v>
      </c>
      <c r="B80" s="22" t="s">
        <v>171</v>
      </c>
      <c r="C80" s="22" t="s">
        <v>278</v>
      </c>
      <c r="D80" s="22" t="s">
        <v>1451</v>
      </c>
      <c r="E80" s="22">
        <v>3160</v>
      </c>
    </row>
    <row r="81" spans="1:5" x14ac:dyDescent="0.25">
      <c r="A81" s="22" t="s">
        <v>122</v>
      </c>
      <c r="B81" s="22" t="s">
        <v>171</v>
      </c>
      <c r="C81" s="22" t="s">
        <v>280</v>
      </c>
      <c r="D81" s="22" t="s">
        <v>1452</v>
      </c>
      <c r="E81" s="22">
        <v>8116</v>
      </c>
    </row>
    <row r="82" spans="1:5" x14ac:dyDescent="0.25">
      <c r="A82" s="22" t="s">
        <v>122</v>
      </c>
      <c r="B82" s="22" t="s">
        <v>171</v>
      </c>
      <c r="C82" s="22" t="s">
        <v>282</v>
      </c>
      <c r="D82" s="22" t="s">
        <v>1453</v>
      </c>
      <c r="E82" s="22">
        <v>3893</v>
      </c>
    </row>
    <row r="83" spans="1:5" x14ac:dyDescent="0.25">
      <c r="A83" s="22" t="s">
        <v>122</v>
      </c>
      <c r="B83" s="22" t="s">
        <v>171</v>
      </c>
      <c r="C83" s="22" t="s">
        <v>284</v>
      </c>
      <c r="D83" s="22" t="s">
        <v>1454</v>
      </c>
      <c r="E83" s="22">
        <v>4138</v>
      </c>
    </row>
    <row r="84" spans="1:5" x14ac:dyDescent="0.25">
      <c r="A84" s="22" t="s">
        <v>122</v>
      </c>
      <c r="B84" s="22" t="s">
        <v>171</v>
      </c>
      <c r="C84" s="22" t="s">
        <v>286</v>
      </c>
      <c r="D84" s="22" t="s">
        <v>1455</v>
      </c>
      <c r="E84" s="22">
        <v>3841</v>
      </c>
    </row>
    <row r="85" spans="1:5" x14ac:dyDescent="0.25">
      <c r="A85" s="22" t="s">
        <v>122</v>
      </c>
      <c r="B85" s="22" t="s">
        <v>171</v>
      </c>
      <c r="C85" s="22" t="s">
        <v>288</v>
      </c>
      <c r="D85" s="22" t="s">
        <v>1456</v>
      </c>
      <c r="E85" s="22">
        <v>7644</v>
      </c>
    </row>
    <row r="86" spans="1:5" x14ac:dyDescent="0.25">
      <c r="A86" s="22" t="s">
        <v>122</v>
      </c>
      <c r="B86" s="22" t="s">
        <v>171</v>
      </c>
      <c r="C86" s="22" t="s">
        <v>290</v>
      </c>
      <c r="D86" s="22" t="s">
        <v>1457</v>
      </c>
      <c r="E86" s="22">
        <v>10866</v>
      </c>
    </row>
    <row r="87" spans="1:5" x14ac:dyDescent="0.25">
      <c r="A87" s="22" t="s">
        <v>122</v>
      </c>
      <c r="B87" s="22" t="s">
        <v>171</v>
      </c>
      <c r="C87" s="22" t="s">
        <v>292</v>
      </c>
      <c r="D87" s="22" t="s">
        <v>1458</v>
      </c>
      <c r="E87" s="22">
        <v>8285</v>
      </c>
    </row>
    <row r="88" spans="1:5" x14ac:dyDescent="0.25">
      <c r="A88" s="22" t="s">
        <v>122</v>
      </c>
      <c r="B88" s="22" t="s">
        <v>171</v>
      </c>
      <c r="C88" s="22" t="s">
        <v>294</v>
      </c>
      <c r="D88" s="22" t="s">
        <v>1459</v>
      </c>
      <c r="E88" s="22">
        <v>5107</v>
      </c>
    </row>
    <row r="89" spans="1:5" x14ac:dyDescent="0.25">
      <c r="A89" s="22" t="s">
        <v>122</v>
      </c>
      <c r="B89" s="22" t="s">
        <v>171</v>
      </c>
      <c r="C89" s="22" t="s">
        <v>296</v>
      </c>
      <c r="D89" s="22" t="s">
        <v>1460</v>
      </c>
      <c r="E89" s="22">
        <v>4612</v>
      </c>
    </row>
    <row r="90" spans="1:5" x14ac:dyDescent="0.25">
      <c r="A90" s="22" t="s">
        <v>122</v>
      </c>
      <c r="B90" s="22" t="s">
        <v>171</v>
      </c>
      <c r="C90" s="22" t="s">
        <v>298</v>
      </c>
      <c r="D90" s="22" t="s">
        <v>1461</v>
      </c>
      <c r="E90" s="22">
        <v>10469</v>
      </c>
    </row>
    <row r="91" spans="1:5" x14ac:dyDescent="0.25">
      <c r="A91" s="22" t="s">
        <v>122</v>
      </c>
      <c r="B91" s="22" t="s">
        <v>300</v>
      </c>
      <c r="C91" s="22" t="s">
        <v>301</v>
      </c>
      <c r="D91" s="22" t="s">
        <v>1462</v>
      </c>
      <c r="E91" s="22">
        <v>2990</v>
      </c>
    </row>
    <row r="92" spans="1:5" x14ac:dyDescent="0.25">
      <c r="A92" s="22" t="s">
        <v>122</v>
      </c>
      <c r="B92" s="22" t="s">
        <v>300</v>
      </c>
      <c r="C92" s="22" t="s">
        <v>303</v>
      </c>
      <c r="D92" s="22" t="s">
        <v>1463</v>
      </c>
      <c r="E92" s="22">
        <v>9386</v>
      </c>
    </row>
    <row r="93" spans="1:5" x14ac:dyDescent="0.25">
      <c r="A93" s="22" t="s">
        <v>122</v>
      </c>
      <c r="B93" s="22" t="s">
        <v>300</v>
      </c>
      <c r="C93" s="22" t="s">
        <v>305</v>
      </c>
      <c r="D93" s="22" t="s">
        <v>1464</v>
      </c>
      <c r="E93" s="22">
        <v>4432</v>
      </c>
    </row>
    <row r="94" spans="1:5" x14ac:dyDescent="0.25">
      <c r="A94" s="22" t="s">
        <v>122</v>
      </c>
      <c r="B94" s="22" t="s">
        <v>300</v>
      </c>
      <c r="C94" s="22" t="s">
        <v>307</v>
      </c>
      <c r="D94" s="22" t="s">
        <v>1465</v>
      </c>
      <c r="E94" s="22">
        <v>873</v>
      </c>
    </row>
    <row r="95" spans="1:5" x14ac:dyDescent="0.25">
      <c r="A95" s="22" t="s">
        <v>122</v>
      </c>
      <c r="B95" s="22" t="s">
        <v>300</v>
      </c>
      <c r="C95" s="22" t="s">
        <v>309</v>
      </c>
      <c r="D95" s="22" t="s">
        <v>1466</v>
      </c>
      <c r="E95" s="22">
        <v>1282</v>
      </c>
    </row>
    <row r="96" spans="1:5" x14ac:dyDescent="0.25">
      <c r="A96" s="22" t="s">
        <v>122</v>
      </c>
      <c r="B96" s="22" t="s">
        <v>300</v>
      </c>
      <c r="C96" s="22" t="s">
        <v>311</v>
      </c>
      <c r="D96" s="22" t="s">
        <v>1467</v>
      </c>
      <c r="E96" s="22">
        <v>16768</v>
      </c>
    </row>
    <row r="97" spans="1:5" x14ac:dyDescent="0.25">
      <c r="A97" s="22" t="s">
        <v>122</v>
      </c>
      <c r="B97" s="22" t="s">
        <v>300</v>
      </c>
      <c r="C97" s="22" t="s">
        <v>313</v>
      </c>
      <c r="D97" s="22" t="s">
        <v>1468</v>
      </c>
      <c r="E97" s="22">
        <v>2365</v>
      </c>
    </row>
    <row r="98" spans="1:5" x14ac:dyDescent="0.25">
      <c r="A98" s="22" t="s">
        <v>122</v>
      </c>
      <c r="B98" s="22" t="s">
        <v>300</v>
      </c>
      <c r="C98" s="22" t="s">
        <v>315</v>
      </c>
      <c r="D98" s="22" t="s">
        <v>1469</v>
      </c>
      <c r="E98" s="22">
        <v>1122</v>
      </c>
    </row>
    <row r="99" spans="1:5" x14ac:dyDescent="0.25">
      <c r="A99" s="22" t="s">
        <v>122</v>
      </c>
      <c r="B99" s="22" t="s">
        <v>300</v>
      </c>
      <c r="C99" s="22" t="s">
        <v>317</v>
      </c>
      <c r="D99" s="22" t="s">
        <v>1470</v>
      </c>
      <c r="E99" s="22">
        <v>8793</v>
      </c>
    </row>
    <row r="100" spans="1:5" x14ac:dyDescent="0.25">
      <c r="A100" s="22" t="s">
        <v>122</v>
      </c>
      <c r="B100" s="22" t="s">
        <v>300</v>
      </c>
      <c r="C100" s="22" t="s">
        <v>319</v>
      </c>
      <c r="D100" s="22" t="s">
        <v>1471</v>
      </c>
      <c r="E100" s="22">
        <v>1488</v>
      </c>
    </row>
    <row r="101" spans="1:5" x14ac:dyDescent="0.25">
      <c r="A101" s="22" t="s">
        <v>122</v>
      </c>
      <c r="B101" s="22" t="s">
        <v>300</v>
      </c>
      <c r="C101" s="22" t="s">
        <v>321</v>
      </c>
      <c r="D101" s="22" t="s">
        <v>1472</v>
      </c>
      <c r="E101" s="22">
        <v>6921</v>
      </c>
    </row>
    <row r="102" spans="1:5" x14ac:dyDescent="0.25">
      <c r="A102" s="22" t="s">
        <v>122</v>
      </c>
      <c r="B102" s="22" t="s">
        <v>300</v>
      </c>
      <c r="C102" s="22" t="s">
        <v>323</v>
      </c>
      <c r="D102" s="22" t="s">
        <v>1473</v>
      </c>
      <c r="E102" s="22">
        <v>2025</v>
      </c>
    </row>
    <row r="103" spans="1:5" x14ac:dyDescent="0.25">
      <c r="A103" s="22" t="s">
        <v>122</v>
      </c>
      <c r="B103" s="22" t="s">
        <v>300</v>
      </c>
      <c r="C103" s="22" t="s">
        <v>325</v>
      </c>
      <c r="D103" s="22" t="s">
        <v>1474</v>
      </c>
      <c r="E103" s="22">
        <v>1241</v>
      </c>
    </row>
    <row r="104" spans="1:5" x14ac:dyDescent="0.25">
      <c r="A104" s="22" t="s">
        <v>122</v>
      </c>
      <c r="B104" s="22" t="s">
        <v>300</v>
      </c>
      <c r="C104" s="22" t="s">
        <v>327</v>
      </c>
      <c r="D104" s="22" t="s">
        <v>1475</v>
      </c>
      <c r="E104" s="22">
        <v>1348</v>
      </c>
    </row>
    <row r="105" spans="1:5" x14ac:dyDescent="0.25">
      <c r="A105" s="22" t="s">
        <v>122</v>
      </c>
      <c r="B105" s="22" t="s">
        <v>300</v>
      </c>
      <c r="C105" s="22" t="s">
        <v>329</v>
      </c>
      <c r="D105" s="22" t="s">
        <v>1476</v>
      </c>
      <c r="E105" s="22">
        <v>2373</v>
      </c>
    </row>
    <row r="106" spans="1:5" x14ac:dyDescent="0.25">
      <c r="A106" s="22" t="s">
        <v>122</v>
      </c>
      <c r="B106" s="22" t="s">
        <v>300</v>
      </c>
      <c r="C106" s="22" t="s">
        <v>331</v>
      </c>
      <c r="D106" s="22" t="s">
        <v>1477</v>
      </c>
      <c r="E106" s="22">
        <v>2101</v>
      </c>
    </row>
    <row r="107" spans="1:5" x14ac:dyDescent="0.25">
      <c r="A107" s="22" t="s">
        <v>122</v>
      </c>
      <c r="B107" s="22" t="s">
        <v>300</v>
      </c>
      <c r="C107" s="22" t="s">
        <v>333</v>
      </c>
      <c r="D107" s="22" t="s">
        <v>1478</v>
      </c>
      <c r="E107" s="22">
        <v>13077</v>
      </c>
    </row>
    <row r="108" spans="1:5" x14ac:dyDescent="0.25">
      <c r="A108" s="22" t="s">
        <v>122</v>
      </c>
      <c r="B108" s="22" t="s">
        <v>300</v>
      </c>
      <c r="C108" s="22" t="s">
        <v>335</v>
      </c>
      <c r="D108" s="22" t="s">
        <v>1479</v>
      </c>
      <c r="E108" s="22">
        <v>3580</v>
      </c>
    </row>
    <row r="109" spans="1:5" x14ac:dyDescent="0.25">
      <c r="A109" s="22" t="s">
        <v>122</v>
      </c>
      <c r="B109" s="22" t="s">
        <v>300</v>
      </c>
      <c r="C109" s="22" t="s">
        <v>337</v>
      </c>
      <c r="D109" s="22" t="s">
        <v>1480</v>
      </c>
      <c r="E109" s="22">
        <v>3442</v>
      </c>
    </row>
    <row r="110" spans="1:5" x14ac:dyDescent="0.25">
      <c r="A110" s="22" t="s">
        <v>122</v>
      </c>
      <c r="B110" s="22" t="s">
        <v>300</v>
      </c>
      <c r="C110" s="22" t="s">
        <v>339</v>
      </c>
      <c r="D110" s="22" t="s">
        <v>1481</v>
      </c>
      <c r="E110" s="22">
        <v>932</v>
      </c>
    </row>
    <row r="111" spans="1:5" x14ac:dyDescent="0.25">
      <c r="A111" s="22" t="s">
        <v>122</v>
      </c>
      <c r="B111" s="22" t="s">
        <v>300</v>
      </c>
      <c r="C111" s="22" t="s">
        <v>341</v>
      </c>
      <c r="D111" s="22" t="s">
        <v>1482</v>
      </c>
      <c r="E111" s="22">
        <v>3758</v>
      </c>
    </row>
    <row r="112" spans="1:5" x14ac:dyDescent="0.25">
      <c r="A112" s="22" t="s">
        <v>122</v>
      </c>
      <c r="B112" s="22" t="s">
        <v>300</v>
      </c>
      <c r="C112" s="22" t="s">
        <v>343</v>
      </c>
      <c r="D112" s="22" t="s">
        <v>1483</v>
      </c>
      <c r="E112" s="22">
        <v>7526</v>
      </c>
    </row>
    <row r="113" spans="1:5" x14ac:dyDescent="0.25">
      <c r="A113" s="22" t="s">
        <v>122</v>
      </c>
      <c r="B113" s="22" t="s">
        <v>300</v>
      </c>
      <c r="C113" s="22" t="s">
        <v>345</v>
      </c>
      <c r="D113" s="22" t="s">
        <v>1484</v>
      </c>
      <c r="E113" s="22">
        <v>2522</v>
      </c>
    </row>
    <row r="114" spans="1:5" x14ac:dyDescent="0.25">
      <c r="A114" s="22" t="s">
        <v>122</v>
      </c>
      <c r="B114" s="22" t="s">
        <v>300</v>
      </c>
      <c r="C114" s="22" t="s">
        <v>347</v>
      </c>
      <c r="D114" s="22" t="s">
        <v>1485</v>
      </c>
      <c r="E114" s="22">
        <v>23084</v>
      </c>
    </row>
    <row r="115" spans="1:5" x14ac:dyDescent="0.25">
      <c r="A115" s="22" t="s">
        <v>122</v>
      </c>
      <c r="B115" s="22" t="s">
        <v>300</v>
      </c>
      <c r="C115" s="22" t="s">
        <v>349</v>
      </c>
      <c r="D115" s="22" t="s">
        <v>1486</v>
      </c>
      <c r="E115" s="22">
        <v>947</v>
      </c>
    </row>
    <row r="116" spans="1:5" x14ac:dyDescent="0.25">
      <c r="A116" s="22" t="s">
        <v>122</v>
      </c>
      <c r="B116" s="22" t="s">
        <v>300</v>
      </c>
      <c r="C116" s="22" t="s">
        <v>351</v>
      </c>
      <c r="D116" s="22" t="s">
        <v>1487</v>
      </c>
      <c r="E116" s="22">
        <v>2918</v>
      </c>
    </row>
    <row r="117" spans="1:5" x14ac:dyDescent="0.25">
      <c r="A117" s="22" t="s">
        <v>122</v>
      </c>
      <c r="B117" s="22" t="s">
        <v>300</v>
      </c>
      <c r="C117" s="22" t="s">
        <v>353</v>
      </c>
      <c r="D117" s="22" t="s">
        <v>1488</v>
      </c>
      <c r="E117" s="22">
        <v>807</v>
      </c>
    </row>
    <row r="118" spans="1:5" x14ac:dyDescent="0.25">
      <c r="A118" s="22" t="s">
        <v>122</v>
      </c>
      <c r="B118" s="22" t="s">
        <v>300</v>
      </c>
      <c r="C118" s="22" t="s">
        <v>355</v>
      </c>
      <c r="D118" s="22" t="s">
        <v>1489</v>
      </c>
      <c r="E118" s="22">
        <v>6650</v>
      </c>
    </row>
    <row r="119" spans="1:5" x14ac:dyDescent="0.25">
      <c r="A119" s="22" t="s">
        <v>122</v>
      </c>
      <c r="B119" s="22" t="s">
        <v>300</v>
      </c>
      <c r="C119" s="22" t="s">
        <v>357</v>
      </c>
      <c r="D119" s="22" t="s">
        <v>1490</v>
      </c>
      <c r="E119" s="22">
        <v>4957</v>
      </c>
    </row>
    <row r="120" spans="1:5" x14ac:dyDescent="0.25">
      <c r="A120" s="22" t="s">
        <v>122</v>
      </c>
      <c r="B120" s="22" t="s">
        <v>300</v>
      </c>
      <c r="C120" s="22" t="s">
        <v>359</v>
      </c>
      <c r="D120" s="22" t="s">
        <v>1491</v>
      </c>
      <c r="E120" s="22">
        <v>7049</v>
      </c>
    </row>
    <row r="121" spans="1:5" x14ac:dyDescent="0.25">
      <c r="A121" s="22" t="s">
        <v>122</v>
      </c>
      <c r="B121" s="22" t="s">
        <v>300</v>
      </c>
      <c r="C121" s="22" t="s">
        <v>361</v>
      </c>
      <c r="D121" s="22" t="s">
        <v>1492</v>
      </c>
      <c r="E121" s="22">
        <v>8029</v>
      </c>
    </row>
    <row r="122" spans="1:5" x14ac:dyDescent="0.25">
      <c r="A122" s="22" t="s">
        <v>122</v>
      </c>
      <c r="B122" s="22" t="s">
        <v>300</v>
      </c>
      <c r="C122" s="22" t="s">
        <v>363</v>
      </c>
      <c r="D122" s="22" t="s">
        <v>1493</v>
      </c>
      <c r="E122" s="22">
        <v>1125</v>
      </c>
    </row>
    <row r="123" spans="1:5" x14ac:dyDescent="0.25">
      <c r="A123" s="22" t="s">
        <v>122</v>
      </c>
      <c r="B123" s="22" t="s">
        <v>300</v>
      </c>
      <c r="C123" s="22" t="s">
        <v>365</v>
      </c>
      <c r="D123" s="22" t="s">
        <v>1494</v>
      </c>
      <c r="E123" s="22">
        <v>8646</v>
      </c>
    </row>
    <row r="124" spans="1:5" x14ac:dyDescent="0.25">
      <c r="A124" s="22" t="s">
        <v>122</v>
      </c>
      <c r="B124" s="22" t="s">
        <v>300</v>
      </c>
      <c r="C124" s="22" t="s">
        <v>367</v>
      </c>
      <c r="D124" s="22" t="s">
        <v>1495</v>
      </c>
      <c r="E124" s="22">
        <v>1646</v>
      </c>
    </row>
    <row r="125" spans="1:5" x14ac:dyDescent="0.25">
      <c r="A125" s="22" t="s">
        <v>122</v>
      </c>
      <c r="B125" s="22" t="s">
        <v>300</v>
      </c>
      <c r="C125" s="22" t="s">
        <v>369</v>
      </c>
      <c r="D125" s="22" t="s">
        <v>1496</v>
      </c>
      <c r="E125" s="22">
        <v>3162</v>
      </c>
    </row>
    <row r="126" spans="1:5" x14ac:dyDescent="0.25">
      <c r="A126" s="22" t="s">
        <v>122</v>
      </c>
      <c r="B126" s="22" t="s">
        <v>300</v>
      </c>
      <c r="C126" s="22" t="s">
        <v>371</v>
      </c>
      <c r="D126" s="22" t="s">
        <v>1497</v>
      </c>
      <c r="E126" s="22">
        <v>1075</v>
      </c>
    </row>
    <row r="127" spans="1:5" x14ac:dyDescent="0.25">
      <c r="A127" s="22" t="s">
        <v>122</v>
      </c>
      <c r="B127" s="22" t="s">
        <v>300</v>
      </c>
      <c r="C127" s="22" t="s">
        <v>373</v>
      </c>
      <c r="D127" s="22" t="s">
        <v>1498</v>
      </c>
      <c r="E127" s="22">
        <v>3117</v>
      </c>
    </row>
    <row r="128" spans="1:5" x14ac:dyDescent="0.25">
      <c r="A128" s="22" t="s">
        <v>122</v>
      </c>
      <c r="B128" s="22" t="s">
        <v>300</v>
      </c>
      <c r="C128" s="22" t="s">
        <v>375</v>
      </c>
      <c r="D128" s="22" t="s">
        <v>1499</v>
      </c>
      <c r="E128" s="22">
        <v>2112</v>
      </c>
    </row>
    <row r="129" spans="1:5" x14ac:dyDescent="0.25">
      <c r="A129" s="22" t="s">
        <v>122</v>
      </c>
      <c r="B129" s="22" t="s">
        <v>300</v>
      </c>
      <c r="C129" s="22" t="s">
        <v>377</v>
      </c>
      <c r="D129" s="22" t="s">
        <v>1500</v>
      </c>
      <c r="E129" s="22">
        <v>3030</v>
      </c>
    </row>
    <row r="130" spans="1:5" x14ac:dyDescent="0.25">
      <c r="A130" s="22" t="s">
        <v>122</v>
      </c>
      <c r="B130" s="22" t="s">
        <v>300</v>
      </c>
      <c r="C130" s="22" t="s">
        <v>379</v>
      </c>
      <c r="D130" s="22" t="s">
        <v>1501</v>
      </c>
      <c r="E130" s="22">
        <v>2515</v>
      </c>
    </row>
    <row r="131" spans="1:5" x14ac:dyDescent="0.25">
      <c r="A131" s="22" t="s">
        <v>122</v>
      </c>
      <c r="B131" s="22" t="s">
        <v>300</v>
      </c>
      <c r="C131" s="22" t="s">
        <v>381</v>
      </c>
      <c r="D131" s="22" t="s">
        <v>1502</v>
      </c>
      <c r="E131" s="22">
        <v>4319</v>
      </c>
    </row>
    <row r="132" spans="1:5" x14ac:dyDescent="0.25">
      <c r="A132" s="22" t="s">
        <v>122</v>
      </c>
      <c r="B132" s="22" t="s">
        <v>300</v>
      </c>
      <c r="C132" s="22" t="s">
        <v>383</v>
      </c>
      <c r="D132" s="22" t="s">
        <v>1503</v>
      </c>
      <c r="E132" s="22">
        <v>447</v>
      </c>
    </row>
    <row r="133" spans="1:5" x14ac:dyDescent="0.25">
      <c r="A133" s="22" t="s">
        <v>122</v>
      </c>
      <c r="B133" s="22" t="s">
        <v>300</v>
      </c>
      <c r="C133" s="22" t="s">
        <v>385</v>
      </c>
      <c r="D133" s="22" t="s">
        <v>1504</v>
      </c>
      <c r="E133" s="22">
        <v>2673</v>
      </c>
    </row>
    <row r="134" spans="1:5" x14ac:dyDescent="0.25">
      <c r="A134" s="22" t="s">
        <v>122</v>
      </c>
      <c r="B134" s="22" t="s">
        <v>300</v>
      </c>
      <c r="C134" s="22" t="s">
        <v>387</v>
      </c>
      <c r="D134" s="22" t="s">
        <v>1505</v>
      </c>
      <c r="E134" s="22">
        <v>639</v>
      </c>
    </row>
    <row r="135" spans="1:5" x14ac:dyDescent="0.25">
      <c r="A135" s="22" t="s">
        <v>122</v>
      </c>
      <c r="B135" s="22" t="s">
        <v>300</v>
      </c>
      <c r="C135" s="22" t="s">
        <v>389</v>
      </c>
      <c r="D135" s="22" t="s">
        <v>1506</v>
      </c>
      <c r="E135" s="22">
        <v>3823</v>
      </c>
    </row>
    <row r="136" spans="1:5" x14ac:dyDescent="0.25">
      <c r="A136" s="22" t="s">
        <v>122</v>
      </c>
      <c r="B136" s="22" t="s">
        <v>300</v>
      </c>
      <c r="C136" s="22" t="s">
        <v>391</v>
      </c>
      <c r="D136" s="22" t="s">
        <v>1507</v>
      </c>
      <c r="E136" s="22">
        <v>2600</v>
      </c>
    </row>
    <row r="137" spans="1:5" x14ac:dyDescent="0.25">
      <c r="A137" s="22" t="s">
        <v>122</v>
      </c>
      <c r="B137" s="22" t="s">
        <v>300</v>
      </c>
      <c r="C137" s="22" t="s">
        <v>393</v>
      </c>
      <c r="D137" s="22" t="s">
        <v>1508</v>
      </c>
      <c r="E137" s="22">
        <v>12920</v>
      </c>
    </row>
    <row r="138" spans="1:5" x14ac:dyDescent="0.25">
      <c r="A138" s="22" t="s">
        <v>122</v>
      </c>
      <c r="B138" s="22" t="s">
        <v>300</v>
      </c>
      <c r="C138" s="22" t="s">
        <v>395</v>
      </c>
      <c r="D138" s="22" t="s">
        <v>1509</v>
      </c>
      <c r="E138" s="22">
        <v>9640</v>
      </c>
    </row>
    <row r="139" spans="1:5" x14ac:dyDescent="0.25">
      <c r="A139" s="22" t="s">
        <v>122</v>
      </c>
      <c r="B139" s="22" t="s">
        <v>300</v>
      </c>
      <c r="C139" s="22" t="s">
        <v>397</v>
      </c>
      <c r="D139" s="22" t="s">
        <v>1510</v>
      </c>
      <c r="E139" s="22">
        <v>7953</v>
      </c>
    </row>
    <row r="140" spans="1:5" x14ac:dyDescent="0.25">
      <c r="A140" s="22" t="s">
        <v>122</v>
      </c>
      <c r="B140" s="22" t="s">
        <v>300</v>
      </c>
      <c r="C140" s="22" t="s">
        <v>399</v>
      </c>
      <c r="D140" s="22" t="s">
        <v>1511</v>
      </c>
      <c r="E140" s="22">
        <v>1162</v>
      </c>
    </row>
    <row r="141" spans="1:5" x14ac:dyDescent="0.25">
      <c r="A141" s="22" t="s">
        <v>122</v>
      </c>
      <c r="B141" s="22" t="s">
        <v>300</v>
      </c>
      <c r="C141" s="22" t="s">
        <v>401</v>
      </c>
      <c r="D141" s="22" t="s">
        <v>1512</v>
      </c>
      <c r="E141" s="22">
        <v>981</v>
      </c>
    </row>
    <row r="142" spans="1:5" x14ac:dyDescent="0.25">
      <c r="A142" s="22" t="s">
        <v>122</v>
      </c>
      <c r="B142" s="22" t="s">
        <v>300</v>
      </c>
      <c r="C142" s="22" t="s">
        <v>403</v>
      </c>
      <c r="D142" s="22" t="s">
        <v>1513</v>
      </c>
      <c r="E142" s="22">
        <v>1753</v>
      </c>
    </row>
    <row r="143" spans="1:5" x14ac:dyDescent="0.25">
      <c r="A143" s="22" t="s">
        <v>122</v>
      </c>
      <c r="B143" s="22" t="s">
        <v>300</v>
      </c>
      <c r="C143" s="22" t="s">
        <v>405</v>
      </c>
      <c r="D143" s="22" t="s">
        <v>1514</v>
      </c>
      <c r="E143" s="22">
        <v>1225</v>
      </c>
    </row>
    <row r="144" spans="1:5" x14ac:dyDescent="0.25">
      <c r="A144" s="22" t="s">
        <v>122</v>
      </c>
      <c r="B144" s="22" t="s">
        <v>300</v>
      </c>
      <c r="C144" s="22" t="s">
        <v>407</v>
      </c>
      <c r="D144" s="22" t="s">
        <v>1515</v>
      </c>
      <c r="E144" s="22">
        <v>2398</v>
      </c>
    </row>
    <row r="145" spans="1:5" x14ac:dyDescent="0.25">
      <c r="A145" s="22" t="s">
        <v>122</v>
      </c>
      <c r="B145" s="22" t="s">
        <v>300</v>
      </c>
      <c r="C145" s="22" t="s">
        <v>409</v>
      </c>
      <c r="D145" s="22" t="s">
        <v>1516</v>
      </c>
      <c r="E145" s="22">
        <v>1164</v>
      </c>
    </row>
    <row r="146" spans="1:5" x14ac:dyDescent="0.25">
      <c r="A146" s="22" t="s">
        <v>122</v>
      </c>
      <c r="B146" s="22" t="s">
        <v>300</v>
      </c>
      <c r="C146" s="22" t="s">
        <v>411</v>
      </c>
      <c r="D146" s="22" t="s">
        <v>1517</v>
      </c>
      <c r="E146" s="22">
        <v>1398</v>
      </c>
    </row>
    <row r="147" spans="1:5" x14ac:dyDescent="0.25">
      <c r="A147" s="22" t="s">
        <v>122</v>
      </c>
      <c r="B147" s="22" t="s">
        <v>300</v>
      </c>
      <c r="C147" s="22" t="s">
        <v>413</v>
      </c>
      <c r="D147" s="22" t="s">
        <v>1518</v>
      </c>
      <c r="E147" s="22">
        <v>809</v>
      </c>
    </row>
    <row r="148" spans="1:5" x14ac:dyDescent="0.25">
      <c r="A148" s="22" t="s">
        <v>122</v>
      </c>
      <c r="B148" s="22" t="s">
        <v>300</v>
      </c>
      <c r="C148" s="22" t="s">
        <v>415</v>
      </c>
      <c r="D148" s="22" t="s">
        <v>1519</v>
      </c>
      <c r="E148" s="22">
        <v>892</v>
      </c>
    </row>
    <row r="149" spans="1:5" x14ac:dyDescent="0.25">
      <c r="A149" s="22" t="s">
        <v>122</v>
      </c>
      <c r="B149" s="22" t="s">
        <v>300</v>
      </c>
      <c r="C149" s="22" t="s">
        <v>417</v>
      </c>
      <c r="D149" s="22" t="s">
        <v>1520</v>
      </c>
      <c r="E149" s="22">
        <v>2092</v>
      </c>
    </row>
    <row r="150" spans="1:5" x14ac:dyDescent="0.25">
      <c r="A150" s="22" t="s">
        <v>122</v>
      </c>
      <c r="B150" s="22" t="s">
        <v>300</v>
      </c>
      <c r="C150" s="22" t="s">
        <v>419</v>
      </c>
      <c r="D150" s="22" t="s">
        <v>1521</v>
      </c>
      <c r="E150" s="22">
        <v>9402</v>
      </c>
    </row>
    <row r="151" spans="1:5" x14ac:dyDescent="0.25">
      <c r="A151" s="22" t="s">
        <v>122</v>
      </c>
      <c r="B151" s="22" t="s">
        <v>300</v>
      </c>
      <c r="C151" s="22" t="s">
        <v>421</v>
      </c>
      <c r="D151" s="22" t="s">
        <v>1522</v>
      </c>
      <c r="E151" s="22">
        <v>855</v>
      </c>
    </row>
    <row r="152" spans="1:5" x14ac:dyDescent="0.25">
      <c r="A152" s="22" t="s">
        <v>122</v>
      </c>
      <c r="B152" s="22" t="s">
        <v>300</v>
      </c>
      <c r="C152" s="22" t="s">
        <v>423</v>
      </c>
      <c r="D152" s="22" t="s">
        <v>1523</v>
      </c>
      <c r="E152" s="22">
        <v>2132</v>
      </c>
    </row>
    <row r="153" spans="1:5" x14ac:dyDescent="0.25">
      <c r="A153" s="22" t="s">
        <v>122</v>
      </c>
      <c r="B153" s="22" t="s">
        <v>300</v>
      </c>
      <c r="C153" s="22" t="s">
        <v>425</v>
      </c>
      <c r="D153" s="22" t="s">
        <v>1524</v>
      </c>
      <c r="E153" s="22">
        <v>28016</v>
      </c>
    </row>
    <row r="154" spans="1:5" x14ac:dyDescent="0.25">
      <c r="A154" s="22" t="s">
        <v>122</v>
      </c>
      <c r="B154" s="22" t="s">
        <v>300</v>
      </c>
      <c r="C154" s="22" t="s">
        <v>427</v>
      </c>
      <c r="D154" s="22" t="s">
        <v>1525</v>
      </c>
      <c r="E154" s="22">
        <v>8617</v>
      </c>
    </row>
    <row r="155" spans="1:5" x14ac:dyDescent="0.25">
      <c r="A155" s="22" t="s">
        <v>122</v>
      </c>
      <c r="B155" s="22" t="s">
        <v>300</v>
      </c>
      <c r="C155" s="22" t="s">
        <v>429</v>
      </c>
      <c r="D155" s="22" t="s">
        <v>1526</v>
      </c>
      <c r="E155" s="22">
        <v>1039</v>
      </c>
    </row>
    <row r="156" spans="1:5" x14ac:dyDescent="0.25">
      <c r="A156" s="22" t="s">
        <v>122</v>
      </c>
      <c r="B156" s="22" t="s">
        <v>300</v>
      </c>
      <c r="C156" s="22" t="s">
        <v>431</v>
      </c>
      <c r="D156" s="22" t="s">
        <v>1527</v>
      </c>
      <c r="E156" s="22">
        <v>1006</v>
      </c>
    </row>
    <row r="157" spans="1:5" x14ac:dyDescent="0.25">
      <c r="A157" s="22" t="s">
        <v>122</v>
      </c>
      <c r="B157" s="22" t="s">
        <v>300</v>
      </c>
      <c r="C157" s="22" t="s">
        <v>433</v>
      </c>
      <c r="D157" s="22" t="s">
        <v>1528</v>
      </c>
      <c r="E157" s="22">
        <v>6729</v>
      </c>
    </row>
    <row r="158" spans="1:5" x14ac:dyDescent="0.25">
      <c r="A158" s="22" t="s">
        <v>122</v>
      </c>
      <c r="B158" s="22" t="s">
        <v>300</v>
      </c>
      <c r="C158" s="22" t="s">
        <v>435</v>
      </c>
      <c r="D158" s="22" t="s">
        <v>1529</v>
      </c>
      <c r="E158" s="22">
        <v>2842</v>
      </c>
    </row>
    <row r="159" spans="1:5" x14ac:dyDescent="0.25">
      <c r="A159" s="22" t="s">
        <v>122</v>
      </c>
      <c r="B159" s="22" t="s">
        <v>300</v>
      </c>
      <c r="C159" s="22" t="s">
        <v>437</v>
      </c>
      <c r="D159" s="22" t="s">
        <v>1530</v>
      </c>
      <c r="E159" s="22">
        <v>1650</v>
      </c>
    </row>
    <row r="160" spans="1:5" x14ac:dyDescent="0.25">
      <c r="A160" s="22" t="s">
        <v>122</v>
      </c>
      <c r="B160" s="22" t="s">
        <v>300</v>
      </c>
      <c r="C160" s="22" t="s">
        <v>439</v>
      </c>
      <c r="D160" s="22" t="s">
        <v>1531</v>
      </c>
      <c r="E160" s="22">
        <v>3619</v>
      </c>
    </row>
    <row r="161" spans="1:5" x14ac:dyDescent="0.25">
      <c r="A161" s="22" t="s">
        <v>122</v>
      </c>
      <c r="B161" s="22" t="s">
        <v>300</v>
      </c>
      <c r="C161" s="22" t="s">
        <v>441</v>
      </c>
      <c r="D161" s="22" t="s">
        <v>1532</v>
      </c>
      <c r="E161" s="22">
        <v>6773</v>
      </c>
    </row>
    <row r="162" spans="1:5" x14ac:dyDescent="0.25">
      <c r="A162" s="22" t="s">
        <v>122</v>
      </c>
      <c r="B162" s="22" t="s">
        <v>300</v>
      </c>
      <c r="C162" s="22" t="s">
        <v>443</v>
      </c>
      <c r="D162" s="22" t="s">
        <v>1533</v>
      </c>
      <c r="E162" s="22">
        <v>2041</v>
      </c>
    </row>
    <row r="163" spans="1:5" x14ac:dyDescent="0.25">
      <c r="A163" s="22" t="s">
        <v>122</v>
      </c>
      <c r="B163" s="22" t="s">
        <v>300</v>
      </c>
      <c r="C163" s="22" t="s">
        <v>445</v>
      </c>
      <c r="D163" s="22" t="s">
        <v>1534</v>
      </c>
      <c r="E163" s="22">
        <v>938</v>
      </c>
    </row>
    <row r="164" spans="1:5" x14ac:dyDescent="0.25">
      <c r="A164" s="22" t="s">
        <v>122</v>
      </c>
      <c r="B164" s="22" t="s">
        <v>300</v>
      </c>
      <c r="C164" s="22" t="s">
        <v>447</v>
      </c>
      <c r="D164" s="22" t="s">
        <v>1535</v>
      </c>
      <c r="E164" s="22">
        <v>4139</v>
      </c>
    </row>
    <row r="165" spans="1:5" x14ac:dyDescent="0.25">
      <c r="A165" s="22" t="s">
        <v>122</v>
      </c>
      <c r="B165" s="22" t="s">
        <v>300</v>
      </c>
      <c r="C165" s="22" t="s">
        <v>449</v>
      </c>
      <c r="D165" s="22" t="s">
        <v>1536</v>
      </c>
      <c r="E165" s="22">
        <v>5588</v>
      </c>
    </row>
    <row r="166" spans="1:5" x14ac:dyDescent="0.25">
      <c r="A166" s="22" t="s">
        <v>122</v>
      </c>
      <c r="B166" s="22" t="s">
        <v>300</v>
      </c>
      <c r="C166" s="22" t="s">
        <v>451</v>
      </c>
      <c r="D166" s="22" t="s">
        <v>1537</v>
      </c>
      <c r="E166" s="22">
        <v>2116</v>
      </c>
    </row>
    <row r="167" spans="1:5" x14ac:dyDescent="0.25">
      <c r="A167" s="22" t="s">
        <v>122</v>
      </c>
      <c r="B167" s="22" t="s">
        <v>300</v>
      </c>
      <c r="C167" s="22" t="s">
        <v>453</v>
      </c>
      <c r="D167" s="22" t="s">
        <v>1538</v>
      </c>
      <c r="E167" s="22">
        <v>2378</v>
      </c>
    </row>
    <row r="168" spans="1:5" x14ac:dyDescent="0.25">
      <c r="A168" s="22" t="s">
        <v>122</v>
      </c>
      <c r="B168" s="22" t="s">
        <v>300</v>
      </c>
      <c r="C168" s="22" t="s">
        <v>455</v>
      </c>
      <c r="D168" s="22" t="s">
        <v>1539</v>
      </c>
      <c r="E168" s="22">
        <v>7220</v>
      </c>
    </row>
    <row r="169" spans="1:5" x14ac:dyDescent="0.25">
      <c r="A169" s="22" t="s">
        <v>122</v>
      </c>
      <c r="B169" s="22" t="s">
        <v>300</v>
      </c>
      <c r="C169" s="22" t="s">
        <v>457</v>
      </c>
      <c r="D169" s="22" t="s">
        <v>1540</v>
      </c>
      <c r="E169" s="22">
        <v>857</v>
      </c>
    </row>
    <row r="170" spans="1:5" x14ac:dyDescent="0.25">
      <c r="A170" s="22" t="s">
        <v>122</v>
      </c>
      <c r="B170" s="22" t="s">
        <v>300</v>
      </c>
      <c r="C170" s="22" t="s">
        <v>459</v>
      </c>
      <c r="D170" s="22" t="s">
        <v>1541</v>
      </c>
      <c r="E170" s="22">
        <v>2418</v>
      </c>
    </row>
    <row r="171" spans="1:5" x14ac:dyDescent="0.25">
      <c r="A171" s="22" t="s">
        <v>122</v>
      </c>
      <c r="B171" s="22" t="s">
        <v>300</v>
      </c>
      <c r="C171" s="22" t="s">
        <v>461</v>
      </c>
      <c r="D171" s="22" t="s">
        <v>1542</v>
      </c>
      <c r="E171" s="22">
        <v>6782</v>
      </c>
    </row>
    <row r="172" spans="1:5" x14ac:dyDescent="0.25">
      <c r="A172" s="22" t="s">
        <v>122</v>
      </c>
      <c r="B172" s="22" t="s">
        <v>300</v>
      </c>
      <c r="C172" s="22" t="s">
        <v>463</v>
      </c>
      <c r="D172" s="22" t="s">
        <v>1543</v>
      </c>
      <c r="E172" s="22">
        <v>1022</v>
      </c>
    </row>
    <row r="173" spans="1:5" x14ac:dyDescent="0.25">
      <c r="A173" s="22" t="s">
        <v>122</v>
      </c>
      <c r="B173" s="22" t="s">
        <v>300</v>
      </c>
      <c r="C173" s="22" t="s">
        <v>465</v>
      </c>
      <c r="D173" s="22" t="s">
        <v>1544</v>
      </c>
      <c r="E173" s="22">
        <v>1025</v>
      </c>
    </row>
    <row r="174" spans="1:5" x14ac:dyDescent="0.25">
      <c r="A174" s="22" t="s">
        <v>122</v>
      </c>
      <c r="B174" s="22" t="s">
        <v>300</v>
      </c>
      <c r="C174" s="22" t="s">
        <v>467</v>
      </c>
      <c r="D174" s="22" t="s">
        <v>1545</v>
      </c>
      <c r="E174" s="22">
        <v>6004</v>
      </c>
    </row>
    <row r="175" spans="1:5" x14ac:dyDescent="0.25">
      <c r="A175" s="22" t="s">
        <v>122</v>
      </c>
      <c r="B175" s="22" t="s">
        <v>300</v>
      </c>
      <c r="C175" s="22" t="s">
        <v>469</v>
      </c>
      <c r="D175" s="22" t="s">
        <v>1546</v>
      </c>
      <c r="E175" s="22">
        <v>505</v>
      </c>
    </row>
    <row r="176" spans="1:5" x14ac:dyDescent="0.25">
      <c r="A176" s="22" t="s">
        <v>122</v>
      </c>
      <c r="B176" s="22" t="s">
        <v>300</v>
      </c>
      <c r="C176" s="22" t="s">
        <v>471</v>
      </c>
      <c r="D176" s="22" t="s">
        <v>1547</v>
      </c>
      <c r="E176" s="22">
        <v>5748</v>
      </c>
    </row>
    <row r="177" spans="1:5" x14ac:dyDescent="0.25">
      <c r="A177" s="22" t="s">
        <v>122</v>
      </c>
      <c r="B177" s="22" t="s">
        <v>300</v>
      </c>
      <c r="C177" s="22" t="s">
        <v>473</v>
      </c>
      <c r="D177" s="22" t="s">
        <v>1548</v>
      </c>
      <c r="E177" s="22">
        <v>16127</v>
      </c>
    </row>
    <row r="178" spans="1:5" x14ac:dyDescent="0.25">
      <c r="A178" s="22" t="s">
        <v>122</v>
      </c>
      <c r="B178" s="22" t="s">
        <v>300</v>
      </c>
      <c r="C178" s="22" t="s">
        <v>475</v>
      </c>
      <c r="D178" s="22" t="s">
        <v>1549</v>
      </c>
      <c r="E178" s="22">
        <v>13327</v>
      </c>
    </row>
    <row r="179" spans="1:5" x14ac:dyDescent="0.25">
      <c r="A179" s="22" t="s">
        <v>122</v>
      </c>
      <c r="B179" s="22" t="s">
        <v>300</v>
      </c>
      <c r="C179" s="22" t="s">
        <v>477</v>
      </c>
      <c r="D179" s="22" t="s">
        <v>1550</v>
      </c>
      <c r="E179" s="22">
        <v>2695</v>
      </c>
    </row>
    <row r="180" spans="1:5" x14ac:dyDescent="0.25">
      <c r="A180" s="22" t="s">
        <v>122</v>
      </c>
      <c r="B180" s="22" t="s">
        <v>300</v>
      </c>
      <c r="C180" s="22" t="s">
        <v>479</v>
      </c>
      <c r="D180" s="22" t="s">
        <v>1551</v>
      </c>
      <c r="E180" s="22">
        <v>1465</v>
      </c>
    </row>
    <row r="181" spans="1:5" x14ac:dyDescent="0.25">
      <c r="A181" s="22" t="s">
        <v>122</v>
      </c>
      <c r="B181" s="22" t="s">
        <v>300</v>
      </c>
      <c r="C181" s="22" t="s">
        <v>481</v>
      </c>
      <c r="D181" s="22" t="s">
        <v>1552</v>
      </c>
      <c r="E181" s="22">
        <v>14310</v>
      </c>
    </row>
    <row r="182" spans="1:5" x14ac:dyDescent="0.25">
      <c r="A182" s="22" t="s">
        <v>122</v>
      </c>
      <c r="B182" s="22" t="s">
        <v>300</v>
      </c>
      <c r="C182" s="22" t="s">
        <v>483</v>
      </c>
      <c r="D182" s="22" t="s">
        <v>1553</v>
      </c>
      <c r="E182" s="22">
        <v>8380</v>
      </c>
    </row>
    <row r="183" spans="1:5" x14ac:dyDescent="0.25">
      <c r="A183" s="22" t="s">
        <v>122</v>
      </c>
      <c r="B183" s="22" t="s">
        <v>300</v>
      </c>
      <c r="C183" s="22" t="s">
        <v>485</v>
      </c>
      <c r="D183" s="22" t="s">
        <v>1554</v>
      </c>
      <c r="E183" s="22">
        <v>3230</v>
      </c>
    </row>
    <row r="184" spans="1:5" x14ac:dyDescent="0.25">
      <c r="A184" s="22" t="s">
        <v>122</v>
      </c>
      <c r="B184" s="22" t="s">
        <v>300</v>
      </c>
      <c r="C184" s="22" t="s">
        <v>487</v>
      </c>
      <c r="D184" s="22" t="s">
        <v>1555</v>
      </c>
      <c r="E184" s="22">
        <v>2182</v>
      </c>
    </row>
    <row r="185" spans="1:5" x14ac:dyDescent="0.25">
      <c r="A185" s="22" t="s">
        <v>122</v>
      </c>
      <c r="B185" s="22" t="s">
        <v>300</v>
      </c>
      <c r="C185" s="22" t="s">
        <v>489</v>
      </c>
      <c r="D185" s="22" t="s">
        <v>1556</v>
      </c>
      <c r="E185" s="22">
        <v>1072</v>
      </c>
    </row>
    <row r="186" spans="1:5" x14ac:dyDescent="0.25">
      <c r="A186" s="22" t="s">
        <v>122</v>
      </c>
      <c r="B186" s="22" t="s">
        <v>300</v>
      </c>
      <c r="C186" s="22" t="s">
        <v>491</v>
      </c>
      <c r="D186" s="22" t="s">
        <v>1557</v>
      </c>
      <c r="E186" s="22">
        <v>1431</v>
      </c>
    </row>
    <row r="187" spans="1:5" x14ac:dyDescent="0.25">
      <c r="A187" s="22" t="s">
        <v>122</v>
      </c>
      <c r="B187" s="22" t="s">
        <v>300</v>
      </c>
      <c r="C187" s="22" t="s">
        <v>493</v>
      </c>
      <c r="D187" s="22" t="s">
        <v>1558</v>
      </c>
      <c r="E187" s="22">
        <v>2511</v>
      </c>
    </row>
    <row r="188" spans="1:5" x14ac:dyDescent="0.25">
      <c r="A188" s="22" t="s">
        <v>122</v>
      </c>
      <c r="B188" s="22" t="s">
        <v>300</v>
      </c>
      <c r="C188" s="22" t="s">
        <v>495</v>
      </c>
      <c r="D188" s="22" t="s">
        <v>1559</v>
      </c>
      <c r="E188" s="22">
        <v>1972</v>
      </c>
    </row>
    <row r="189" spans="1:5" x14ac:dyDescent="0.25">
      <c r="A189" s="22" t="s">
        <v>122</v>
      </c>
      <c r="B189" s="22" t="s">
        <v>300</v>
      </c>
      <c r="C189" s="22" t="s">
        <v>497</v>
      </c>
      <c r="D189" s="22" t="s">
        <v>1560</v>
      </c>
      <c r="E189" s="22">
        <v>1288</v>
      </c>
    </row>
    <row r="190" spans="1:5" x14ac:dyDescent="0.25">
      <c r="A190" s="22" t="s">
        <v>122</v>
      </c>
      <c r="B190" s="22" t="s">
        <v>300</v>
      </c>
      <c r="C190" s="22" t="s">
        <v>499</v>
      </c>
      <c r="D190" s="22" t="s">
        <v>1561</v>
      </c>
      <c r="E190" s="22">
        <v>5758</v>
      </c>
    </row>
    <row r="191" spans="1:5" x14ac:dyDescent="0.25">
      <c r="A191" s="22" t="s">
        <v>122</v>
      </c>
      <c r="B191" s="22" t="s">
        <v>300</v>
      </c>
      <c r="C191" s="22" t="s">
        <v>501</v>
      </c>
      <c r="D191" s="22" t="s">
        <v>1562</v>
      </c>
      <c r="E191" s="22">
        <v>4545</v>
      </c>
    </row>
    <row r="192" spans="1:5" x14ac:dyDescent="0.25">
      <c r="A192" s="22" t="s">
        <v>122</v>
      </c>
      <c r="B192" s="22" t="s">
        <v>300</v>
      </c>
      <c r="C192" s="22" t="s">
        <v>503</v>
      </c>
      <c r="D192" s="22" t="s">
        <v>1563</v>
      </c>
      <c r="E192" s="22">
        <v>1041</v>
      </c>
    </row>
    <row r="193" spans="1:5" x14ac:dyDescent="0.25">
      <c r="A193" s="22" t="s">
        <v>122</v>
      </c>
      <c r="B193" s="22" t="s">
        <v>300</v>
      </c>
      <c r="C193" s="22" t="s">
        <v>505</v>
      </c>
      <c r="D193" s="22" t="s">
        <v>1564</v>
      </c>
      <c r="E193" s="22">
        <v>1836</v>
      </c>
    </row>
    <row r="194" spans="1:5" x14ac:dyDescent="0.25">
      <c r="A194" s="22" t="s">
        <v>122</v>
      </c>
      <c r="B194" s="22" t="s">
        <v>300</v>
      </c>
      <c r="C194" s="22" t="s">
        <v>507</v>
      </c>
      <c r="D194" s="22" t="s">
        <v>1565</v>
      </c>
      <c r="E194" s="22">
        <v>6289</v>
      </c>
    </row>
    <row r="195" spans="1:5" x14ac:dyDescent="0.25">
      <c r="A195" s="22" t="s">
        <v>122</v>
      </c>
      <c r="B195" s="22" t="s">
        <v>300</v>
      </c>
      <c r="C195" s="22" t="s">
        <v>509</v>
      </c>
      <c r="D195" s="22" t="s">
        <v>1566</v>
      </c>
      <c r="E195" s="22">
        <v>1410</v>
      </c>
    </row>
    <row r="196" spans="1:5" x14ac:dyDescent="0.25">
      <c r="A196" s="22" t="s">
        <v>122</v>
      </c>
      <c r="B196" s="22" t="s">
        <v>300</v>
      </c>
      <c r="C196" s="22" t="s">
        <v>511</v>
      </c>
      <c r="D196" s="22" t="s">
        <v>1567</v>
      </c>
      <c r="E196" s="22">
        <v>5147</v>
      </c>
    </row>
    <row r="197" spans="1:5" x14ac:dyDescent="0.25">
      <c r="A197" s="22" t="s">
        <v>122</v>
      </c>
      <c r="B197" s="22" t="s">
        <v>300</v>
      </c>
      <c r="C197" s="22" t="s">
        <v>513</v>
      </c>
      <c r="D197" s="22" t="s">
        <v>1568</v>
      </c>
      <c r="E197" s="22">
        <v>10574</v>
      </c>
    </row>
    <row r="198" spans="1:5" x14ac:dyDescent="0.25">
      <c r="A198" s="22" t="s">
        <v>122</v>
      </c>
      <c r="B198" s="22" t="s">
        <v>515</v>
      </c>
      <c r="C198" s="22" t="s">
        <v>516</v>
      </c>
      <c r="D198" s="22" t="s">
        <v>1569</v>
      </c>
      <c r="E198" s="22">
        <v>653</v>
      </c>
    </row>
    <row r="199" spans="1:5" x14ac:dyDescent="0.25">
      <c r="A199" s="22" t="s">
        <v>122</v>
      </c>
      <c r="B199" s="22" t="s">
        <v>515</v>
      </c>
      <c r="C199" s="22" t="s">
        <v>518</v>
      </c>
      <c r="D199" s="22" t="s">
        <v>1570</v>
      </c>
      <c r="E199" s="22">
        <v>865</v>
      </c>
    </row>
    <row r="200" spans="1:5" x14ac:dyDescent="0.25">
      <c r="A200" s="22" t="s">
        <v>122</v>
      </c>
      <c r="B200" s="22" t="s">
        <v>515</v>
      </c>
      <c r="C200" s="22" t="s">
        <v>520</v>
      </c>
      <c r="D200" s="22" t="s">
        <v>1571</v>
      </c>
      <c r="E200" s="22">
        <v>830</v>
      </c>
    </row>
    <row r="201" spans="1:5" x14ac:dyDescent="0.25">
      <c r="A201" s="22" t="s">
        <v>122</v>
      </c>
      <c r="B201" s="22" t="s">
        <v>515</v>
      </c>
      <c r="C201" s="22" t="s">
        <v>522</v>
      </c>
      <c r="D201" s="22" t="s">
        <v>1572</v>
      </c>
      <c r="E201" s="22">
        <v>174</v>
      </c>
    </row>
    <row r="202" spans="1:5" x14ac:dyDescent="0.25">
      <c r="A202" s="22" t="s">
        <v>122</v>
      </c>
      <c r="B202" s="22" t="s">
        <v>515</v>
      </c>
      <c r="C202" s="22" t="s">
        <v>524</v>
      </c>
      <c r="D202" s="22" t="s">
        <v>1573</v>
      </c>
      <c r="E202" s="22">
        <v>207</v>
      </c>
    </row>
    <row r="203" spans="1:5" x14ac:dyDescent="0.25">
      <c r="A203" s="22" t="s">
        <v>122</v>
      </c>
      <c r="B203" s="22" t="s">
        <v>515</v>
      </c>
      <c r="C203" s="22" t="s">
        <v>526</v>
      </c>
      <c r="D203" s="22" t="s">
        <v>1574</v>
      </c>
      <c r="E203" s="22">
        <v>379</v>
      </c>
    </row>
    <row r="204" spans="1:5" x14ac:dyDescent="0.25">
      <c r="A204" s="22" t="s">
        <v>122</v>
      </c>
      <c r="B204" s="22" t="s">
        <v>515</v>
      </c>
      <c r="C204" s="22" t="s">
        <v>528</v>
      </c>
      <c r="D204" s="22" t="s">
        <v>1575</v>
      </c>
      <c r="E204" s="22">
        <v>188</v>
      </c>
    </row>
    <row r="205" spans="1:5" x14ac:dyDescent="0.25">
      <c r="A205" s="22" t="s">
        <v>122</v>
      </c>
      <c r="B205" s="22" t="s">
        <v>515</v>
      </c>
      <c r="C205" s="22" t="s">
        <v>530</v>
      </c>
      <c r="D205" s="22" t="s">
        <v>1576</v>
      </c>
      <c r="E205" s="22">
        <v>960</v>
      </c>
    </row>
    <row r="206" spans="1:5" x14ac:dyDescent="0.25">
      <c r="A206" s="22" t="s">
        <v>122</v>
      </c>
      <c r="B206" s="22" t="s">
        <v>515</v>
      </c>
      <c r="C206" s="22" t="s">
        <v>532</v>
      </c>
      <c r="D206" s="22" t="s">
        <v>1577</v>
      </c>
      <c r="E206" s="22">
        <v>318</v>
      </c>
    </row>
    <row r="207" spans="1:5" x14ac:dyDescent="0.25">
      <c r="A207" s="22" t="s">
        <v>122</v>
      </c>
      <c r="B207" s="22" t="s">
        <v>515</v>
      </c>
      <c r="C207" s="22" t="s">
        <v>534</v>
      </c>
      <c r="D207" s="22" t="s">
        <v>1578</v>
      </c>
      <c r="E207" s="22">
        <v>403</v>
      </c>
    </row>
    <row r="208" spans="1:5" x14ac:dyDescent="0.25">
      <c r="A208" s="22" t="s">
        <v>122</v>
      </c>
      <c r="B208" s="22" t="s">
        <v>515</v>
      </c>
      <c r="C208" s="22" t="s">
        <v>536</v>
      </c>
      <c r="D208" s="22" t="s">
        <v>1579</v>
      </c>
      <c r="E208" s="22">
        <v>785</v>
      </c>
    </row>
    <row r="209" spans="1:5" x14ac:dyDescent="0.25">
      <c r="A209" s="22" t="s">
        <v>122</v>
      </c>
      <c r="B209" s="22" t="s">
        <v>515</v>
      </c>
      <c r="C209" s="22" t="s">
        <v>538</v>
      </c>
      <c r="D209" s="22" t="s">
        <v>1580</v>
      </c>
      <c r="E209" s="22">
        <v>526</v>
      </c>
    </row>
    <row r="210" spans="1:5" x14ac:dyDescent="0.25">
      <c r="A210" s="22" t="s">
        <v>122</v>
      </c>
      <c r="B210" s="22" t="s">
        <v>515</v>
      </c>
      <c r="C210" s="22" t="s">
        <v>540</v>
      </c>
      <c r="D210" s="22" t="s">
        <v>1581</v>
      </c>
      <c r="E210" s="22">
        <v>347</v>
      </c>
    </row>
    <row r="211" spans="1:5" x14ac:dyDescent="0.25">
      <c r="A211" s="22" t="s">
        <v>122</v>
      </c>
      <c r="B211" s="22" t="s">
        <v>515</v>
      </c>
      <c r="C211" s="22" t="s">
        <v>542</v>
      </c>
      <c r="D211" s="22" t="s">
        <v>1582</v>
      </c>
      <c r="E211" s="22">
        <v>224</v>
      </c>
    </row>
    <row r="212" spans="1:5" x14ac:dyDescent="0.25">
      <c r="A212" s="22" t="s">
        <v>122</v>
      </c>
      <c r="B212" s="22" t="s">
        <v>515</v>
      </c>
      <c r="C212" s="22" t="s">
        <v>544</v>
      </c>
      <c r="D212" s="22" t="s">
        <v>1583</v>
      </c>
      <c r="E212" s="22">
        <v>948</v>
      </c>
    </row>
    <row r="213" spans="1:5" x14ac:dyDescent="0.25">
      <c r="A213" s="22" t="s">
        <v>122</v>
      </c>
      <c r="B213" s="22" t="s">
        <v>515</v>
      </c>
      <c r="C213" s="22" t="s">
        <v>546</v>
      </c>
      <c r="D213" s="22" t="s">
        <v>1584</v>
      </c>
      <c r="E213" s="22">
        <v>581</v>
      </c>
    </row>
    <row r="214" spans="1:5" x14ac:dyDescent="0.25">
      <c r="A214" s="22" t="s">
        <v>122</v>
      </c>
      <c r="B214" s="22" t="s">
        <v>515</v>
      </c>
      <c r="C214" s="22" t="s">
        <v>548</v>
      </c>
      <c r="D214" s="22" t="s">
        <v>1585</v>
      </c>
      <c r="E214" s="22">
        <v>175</v>
      </c>
    </row>
    <row r="215" spans="1:5" x14ac:dyDescent="0.25">
      <c r="A215" s="22" t="s">
        <v>122</v>
      </c>
      <c r="B215" s="22" t="s">
        <v>515</v>
      </c>
      <c r="C215" s="22" t="s">
        <v>550</v>
      </c>
      <c r="D215" s="22" t="s">
        <v>1586</v>
      </c>
      <c r="E215" s="22">
        <v>592</v>
      </c>
    </row>
    <row r="216" spans="1:5" x14ac:dyDescent="0.25">
      <c r="A216" s="22" t="s">
        <v>122</v>
      </c>
      <c r="B216" s="22" t="s">
        <v>515</v>
      </c>
      <c r="C216" s="22" t="s">
        <v>552</v>
      </c>
      <c r="D216" s="22" t="s">
        <v>1587</v>
      </c>
      <c r="E216" s="22">
        <v>262</v>
      </c>
    </row>
    <row r="217" spans="1:5" x14ac:dyDescent="0.25">
      <c r="A217" s="22" t="s">
        <v>122</v>
      </c>
      <c r="B217" s="22" t="s">
        <v>515</v>
      </c>
      <c r="C217" s="22" t="s">
        <v>554</v>
      </c>
      <c r="D217" s="22" t="s">
        <v>1588</v>
      </c>
      <c r="E217" s="22">
        <v>501</v>
      </c>
    </row>
    <row r="218" spans="1:5" x14ac:dyDescent="0.25">
      <c r="A218" s="22" t="s">
        <v>122</v>
      </c>
      <c r="B218" s="22" t="s">
        <v>515</v>
      </c>
      <c r="C218" s="22" t="s">
        <v>556</v>
      </c>
      <c r="D218" s="22" t="s">
        <v>1589</v>
      </c>
      <c r="E218" s="22">
        <v>378</v>
      </c>
    </row>
    <row r="219" spans="1:5" x14ac:dyDescent="0.25">
      <c r="A219" s="22" t="s">
        <v>122</v>
      </c>
      <c r="B219" s="22" t="s">
        <v>515</v>
      </c>
      <c r="C219" s="22" t="s">
        <v>558</v>
      </c>
      <c r="D219" s="22" t="s">
        <v>1590</v>
      </c>
      <c r="E219" s="22">
        <v>340</v>
      </c>
    </row>
    <row r="220" spans="1:5" x14ac:dyDescent="0.25">
      <c r="A220" s="22" t="s">
        <v>122</v>
      </c>
      <c r="B220" s="22" t="s">
        <v>515</v>
      </c>
      <c r="C220" s="22" t="s">
        <v>560</v>
      </c>
      <c r="D220" s="22" t="s">
        <v>1591</v>
      </c>
      <c r="E220" s="22">
        <v>284</v>
      </c>
    </row>
    <row r="221" spans="1:5" x14ac:dyDescent="0.25">
      <c r="A221" s="22" t="s">
        <v>122</v>
      </c>
      <c r="B221" s="22" t="s">
        <v>515</v>
      </c>
      <c r="C221" s="22" t="s">
        <v>562</v>
      </c>
      <c r="D221" s="22" t="s">
        <v>1592</v>
      </c>
      <c r="E221" s="22">
        <v>675</v>
      </c>
    </row>
    <row r="222" spans="1:5" x14ac:dyDescent="0.25">
      <c r="A222" s="22" t="s">
        <v>122</v>
      </c>
      <c r="B222" s="22" t="s">
        <v>515</v>
      </c>
      <c r="C222" s="22" t="s">
        <v>564</v>
      </c>
      <c r="D222" s="22" t="s">
        <v>1593</v>
      </c>
      <c r="E222" s="22">
        <v>503</v>
      </c>
    </row>
    <row r="223" spans="1:5" x14ac:dyDescent="0.25">
      <c r="A223" s="22" t="s">
        <v>122</v>
      </c>
      <c r="B223" s="22" t="s">
        <v>515</v>
      </c>
      <c r="C223" s="22" t="s">
        <v>566</v>
      </c>
      <c r="D223" s="22" t="s">
        <v>1594</v>
      </c>
      <c r="E223" s="22">
        <v>722</v>
      </c>
    </row>
    <row r="224" spans="1:5" x14ac:dyDescent="0.25">
      <c r="A224" s="22" t="s">
        <v>122</v>
      </c>
      <c r="B224" s="22" t="s">
        <v>515</v>
      </c>
      <c r="C224" s="22" t="s">
        <v>568</v>
      </c>
      <c r="D224" s="22" t="s">
        <v>1595</v>
      </c>
      <c r="E224" s="22">
        <v>277</v>
      </c>
    </row>
    <row r="225" spans="1:5" x14ac:dyDescent="0.25">
      <c r="A225" s="22" t="s">
        <v>122</v>
      </c>
      <c r="B225" s="22" t="s">
        <v>515</v>
      </c>
      <c r="C225" s="22" t="s">
        <v>570</v>
      </c>
      <c r="D225" s="22" t="s">
        <v>1596</v>
      </c>
      <c r="E225" s="22">
        <v>236</v>
      </c>
    </row>
    <row r="226" spans="1:5" x14ac:dyDescent="0.25">
      <c r="A226" s="22" t="s">
        <v>122</v>
      </c>
      <c r="B226" s="22" t="s">
        <v>515</v>
      </c>
      <c r="C226" s="22" t="s">
        <v>572</v>
      </c>
      <c r="D226" s="22" t="s">
        <v>1597</v>
      </c>
      <c r="E226" s="22">
        <v>457</v>
      </c>
    </row>
    <row r="227" spans="1:5" x14ac:dyDescent="0.25">
      <c r="A227" s="22" t="s">
        <v>122</v>
      </c>
      <c r="B227" s="22" t="s">
        <v>515</v>
      </c>
      <c r="C227" s="22" t="s">
        <v>574</v>
      </c>
      <c r="D227" s="22" t="s">
        <v>1598</v>
      </c>
      <c r="E227" s="22">
        <v>167</v>
      </c>
    </row>
    <row r="228" spans="1:5" x14ac:dyDescent="0.25">
      <c r="A228" s="22" t="s">
        <v>122</v>
      </c>
      <c r="B228" s="22" t="s">
        <v>515</v>
      </c>
      <c r="C228" s="22" t="s">
        <v>576</v>
      </c>
      <c r="D228" s="22" t="s">
        <v>1599</v>
      </c>
      <c r="E228" s="22">
        <v>134</v>
      </c>
    </row>
    <row r="229" spans="1:5" x14ac:dyDescent="0.25">
      <c r="A229" s="22" t="s">
        <v>122</v>
      </c>
      <c r="B229" s="22" t="s">
        <v>515</v>
      </c>
      <c r="C229" s="22" t="s">
        <v>578</v>
      </c>
      <c r="D229" s="22" t="s">
        <v>1600</v>
      </c>
      <c r="E229" s="22">
        <v>830</v>
      </c>
    </row>
    <row r="230" spans="1:5" x14ac:dyDescent="0.25">
      <c r="A230" s="22" t="s">
        <v>122</v>
      </c>
      <c r="B230" s="22" t="s">
        <v>515</v>
      </c>
      <c r="C230" s="22" t="s">
        <v>580</v>
      </c>
      <c r="D230" s="22" t="s">
        <v>1601</v>
      </c>
      <c r="E230" s="22">
        <v>186</v>
      </c>
    </row>
    <row r="231" spans="1:5" x14ac:dyDescent="0.25">
      <c r="A231" s="22" t="s">
        <v>122</v>
      </c>
      <c r="B231" s="22" t="s">
        <v>515</v>
      </c>
      <c r="C231" s="22" t="s">
        <v>582</v>
      </c>
      <c r="D231" s="22" t="s">
        <v>1602</v>
      </c>
      <c r="E231" s="22">
        <v>259</v>
      </c>
    </row>
    <row r="232" spans="1:5" x14ac:dyDescent="0.25">
      <c r="A232" s="22" t="s">
        <v>122</v>
      </c>
      <c r="B232" s="22" t="s">
        <v>515</v>
      </c>
      <c r="C232" s="22" t="s">
        <v>584</v>
      </c>
      <c r="D232" s="22" t="s">
        <v>1603</v>
      </c>
      <c r="E232" s="22">
        <v>305</v>
      </c>
    </row>
    <row r="233" spans="1:5" x14ac:dyDescent="0.25">
      <c r="A233" s="22" t="s">
        <v>122</v>
      </c>
      <c r="B233" s="22" t="s">
        <v>515</v>
      </c>
      <c r="C233" s="22" t="s">
        <v>586</v>
      </c>
      <c r="D233" s="22" t="s">
        <v>1604</v>
      </c>
      <c r="E233" s="22">
        <v>992</v>
      </c>
    </row>
    <row r="234" spans="1:5" x14ac:dyDescent="0.25">
      <c r="A234" s="22" t="s">
        <v>122</v>
      </c>
      <c r="B234" s="22" t="s">
        <v>515</v>
      </c>
      <c r="C234" s="22" t="s">
        <v>588</v>
      </c>
      <c r="D234" s="22" t="s">
        <v>1605</v>
      </c>
      <c r="E234" s="22">
        <v>201</v>
      </c>
    </row>
    <row r="235" spans="1:5" x14ac:dyDescent="0.25">
      <c r="A235" s="22" t="s">
        <v>122</v>
      </c>
      <c r="B235" s="22" t="s">
        <v>515</v>
      </c>
      <c r="C235" s="22" t="s">
        <v>590</v>
      </c>
      <c r="D235" s="22" t="s">
        <v>1606</v>
      </c>
      <c r="E235" s="22">
        <v>168</v>
      </c>
    </row>
    <row r="236" spans="1:5" x14ac:dyDescent="0.25">
      <c r="A236" s="22" t="s">
        <v>122</v>
      </c>
      <c r="B236" s="22" t="s">
        <v>515</v>
      </c>
      <c r="C236" s="22" t="s">
        <v>592</v>
      </c>
      <c r="D236" s="22" t="s">
        <v>1607</v>
      </c>
      <c r="E236" s="22">
        <v>401</v>
      </c>
    </row>
    <row r="237" spans="1:5" x14ac:dyDescent="0.25">
      <c r="A237" s="22" t="s">
        <v>122</v>
      </c>
      <c r="B237" s="22" t="s">
        <v>515</v>
      </c>
      <c r="C237" s="22" t="s">
        <v>594</v>
      </c>
      <c r="D237" s="22" t="s">
        <v>1608</v>
      </c>
      <c r="E237" s="22">
        <v>320</v>
      </c>
    </row>
    <row r="238" spans="1:5" x14ac:dyDescent="0.25">
      <c r="A238" s="22" t="s">
        <v>122</v>
      </c>
      <c r="B238" s="22" t="s">
        <v>515</v>
      </c>
      <c r="C238" s="22" t="s">
        <v>596</v>
      </c>
      <c r="D238" s="22" t="s">
        <v>1609</v>
      </c>
      <c r="E238" s="22">
        <v>188</v>
      </c>
    </row>
    <row r="239" spans="1:5" x14ac:dyDescent="0.25">
      <c r="A239" s="22" t="s">
        <v>122</v>
      </c>
      <c r="B239" s="22" t="s">
        <v>515</v>
      </c>
      <c r="C239" s="22" t="s">
        <v>598</v>
      </c>
      <c r="D239" s="22" t="s">
        <v>1610</v>
      </c>
      <c r="E239" s="22">
        <v>526</v>
      </c>
    </row>
    <row r="240" spans="1:5" x14ac:dyDescent="0.25">
      <c r="A240" s="22" t="s">
        <v>122</v>
      </c>
      <c r="B240" s="22" t="s">
        <v>515</v>
      </c>
      <c r="C240" s="22" t="s">
        <v>600</v>
      </c>
      <c r="D240" s="22" t="s">
        <v>1611</v>
      </c>
      <c r="E240" s="22">
        <v>880</v>
      </c>
    </row>
    <row r="241" spans="1:5" x14ac:dyDescent="0.25">
      <c r="A241" s="22" t="s">
        <v>122</v>
      </c>
      <c r="B241" s="22" t="s">
        <v>515</v>
      </c>
      <c r="C241" s="22" t="s">
        <v>602</v>
      </c>
      <c r="D241" s="22" t="s">
        <v>1612</v>
      </c>
      <c r="E241" s="22">
        <v>181</v>
      </c>
    </row>
    <row r="242" spans="1:5" x14ac:dyDescent="0.25">
      <c r="A242" s="22" t="s">
        <v>122</v>
      </c>
      <c r="B242" s="22" t="s">
        <v>515</v>
      </c>
      <c r="C242" s="22" t="s">
        <v>604</v>
      </c>
      <c r="D242" s="22" t="s">
        <v>1613</v>
      </c>
      <c r="E242" s="22">
        <v>266</v>
      </c>
    </row>
    <row r="243" spans="1:5" x14ac:dyDescent="0.25">
      <c r="A243" s="22" t="s">
        <v>122</v>
      </c>
      <c r="B243" s="22" t="s">
        <v>515</v>
      </c>
      <c r="C243" s="22" t="s">
        <v>606</v>
      </c>
      <c r="D243" s="22" t="s">
        <v>1614</v>
      </c>
      <c r="E243" s="22">
        <v>486</v>
      </c>
    </row>
    <row r="244" spans="1:5" x14ac:dyDescent="0.25">
      <c r="A244" s="22" t="s">
        <v>122</v>
      </c>
      <c r="B244" s="22" t="s">
        <v>515</v>
      </c>
      <c r="C244" s="22" t="s">
        <v>608</v>
      </c>
      <c r="D244" s="22" t="s">
        <v>1615</v>
      </c>
      <c r="E244" s="22">
        <v>287</v>
      </c>
    </row>
    <row r="245" spans="1:5" x14ac:dyDescent="0.25">
      <c r="A245" s="22" t="s">
        <v>122</v>
      </c>
      <c r="B245" s="22" t="s">
        <v>515</v>
      </c>
      <c r="C245" s="22" t="s">
        <v>610</v>
      </c>
      <c r="D245" s="22" t="s">
        <v>1616</v>
      </c>
      <c r="E245" s="22">
        <v>25</v>
      </c>
    </row>
    <row r="246" spans="1:5" x14ac:dyDescent="0.25">
      <c r="A246" s="22" t="s">
        <v>122</v>
      </c>
      <c r="B246" s="22" t="s">
        <v>515</v>
      </c>
      <c r="C246" s="22" t="s">
        <v>612</v>
      </c>
      <c r="D246" s="22" t="s">
        <v>1617</v>
      </c>
      <c r="E246" s="22">
        <v>119</v>
      </c>
    </row>
    <row r="247" spans="1:5" x14ac:dyDescent="0.25">
      <c r="A247" s="22" t="s">
        <v>122</v>
      </c>
      <c r="B247" s="22" t="s">
        <v>515</v>
      </c>
      <c r="C247" s="22" t="s">
        <v>614</v>
      </c>
      <c r="D247" s="22" t="s">
        <v>1618</v>
      </c>
      <c r="E247" s="22">
        <v>121</v>
      </c>
    </row>
    <row r="248" spans="1:5" x14ac:dyDescent="0.25">
      <c r="A248" s="22" t="s">
        <v>122</v>
      </c>
      <c r="B248" s="22" t="s">
        <v>515</v>
      </c>
      <c r="C248" s="22" t="s">
        <v>616</v>
      </c>
      <c r="D248" s="22" t="s">
        <v>1619</v>
      </c>
      <c r="E248" s="22">
        <v>492</v>
      </c>
    </row>
    <row r="249" spans="1:5" x14ac:dyDescent="0.25">
      <c r="A249" s="22" t="s">
        <v>122</v>
      </c>
      <c r="B249" s="22" t="s">
        <v>515</v>
      </c>
      <c r="C249" s="22" t="s">
        <v>618</v>
      </c>
      <c r="D249" s="22" t="s">
        <v>1620</v>
      </c>
      <c r="E249" s="22">
        <v>151</v>
      </c>
    </row>
    <row r="250" spans="1:5" x14ac:dyDescent="0.25">
      <c r="A250" s="22" t="s">
        <v>122</v>
      </c>
      <c r="B250" s="22" t="s">
        <v>515</v>
      </c>
      <c r="C250" s="22" t="s">
        <v>620</v>
      </c>
      <c r="D250" s="22" t="s">
        <v>1621</v>
      </c>
      <c r="E250" s="22">
        <v>186</v>
      </c>
    </row>
    <row r="251" spans="1:5" x14ac:dyDescent="0.25">
      <c r="A251" s="22" t="s">
        <v>122</v>
      </c>
      <c r="B251" s="22" t="s">
        <v>515</v>
      </c>
      <c r="C251" s="22" t="s">
        <v>622</v>
      </c>
      <c r="D251" s="22" t="s">
        <v>1622</v>
      </c>
      <c r="E251" s="22">
        <v>380</v>
      </c>
    </row>
    <row r="252" spans="1:5" x14ac:dyDescent="0.25">
      <c r="A252" s="22" t="s">
        <v>122</v>
      </c>
      <c r="B252" s="22" t="s">
        <v>515</v>
      </c>
      <c r="C252" s="22" t="s">
        <v>624</v>
      </c>
      <c r="D252" s="22" t="s">
        <v>1623</v>
      </c>
      <c r="E252" s="22">
        <v>381</v>
      </c>
    </row>
    <row r="253" spans="1:5" x14ac:dyDescent="0.25">
      <c r="A253" s="22" t="s">
        <v>122</v>
      </c>
      <c r="B253" s="22" t="s">
        <v>515</v>
      </c>
      <c r="C253" s="22" t="s">
        <v>626</v>
      </c>
      <c r="D253" s="22" t="s">
        <v>1624</v>
      </c>
      <c r="E253" s="22">
        <v>258</v>
      </c>
    </row>
    <row r="254" spans="1:5" x14ac:dyDescent="0.25">
      <c r="A254" s="22" t="s">
        <v>122</v>
      </c>
      <c r="B254" s="22" t="s">
        <v>515</v>
      </c>
      <c r="C254" s="22" t="s">
        <v>628</v>
      </c>
      <c r="D254" s="22" t="s">
        <v>1625</v>
      </c>
      <c r="E254" s="22">
        <v>176</v>
      </c>
    </row>
    <row r="255" spans="1:5" x14ac:dyDescent="0.25">
      <c r="A255" s="22" t="s">
        <v>122</v>
      </c>
      <c r="B255" s="22" t="s">
        <v>515</v>
      </c>
      <c r="C255" s="22" t="s">
        <v>630</v>
      </c>
      <c r="D255" s="22" t="s">
        <v>1626</v>
      </c>
      <c r="E255" s="22">
        <v>820</v>
      </c>
    </row>
    <row r="256" spans="1:5" x14ac:dyDescent="0.25">
      <c r="A256" s="22" t="s">
        <v>122</v>
      </c>
      <c r="B256" s="22" t="s">
        <v>515</v>
      </c>
      <c r="C256" s="22" t="s">
        <v>632</v>
      </c>
      <c r="D256" s="22" t="s">
        <v>1627</v>
      </c>
      <c r="E256" s="22">
        <v>220</v>
      </c>
    </row>
    <row r="257" spans="1:5" x14ac:dyDescent="0.25">
      <c r="A257" s="22" t="s">
        <v>122</v>
      </c>
      <c r="B257" s="22" t="s">
        <v>515</v>
      </c>
      <c r="C257" s="22" t="s">
        <v>634</v>
      </c>
      <c r="D257" s="22" t="s">
        <v>1628</v>
      </c>
      <c r="E257" s="22">
        <v>457</v>
      </c>
    </row>
    <row r="258" spans="1:5" x14ac:dyDescent="0.25">
      <c r="A258" s="22" t="s">
        <v>122</v>
      </c>
      <c r="B258" s="22" t="s">
        <v>515</v>
      </c>
      <c r="C258" s="22" t="s">
        <v>636</v>
      </c>
      <c r="D258" s="22" t="s">
        <v>1629</v>
      </c>
      <c r="E258" s="22">
        <v>967</v>
      </c>
    </row>
    <row r="259" spans="1:5" x14ac:dyDescent="0.25">
      <c r="A259" s="22" t="s">
        <v>122</v>
      </c>
      <c r="B259" s="22" t="s">
        <v>515</v>
      </c>
      <c r="C259" s="22" t="s">
        <v>638</v>
      </c>
      <c r="D259" s="22" t="s">
        <v>1630</v>
      </c>
      <c r="E259" s="22">
        <v>725</v>
      </c>
    </row>
    <row r="260" spans="1:5" x14ac:dyDescent="0.25">
      <c r="A260" s="22" t="s">
        <v>122</v>
      </c>
      <c r="B260" s="22" t="s">
        <v>515</v>
      </c>
      <c r="C260" s="22" t="s">
        <v>640</v>
      </c>
      <c r="D260" s="22" t="s">
        <v>1631</v>
      </c>
      <c r="E260" s="22">
        <v>173</v>
      </c>
    </row>
    <row r="261" spans="1:5" x14ac:dyDescent="0.25">
      <c r="A261" s="22" t="s">
        <v>122</v>
      </c>
      <c r="B261" s="22" t="s">
        <v>515</v>
      </c>
      <c r="C261" s="22" t="s">
        <v>642</v>
      </c>
      <c r="D261" s="22" t="s">
        <v>1632</v>
      </c>
      <c r="E261" s="22">
        <v>307</v>
      </c>
    </row>
    <row r="262" spans="1:5" x14ac:dyDescent="0.25">
      <c r="A262" s="22" t="s">
        <v>122</v>
      </c>
      <c r="B262" s="22" t="s">
        <v>515</v>
      </c>
      <c r="C262" s="22" t="s">
        <v>644</v>
      </c>
      <c r="D262" s="22" t="s">
        <v>1633</v>
      </c>
      <c r="E262" s="22">
        <v>273</v>
      </c>
    </row>
    <row r="263" spans="1:5" x14ac:dyDescent="0.25">
      <c r="A263" s="22" t="s">
        <v>122</v>
      </c>
      <c r="B263" s="22" t="s">
        <v>515</v>
      </c>
      <c r="C263" s="22" t="s">
        <v>646</v>
      </c>
      <c r="D263" s="22" t="s">
        <v>1634</v>
      </c>
      <c r="E263" s="22">
        <v>803</v>
      </c>
    </row>
    <row r="264" spans="1:5" x14ac:dyDescent="0.25">
      <c r="A264" s="22" t="s">
        <v>122</v>
      </c>
      <c r="B264" s="22" t="s">
        <v>515</v>
      </c>
      <c r="C264" s="22" t="s">
        <v>648</v>
      </c>
      <c r="D264" s="22" t="s">
        <v>1635</v>
      </c>
      <c r="E264" s="22">
        <v>667</v>
      </c>
    </row>
    <row r="265" spans="1:5" x14ac:dyDescent="0.25">
      <c r="A265" s="22" t="s">
        <v>122</v>
      </c>
      <c r="B265" s="22" t="s">
        <v>515</v>
      </c>
      <c r="C265" s="22" t="s">
        <v>650</v>
      </c>
      <c r="D265" s="22" t="s">
        <v>1636</v>
      </c>
      <c r="E265" s="22">
        <v>122</v>
      </c>
    </row>
    <row r="266" spans="1:5" x14ac:dyDescent="0.25">
      <c r="A266" s="22" t="s">
        <v>122</v>
      </c>
      <c r="B266" s="22" t="s">
        <v>515</v>
      </c>
      <c r="C266" s="22" t="s">
        <v>652</v>
      </c>
      <c r="D266" s="22" t="s">
        <v>1637</v>
      </c>
      <c r="E266" s="22">
        <v>245</v>
      </c>
    </row>
    <row r="267" spans="1:5" x14ac:dyDescent="0.25">
      <c r="A267" s="22" t="s">
        <v>122</v>
      </c>
      <c r="B267" s="22" t="s">
        <v>515</v>
      </c>
      <c r="C267" s="22" t="s">
        <v>654</v>
      </c>
      <c r="D267" s="22" t="s">
        <v>1638</v>
      </c>
      <c r="E267" s="22">
        <v>204</v>
      </c>
    </row>
    <row r="268" spans="1:5" x14ac:dyDescent="0.25">
      <c r="A268" s="22" t="s">
        <v>122</v>
      </c>
      <c r="B268" s="22" t="s">
        <v>515</v>
      </c>
      <c r="C268" s="22" t="s">
        <v>656</v>
      </c>
      <c r="D268" s="22" t="s">
        <v>1639</v>
      </c>
      <c r="E268" s="22">
        <v>370</v>
      </c>
    </row>
    <row r="269" spans="1:5" x14ac:dyDescent="0.25">
      <c r="A269" s="22" t="s">
        <v>122</v>
      </c>
      <c r="B269" s="22" t="s">
        <v>515</v>
      </c>
      <c r="C269" s="22" t="s">
        <v>658</v>
      </c>
      <c r="D269" s="22" t="s">
        <v>1640</v>
      </c>
      <c r="E269" s="22">
        <v>362</v>
      </c>
    </row>
    <row r="270" spans="1:5" x14ac:dyDescent="0.25">
      <c r="A270" s="22" t="s">
        <v>122</v>
      </c>
      <c r="B270" s="22" t="s">
        <v>515</v>
      </c>
      <c r="C270" s="22" t="s">
        <v>660</v>
      </c>
      <c r="D270" s="22" t="s">
        <v>1641</v>
      </c>
      <c r="E270" s="22">
        <v>1000</v>
      </c>
    </row>
    <row r="271" spans="1:5" x14ac:dyDescent="0.25">
      <c r="A271" s="22" t="s">
        <v>122</v>
      </c>
      <c r="B271" s="22" t="s">
        <v>515</v>
      </c>
      <c r="C271" s="22" t="s">
        <v>662</v>
      </c>
      <c r="D271" s="22" t="s">
        <v>1642</v>
      </c>
      <c r="E271" s="22">
        <v>174</v>
      </c>
    </row>
    <row r="272" spans="1:5" x14ac:dyDescent="0.25">
      <c r="A272" s="22" t="s">
        <v>122</v>
      </c>
      <c r="B272" s="22" t="s">
        <v>515</v>
      </c>
      <c r="C272" s="22" t="s">
        <v>664</v>
      </c>
      <c r="D272" s="22" t="s">
        <v>1643</v>
      </c>
      <c r="E272" s="22">
        <v>325</v>
      </c>
    </row>
    <row r="273" spans="1:5" x14ac:dyDescent="0.25">
      <c r="A273" s="22" t="s">
        <v>122</v>
      </c>
      <c r="B273" s="22" t="s">
        <v>515</v>
      </c>
      <c r="C273" s="22" t="s">
        <v>666</v>
      </c>
      <c r="D273" s="22" t="s">
        <v>1644</v>
      </c>
      <c r="E273" s="22">
        <v>190</v>
      </c>
    </row>
    <row r="274" spans="1:5" x14ac:dyDescent="0.25">
      <c r="A274" s="22" t="s">
        <v>122</v>
      </c>
      <c r="B274" s="22" t="s">
        <v>515</v>
      </c>
      <c r="C274" s="22" t="s">
        <v>668</v>
      </c>
      <c r="D274" s="22" t="s">
        <v>1645</v>
      </c>
      <c r="E274" s="22">
        <v>421</v>
      </c>
    </row>
    <row r="275" spans="1:5" x14ac:dyDescent="0.25">
      <c r="A275" s="22" t="s">
        <v>122</v>
      </c>
      <c r="B275" s="22" t="s">
        <v>515</v>
      </c>
      <c r="C275" s="22" t="s">
        <v>670</v>
      </c>
      <c r="D275" s="22" t="s">
        <v>1646</v>
      </c>
      <c r="E275" s="22">
        <v>628</v>
      </c>
    </row>
    <row r="276" spans="1:5" x14ac:dyDescent="0.25">
      <c r="A276" s="22" t="s">
        <v>122</v>
      </c>
      <c r="B276" s="22" t="s">
        <v>515</v>
      </c>
      <c r="C276" s="22" t="s">
        <v>672</v>
      </c>
      <c r="D276" s="22" t="s">
        <v>1647</v>
      </c>
      <c r="E276" s="22">
        <v>497</v>
      </c>
    </row>
    <row r="277" spans="1:5" x14ac:dyDescent="0.25">
      <c r="A277" s="22" t="s">
        <v>122</v>
      </c>
      <c r="B277" s="22" t="s">
        <v>515</v>
      </c>
      <c r="C277" s="22" t="s">
        <v>674</v>
      </c>
      <c r="D277" s="22" t="s">
        <v>1648</v>
      </c>
      <c r="E277" s="22">
        <v>614</v>
      </c>
    </row>
    <row r="278" spans="1:5" x14ac:dyDescent="0.25">
      <c r="A278" s="22" t="s">
        <v>122</v>
      </c>
      <c r="B278" s="22" t="s">
        <v>515</v>
      </c>
      <c r="C278" s="22" t="s">
        <v>676</v>
      </c>
      <c r="D278" s="22" t="s">
        <v>1649</v>
      </c>
      <c r="E278" s="22">
        <v>379</v>
      </c>
    </row>
    <row r="279" spans="1:5" x14ac:dyDescent="0.25">
      <c r="A279" s="22" t="s">
        <v>122</v>
      </c>
      <c r="B279" s="22" t="s">
        <v>515</v>
      </c>
      <c r="C279" s="22" t="s">
        <v>678</v>
      </c>
      <c r="D279" s="22" t="s">
        <v>1650</v>
      </c>
      <c r="E279" s="22">
        <v>1215</v>
      </c>
    </row>
    <row r="280" spans="1:5" x14ac:dyDescent="0.25">
      <c r="A280" s="22" t="s">
        <v>122</v>
      </c>
      <c r="B280" s="22" t="s">
        <v>515</v>
      </c>
      <c r="C280" s="22" t="s">
        <v>680</v>
      </c>
      <c r="D280" s="22" t="s">
        <v>1651</v>
      </c>
      <c r="E280" s="22">
        <v>228</v>
      </c>
    </row>
    <row r="281" spans="1:5" x14ac:dyDescent="0.25">
      <c r="A281" s="22" t="s">
        <v>122</v>
      </c>
      <c r="B281" s="22" t="s">
        <v>515</v>
      </c>
      <c r="C281" s="22" t="s">
        <v>682</v>
      </c>
      <c r="D281" s="22" t="s">
        <v>1652</v>
      </c>
      <c r="E281" s="22">
        <v>1025</v>
      </c>
    </row>
    <row r="282" spans="1:5" x14ac:dyDescent="0.25">
      <c r="A282" s="22" t="s">
        <v>122</v>
      </c>
      <c r="B282" s="22" t="s">
        <v>515</v>
      </c>
      <c r="C282" s="22" t="s">
        <v>684</v>
      </c>
      <c r="D282" s="22" t="s">
        <v>1653</v>
      </c>
      <c r="E282" s="22">
        <v>249</v>
      </c>
    </row>
    <row r="283" spans="1:5" x14ac:dyDescent="0.25">
      <c r="A283" s="22" t="s">
        <v>122</v>
      </c>
      <c r="B283" s="22" t="s">
        <v>515</v>
      </c>
      <c r="C283" s="22" t="s">
        <v>686</v>
      </c>
      <c r="D283" s="22" t="s">
        <v>1654</v>
      </c>
      <c r="E283" s="22">
        <v>290</v>
      </c>
    </row>
    <row r="284" spans="1:5" x14ac:dyDescent="0.25">
      <c r="A284" s="22" t="s">
        <v>122</v>
      </c>
      <c r="B284" s="22" t="s">
        <v>515</v>
      </c>
      <c r="C284" s="22" t="s">
        <v>688</v>
      </c>
      <c r="D284" s="22" t="s">
        <v>1655</v>
      </c>
      <c r="E284" s="22">
        <v>789</v>
      </c>
    </row>
    <row r="285" spans="1:5" x14ac:dyDescent="0.25">
      <c r="A285" s="22" t="s">
        <v>122</v>
      </c>
      <c r="B285" s="22" t="s">
        <v>515</v>
      </c>
      <c r="C285" s="22" t="s">
        <v>690</v>
      </c>
      <c r="D285" s="22" t="s">
        <v>1656</v>
      </c>
      <c r="E285" s="22">
        <v>392</v>
      </c>
    </row>
    <row r="286" spans="1:5" x14ac:dyDescent="0.25">
      <c r="A286" s="22" t="s">
        <v>122</v>
      </c>
      <c r="B286" s="22" t="s">
        <v>515</v>
      </c>
      <c r="C286" s="22" t="s">
        <v>692</v>
      </c>
      <c r="D286" s="22" t="s">
        <v>1657</v>
      </c>
      <c r="E286" s="22">
        <v>255</v>
      </c>
    </row>
    <row r="287" spans="1:5" x14ac:dyDescent="0.25">
      <c r="A287" s="22" t="s">
        <v>122</v>
      </c>
      <c r="B287" s="22" t="s">
        <v>515</v>
      </c>
      <c r="C287" s="22" t="s">
        <v>694</v>
      </c>
      <c r="D287" s="22" t="s">
        <v>1658</v>
      </c>
      <c r="E287" s="22">
        <v>661</v>
      </c>
    </row>
    <row r="288" spans="1:5" x14ac:dyDescent="0.25">
      <c r="A288" s="22" t="s">
        <v>122</v>
      </c>
      <c r="B288" s="22" t="s">
        <v>515</v>
      </c>
      <c r="C288" s="22" t="s">
        <v>696</v>
      </c>
      <c r="D288" s="22" t="s">
        <v>1659</v>
      </c>
      <c r="E288" s="22">
        <v>275</v>
      </c>
    </row>
    <row r="289" spans="1:5" x14ac:dyDescent="0.25">
      <c r="A289" s="22" t="s">
        <v>122</v>
      </c>
      <c r="B289" s="22" t="s">
        <v>515</v>
      </c>
      <c r="C289" s="22" t="s">
        <v>698</v>
      </c>
      <c r="D289" s="22" t="s">
        <v>1660</v>
      </c>
      <c r="E289" s="22">
        <v>178</v>
      </c>
    </row>
    <row r="290" spans="1:5" x14ac:dyDescent="0.25">
      <c r="A290" s="22" t="s">
        <v>122</v>
      </c>
      <c r="B290" s="22" t="s">
        <v>700</v>
      </c>
      <c r="C290" s="22" t="s">
        <v>701</v>
      </c>
      <c r="D290" s="22" t="s">
        <v>1661</v>
      </c>
      <c r="E290" s="22">
        <v>15</v>
      </c>
    </row>
    <row r="291" spans="1:5" x14ac:dyDescent="0.25">
      <c r="A291" s="22" t="s">
        <v>122</v>
      </c>
      <c r="B291" s="22" t="s">
        <v>700</v>
      </c>
      <c r="C291" s="22" t="s">
        <v>703</v>
      </c>
      <c r="D291" s="22" t="s">
        <v>1662</v>
      </c>
      <c r="E291" s="22">
        <v>10</v>
      </c>
    </row>
    <row r="292" spans="1:5" x14ac:dyDescent="0.25">
      <c r="A292" s="22" t="s">
        <v>122</v>
      </c>
      <c r="B292" s="22" t="s">
        <v>700</v>
      </c>
      <c r="C292" s="22" t="s">
        <v>705</v>
      </c>
      <c r="D292" s="22" t="s">
        <v>1663</v>
      </c>
      <c r="E292" s="22">
        <v>45</v>
      </c>
    </row>
    <row r="293" spans="1:5" x14ac:dyDescent="0.25">
      <c r="A293" s="22" t="s">
        <v>122</v>
      </c>
      <c r="B293" s="22" t="s">
        <v>700</v>
      </c>
      <c r="C293" s="22" t="s">
        <v>707</v>
      </c>
      <c r="D293" s="22" t="s">
        <v>1664</v>
      </c>
      <c r="E293" s="22">
        <v>112</v>
      </c>
    </row>
    <row r="294" spans="1:5" x14ac:dyDescent="0.25">
      <c r="A294" s="22" t="s">
        <v>122</v>
      </c>
      <c r="B294" s="22" t="s">
        <v>700</v>
      </c>
      <c r="C294" s="22" t="s">
        <v>709</v>
      </c>
      <c r="D294" s="22" t="s">
        <v>1665</v>
      </c>
      <c r="E294" s="22">
        <v>106</v>
      </c>
    </row>
    <row r="295" spans="1:5" x14ac:dyDescent="0.25">
      <c r="A295" s="22" t="s">
        <v>122</v>
      </c>
      <c r="B295" s="22" t="s">
        <v>700</v>
      </c>
      <c r="C295" s="22" t="s">
        <v>711</v>
      </c>
      <c r="D295" s="22" t="s">
        <v>1666</v>
      </c>
      <c r="E295" s="22">
        <v>95</v>
      </c>
    </row>
    <row r="296" spans="1:5" x14ac:dyDescent="0.25">
      <c r="A296" s="22" t="s">
        <v>122</v>
      </c>
      <c r="B296" s="22" t="s">
        <v>700</v>
      </c>
      <c r="C296" s="22" t="s">
        <v>713</v>
      </c>
      <c r="D296" s="22" t="s">
        <v>1667</v>
      </c>
      <c r="E296" s="22">
        <v>16</v>
      </c>
    </row>
    <row r="297" spans="1:5" x14ac:dyDescent="0.25">
      <c r="A297" s="22" t="s">
        <v>122</v>
      </c>
      <c r="B297" s="22" t="s">
        <v>700</v>
      </c>
      <c r="C297" s="22" t="s">
        <v>715</v>
      </c>
      <c r="D297" s="22" t="s">
        <v>1668</v>
      </c>
      <c r="E297" s="22">
        <v>19</v>
      </c>
    </row>
    <row r="298" spans="1:5" x14ac:dyDescent="0.25">
      <c r="A298" s="22" t="s">
        <v>122</v>
      </c>
      <c r="B298" s="22" t="s">
        <v>700</v>
      </c>
      <c r="C298" s="22" t="s">
        <v>717</v>
      </c>
      <c r="D298" s="22" t="s">
        <v>1669</v>
      </c>
      <c r="E298" s="22">
        <v>90</v>
      </c>
    </row>
    <row r="299" spans="1:5" x14ac:dyDescent="0.25">
      <c r="A299" s="22" t="s">
        <v>122</v>
      </c>
      <c r="B299" s="22" t="s">
        <v>700</v>
      </c>
      <c r="C299" s="22" t="s">
        <v>719</v>
      </c>
      <c r="D299" s="22" t="s">
        <v>1670</v>
      </c>
      <c r="E299" s="22">
        <v>81</v>
      </c>
    </row>
    <row r="300" spans="1:5" x14ac:dyDescent="0.25">
      <c r="A300" s="22" t="s">
        <v>122</v>
      </c>
      <c r="B300" s="22" t="s">
        <v>700</v>
      </c>
      <c r="C300" s="22" t="s">
        <v>721</v>
      </c>
      <c r="D300" s="22" t="s">
        <v>1671</v>
      </c>
      <c r="E300" s="22">
        <v>141</v>
      </c>
    </row>
    <row r="301" spans="1:5" x14ac:dyDescent="0.25">
      <c r="A301" s="22" t="s">
        <v>122</v>
      </c>
      <c r="B301" s="22" t="s">
        <v>700</v>
      </c>
      <c r="C301" s="22" t="s">
        <v>723</v>
      </c>
      <c r="D301" s="22" t="s">
        <v>1672</v>
      </c>
      <c r="E301" s="22">
        <v>108</v>
      </c>
    </row>
    <row r="302" spans="1:5" x14ac:dyDescent="0.25">
      <c r="A302" s="22" t="s">
        <v>122</v>
      </c>
      <c r="B302" s="22" t="s">
        <v>700</v>
      </c>
      <c r="C302" s="22" t="s">
        <v>725</v>
      </c>
      <c r="D302" s="22" t="s">
        <v>1673</v>
      </c>
      <c r="E302" s="22">
        <v>122</v>
      </c>
    </row>
    <row r="303" spans="1:5" x14ac:dyDescent="0.25">
      <c r="A303" s="22" t="s">
        <v>122</v>
      </c>
      <c r="B303" s="22" t="s">
        <v>700</v>
      </c>
      <c r="C303" s="22" t="s">
        <v>727</v>
      </c>
      <c r="D303" s="22" t="s">
        <v>1674</v>
      </c>
      <c r="E303" s="22">
        <v>38</v>
      </c>
    </row>
    <row r="304" spans="1:5" x14ac:dyDescent="0.25">
      <c r="A304" s="22" t="s">
        <v>122</v>
      </c>
      <c r="B304" s="22" t="s">
        <v>700</v>
      </c>
      <c r="C304" s="22" t="s">
        <v>729</v>
      </c>
      <c r="D304" s="22" t="s">
        <v>1675</v>
      </c>
      <c r="E304" s="22">
        <v>37</v>
      </c>
    </row>
    <row r="305" spans="1:5" x14ac:dyDescent="0.25">
      <c r="A305" s="22" t="s">
        <v>122</v>
      </c>
      <c r="B305" s="22" t="s">
        <v>700</v>
      </c>
      <c r="C305" s="22" t="s">
        <v>731</v>
      </c>
      <c r="D305" s="22" t="s">
        <v>1676</v>
      </c>
      <c r="E305" s="22">
        <v>243</v>
      </c>
    </row>
    <row r="306" spans="1:5" x14ac:dyDescent="0.25">
      <c r="A306" s="22" t="s">
        <v>122</v>
      </c>
      <c r="B306" s="22" t="s">
        <v>700</v>
      </c>
      <c r="C306" s="22" t="s">
        <v>733</v>
      </c>
      <c r="D306" s="22" t="s">
        <v>1677</v>
      </c>
      <c r="E306" s="22">
        <v>72</v>
      </c>
    </row>
    <row r="307" spans="1:5" x14ac:dyDescent="0.25">
      <c r="A307" s="22" t="s">
        <v>122</v>
      </c>
      <c r="B307" s="22" t="s">
        <v>700</v>
      </c>
      <c r="C307" s="22" t="s">
        <v>735</v>
      </c>
      <c r="D307" s="22" t="s">
        <v>1678</v>
      </c>
      <c r="E307" s="22">
        <v>20</v>
      </c>
    </row>
    <row r="308" spans="1:5" x14ac:dyDescent="0.25">
      <c r="A308" s="22" t="s">
        <v>122</v>
      </c>
      <c r="B308" s="22" t="s">
        <v>700</v>
      </c>
      <c r="C308" s="22" t="s">
        <v>737</v>
      </c>
      <c r="D308" s="22" t="s">
        <v>1679</v>
      </c>
      <c r="E308" s="22">
        <v>203</v>
      </c>
    </row>
    <row r="309" spans="1:5" x14ac:dyDescent="0.25">
      <c r="A309" s="22" t="s">
        <v>122</v>
      </c>
      <c r="B309" s="22" t="s">
        <v>700</v>
      </c>
      <c r="C309" s="22" t="s">
        <v>739</v>
      </c>
      <c r="D309" s="22" t="s">
        <v>1680</v>
      </c>
      <c r="E309" s="22">
        <v>14</v>
      </c>
    </row>
    <row r="310" spans="1:5" x14ac:dyDescent="0.25">
      <c r="A310" s="22" t="s">
        <v>122</v>
      </c>
      <c r="B310" s="22" t="s">
        <v>700</v>
      </c>
      <c r="C310" s="22" t="s">
        <v>741</v>
      </c>
      <c r="D310" s="22" t="s">
        <v>1681</v>
      </c>
      <c r="E310" s="22">
        <v>26</v>
      </c>
    </row>
    <row r="311" spans="1:5" x14ac:dyDescent="0.25">
      <c r="A311" s="22" t="s">
        <v>122</v>
      </c>
      <c r="B311" s="22" t="s">
        <v>700</v>
      </c>
      <c r="C311" s="22" t="s">
        <v>743</v>
      </c>
      <c r="D311" s="22" t="s">
        <v>1682</v>
      </c>
      <c r="E311" s="22">
        <v>38</v>
      </c>
    </row>
    <row r="312" spans="1:5" x14ac:dyDescent="0.25">
      <c r="A312" s="22" t="s">
        <v>122</v>
      </c>
      <c r="B312" s="22" t="s">
        <v>700</v>
      </c>
      <c r="C312" s="22" t="s">
        <v>745</v>
      </c>
      <c r="D312" s="22" t="s">
        <v>1683</v>
      </c>
      <c r="E312" s="22">
        <v>113</v>
      </c>
    </row>
    <row r="313" spans="1:5" x14ac:dyDescent="0.25">
      <c r="A313" s="22" t="s">
        <v>122</v>
      </c>
      <c r="B313" s="22" t="s">
        <v>700</v>
      </c>
      <c r="C313" s="22" t="s">
        <v>747</v>
      </c>
      <c r="D313" s="22" t="s">
        <v>1684</v>
      </c>
      <c r="E313" s="22">
        <v>79</v>
      </c>
    </row>
    <row r="314" spans="1:5" x14ac:dyDescent="0.25">
      <c r="A314" s="22" t="s">
        <v>122</v>
      </c>
      <c r="B314" s="22" t="s">
        <v>700</v>
      </c>
      <c r="C314" s="22" t="s">
        <v>749</v>
      </c>
      <c r="D314" s="22" t="s">
        <v>1685</v>
      </c>
      <c r="E314" s="22">
        <v>36</v>
      </c>
    </row>
    <row r="315" spans="1:5" x14ac:dyDescent="0.25">
      <c r="A315" s="22" t="s">
        <v>122</v>
      </c>
      <c r="B315" s="22" t="s">
        <v>700</v>
      </c>
      <c r="C315" s="22" t="s">
        <v>751</v>
      </c>
      <c r="D315" s="22" t="s">
        <v>1686</v>
      </c>
      <c r="E315" s="22">
        <v>232</v>
      </c>
    </row>
    <row r="316" spans="1:5" x14ac:dyDescent="0.25">
      <c r="A316" s="22" t="s">
        <v>122</v>
      </c>
      <c r="B316" s="22" t="s">
        <v>700</v>
      </c>
      <c r="C316" s="22" t="s">
        <v>753</v>
      </c>
      <c r="D316" s="22" t="s">
        <v>1687</v>
      </c>
      <c r="E316" s="22">
        <v>46</v>
      </c>
    </row>
    <row r="317" spans="1:5" x14ac:dyDescent="0.25">
      <c r="A317" s="22" t="s">
        <v>122</v>
      </c>
      <c r="B317" s="22" t="s">
        <v>700</v>
      </c>
      <c r="C317" s="22" t="s">
        <v>755</v>
      </c>
      <c r="D317" s="22" t="s">
        <v>1688</v>
      </c>
      <c r="E317" s="22">
        <v>124</v>
      </c>
    </row>
    <row r="318" spans="1:5" x14ac:dyDescent="0.25">
      <c r="A318" s="22" t="s">
        <v>122</v>
      </c>
      <c r="B318" s="22" t="s">
        <v>700</v>
      </c>
      <c r="C318" s="22" t="s">
        <v>757</v>
      </c>
      <c r="D318" s="22" t="s">
        <v>1689</v>
      </c>
      <c r="E318" s="22">
        <v>162</v>
      </c>
    </row>
    <row r="319" spans="1:5" x14ac:dyDescent="0.25">
      <c r="A319" s="22" t="s">
        <v>122</v>
      </c>
      <c r="B319" s="22" t="s">
        <v>700</v>
      </c>
      <c r="C319" s="22" t="s">
        <v>759</v>
      </c>
      <c r="D319" s="22" t="s">
        <v>1690</v>
      </c>
      <c r="E319" s="22">
        <v>10</v>
      </c>
    </row>
    <row r="320" spans="1:5" x14ac:dyDescent="0.25">
      <c r="A320" s="22" t="s">
        <v>122</v>
      </c>
      <c r="B320" s="22" t="s">
        <v>700</v>
      </c>
      <c r="C320" s="22" t="s">
        <v>761</v>
      </c>
      <c r="D320" s="22" t="s">
        <v>1691</v>
      </c>
      <c r="E320" s="22">
        <v>80</v>
      </c>
    </row>
    <row r="321" spans="1:5" x14ac:dyDescent="0.25">
      <c r="A321" s="22" t="s">
        <v>122</v>
      </c>
      <c r="B321" s="22" t="s">
        <v>700</v>
      </c>
      <c r="C321" s="22" t="s">
        <v>763</v>
      </c>
      <c r="D321" s="22" t="s">
        <v>1692</v>
      </c>
      <c r="E321" s="22">
        <v>65</v>
      </c>
    </row>
    <row r="322" spans="1:5" x14ac:dyDescent="0.25">
      <c r="A322" s="22" t="s">
        <v>122</v>
      </c>
      <c r="B322" s="22" t="s">
        <v>700</v>
      </c>
      <c r="C322" s="22" t="s">
        <v>765</v>
      </c>
      <c r="D322" s="22" t="s">
        <v>1693</v>
      </c>
      <c r="E322" s="22">
        <v>137</v>
      </c>
    </row>
    <row r="323" spans="1:5" x14ac:dyDescent="0.25">
      <c r="A323" s="22" t="s">
        <v>122</v>
      </c>
      <c r="B323" s="22" t="s">
        <v>700</v>
      </c>
      <c r="C323" s="22" t="s">
        <v>767</v>
      </c>
      <c r="D323" s="22" t="s">
        <v>1694</v>
      </c>
      <c r="E323" s="22">
        <v>223</v>
      </c>
    </row>
    <row r="324" spans="1:5" x14ac:dyDescent="0.25">
      <c r="A324" s="22" t="s">
        <v>122</v>
      </c>
      <c r="B324" s="22" t="s">
        <v>700</v>
      </c>
      <c r="C324" s="22" t="s">
        <v>769</v>
      </c>
      <c r="D324" s="22" t="s">
        <v>1695</v>
      </c>
      <c r="E324" s="22">
        <v>143</v>
      </c>
    </row>
    <row r="325" spans="1:5" x14ac:dyDescent="0.25">
      <c r="A325" s="22" t="s">
        <v>122</v>
      </c>
      <c r="B325" s="22" t="s">
        <v>700</v>
      </c>
      <c r="C325" s="22" t="s">
        <v>771</v>
      </c>
      <c r="D325" s="22" t="s">
        <v>1696</v>
      </c>
      <c r="E325" s="22">
        <v>52</v>
      </c>
    </row>
    <row r="326" spans="1:5" x14ac:dyDescent="0.25">
      <c r="A326" s="22" t="s">
        <v>122</v>
      </c>
      <c r="B326" s="22" t="s">
        <v>700</v>
      </c>
      <c r="C326" s="22" t="s">
        <v>773</v>
      </c>
      <c r="D326" s="22" t="s">
        <v>1697</v>
      </c>
      <c r="E326" s="22">
        <v>154</v>
      </c>
    </row>
    <row r="327" spans="1:5" x14ac:dyDescent="0.25">
      <c r="A327" s="22" t="s">
        <v>122</v>
      </c>
      <c r="B327" s="22" t="s">
        <v>700</v>
      </c>
      <c r="C327" s="22" t="s">
        <v>775</v>
      </c>
      <c r="D327" s="22" t="s">
        <v>1698</v>
      </c>
      <c r="E327" s="22">
        <v>52</v>
      </c>
    </row>
    <row r="328" spans="1:5" x14ac:dyDescent="0.25">
      <c r="A328" s="22" t="s">
        <v>122</v>
      </c>
      <c r="B328" s="22" t="s">
        <v>700</v>
      </c>
      <c r="C328" s="22" t="s">
        <v>777</v>
      </c>
      <c r="D328" s="22" t="s">
        <v>1699</v>
      </c>
      <c r="E328" s="22">
        <v>76</v>
      </c>
    </row>
    <row r="329" spans="1:5" x14ac:dyDescent="0.25">
      <c r="A329" s="22" t="s">
        <v>122</v>
      </c>
      <c r="B329" s="22" t="s">
        <v>700</v>
      </c>
      <c r="C329" s="22" t="s">
        <v>779</v>
      </c>
      <c r="D329" s="22" t="s">
        <v>1700</v>
      </c>
      <c r="E329" s="22">
        <v>69</v>
      </c>
    </row>
    <row r="330" spans="1:5" x14ac:dyDescent="0.25">
      <c r="A330" s="22" t="s">
        <v>122</v>
      </c>
      <c r="B330" s="22" t="s">
        <v>700</v>
      </c>
      <c r="C330" s="22" t="s">
        <v>781</v>
      </c>
      <c r="D330" s="22" t="s">
        <v>1701</v>
      </c>
      <c r="E330" s="22">
        <v>82</v>
      </c>
    </row>
    <row r="331" spans="1:5" x14ac:dyDescent="0.25">
      <c r="A331" s="22" t="s">
        <v>122</v>
      </c>
      <c r="B331" s="22" t="s">
        <v>700</v>
      </c>
      <c r="C331" s="22" t="s">
        <v>783</v>
      </c>
      <c r="D331" s="22" t="s">
        <v>1702</v>
      </c>
      <c r="E331" s="22">
        <v>149</v>
      </c>
    </row>
    <row r="332" spans="1:5" x14ac:dyDescent="0.25">
      <c r="A332" s="22" t="s">
        <v>122</v>
      </c>
      <c r="B332" s="22" t="s">
        <v>700</v>
      </c>
      <c r="C332" s="22" t="s">
        <v>785</v>
      </c>
      <c r="D332" s="22" t="s">
        <v>1703</v>
      </c>
      <c r="E332" s="22">
        <v>44</v>
      </c>
    </row>
    <row r="333" spans="1:5" x14ac:dyDescent="0.25">
      <c r="A333" s="22" t="s">
        <v>122</v>
      </c>
      <c r="B333" s="22" t="s">
        <v>700</v>
      </c>
      <c r="C333" s="22" t="s">
        <v>787</v>
      </c>
      <c r="D333" s="22" t="s">
        <v>1704</v>
      </c>
      <c r="E333" s="22">
        <v>221</v>
      </c>
    </row>
    <row r="334" spans="1:5" x14ac:dyDescent="0.25">
      <c r="A334" s="22" t="s">
        <v>122</v>
      </c>
      <c r="B334" s="22" t="s">
        <v>700</v>
      </c>
      <c r="C334" s="22" t="s">
        <v>789</v>
      </c>
      <c r="D334" s="22" t="s">
        <v>1705</v>
      </c>
      <c r="E334" s="22">
        <v>157</v>
      </c>
    </row>
    <row r="335" spans="1:5" x14ac:dyDescent="0.25">
      <c r="A335" s="22" t="s">
        <v>122</v>
      </c>
      <c r="B335" s="22" t="s">
        <v>700</v>
      </c>
      <c r="C335" s="22" t="s">
        <v>791</v>
      </c>
      <c r="D335" s="22" t="s">
        <v>1706</v>
      </c>
      <c r="E335" s="22">
        <v>64</v>
      </c>
    </row>
    <row r="336" spans="1:5" x14ac:dyDescent="0.25">
      <c r="A336" s="22" t="s">
        <v>122</v>
      </c>
      <c r="B336" s="22" t="s">
        <v>700</v>
      </c>
      <c r="C336" s="22" t="s">
        <v>793</v>
      </c>
      <c r="D336" s="22" t="s">
        <v>1707</v>
      </c>
      <c r="E336" s="22">
        <v>52</v>
      </c>
    </row>
    <row r="337" spans="1:5" x14ac:dyDescent="0.25">
      <c r="A337" s="22" t="s">
        <v>122</v>
      </c>
      <c r="B337" s="22" t="s">
        <v>700</v>
      </c>
      <c r="C337" s="22" t="s">
        <v>795</v>
      </c>
      <c r="D337" s="22" t="s">
        <v>1708</v>
      </c>
      <c r="E337" s="22">
        <v>121</v>
      </c>
    </row>
    <row r="338" spans="1:5" x14ac:dyDescent="0.25">
      <c r="A338" s="22" t="s">
        <v>122</v>
      </c>
      <c r="B338" s="22" t="s">
        <v>700</v>
      </c>
      <c r="C338" s="22" t="s">
        <v>797</v>
      </c>
      <c r="D338" s="22" t="s">
        <v>1709</v>
      </c>
      <c r="E338" s="22">
        <v>108</v>
      </c>
    </row>
    <row r="339" spans="1:5" x14ac:dyDescent="0.25">
      <c r="A339" s="22" t="s">
        <v>122</v>
      </c>
      <c r="B339" s="22" t="s">
        <v>700</v>
      </c>
      <c r="C339" s="22" t="s">
        <v>799</v>
      </c>
      <c r="D339" s="22" t="s">
        <v>1710</v>
      </c>
      <c r="E339" s="22">
        <v>91</v>
      </c>
    </row>
    <row r="340" spans="1:5" x14ac:dyDescent="0.25">
      <c r="A340" s="22" t="s">
        <v>122</v>
      </c>
      <c r="B340" s="22" t="s">
        <v>700</v>
      </c>
      <c r="C340" s="22" t="s">
        <v>801</v>
      </c>
      <c r="D340" s="22" t="s">
        <v>1711</v>
      </c>
      <c r="E340" s="22">
        <v>131</v>
      </c>
    </row>
    <row r="341" spans="1:5" x14ac:dyDescent="0.25">
      <c r="A341" s="22" t="s">
        <v>122</v>
      </c>
      <c r="B341" s="22" t="s">
        <v>803</v>
      </c>
      <c r="C341" s="22" t="s">
        <v>804</v>
      </c>
      <c r="D341" s="22" t="s">
        <v>1712</v>
      </c>
      <c r="E341" s="22">
        <v>88</v>
      </c>
    </row>
    <row r="342" spans="1:5" x14ac:dyDescent="0.25">
      <c r="A342" s="22" t="s">
        <v>122</v>
      </c>
      <c r="B342" s="22" t="s">
        <v>803</v>
      </c>
      <c r="C342" s="22" t="s">
        <v>806</v>
      </c>
      <c r="D342" s="22" t="s">
        <v>1713</v>
      </c>
      <c r="E342" s="22">
        <v>1175</v>
      </c>
    </row>
    <row r="343" spans="1:5" x14ac:dyDescent="0.25">
      <c r="A343" s="22" t="s">
        <v>122</v>
      </c>
      <c r="B343" s="22" t="s">
        <v>803</v>
      </c>
      <c r="C343" s="22" t="s">
        <v>808</v>
      </c>
      <c r="D343" s="22" t="s">
        <v>1714</v>
      </c>
      <c r="E343" s="22">
        <v>34</v>
      </c>
    </row>
    <row r="344" spans="1:5" x14ac:dyDescent="0.25">
      <c r="A344" s="22" t="s">
        <v>122</v>
      </c>
      <c r="B344" s="22" t="s">
        <v>803</v>
      </c>
      <c r="C344" s="22" t="s">
        <v>810</v>
      </c>
      <c r="D344" s="22" t="s">
        <v>1715</v>
      </c>
      <c r="E344" s="22">
        <v>10</v>
      </c>
    </row>
    <row r="345" spans="1:5" x14ac:dyDescent="0.25">
      <c r="A345" s="22" t="s">
        <v>122</v>
      </c>
      <c r="B345" s="22" t="s">
        <v>803</v>
      </c>
      <c r="C345" s="22" t="s">
        <v>812</v>
      </c>
      <c r="D345" s="22" t="s">
        <v>1716</v>
      </c>
      <c r="E345" s="22">
        <v>590</v>
      </c>
    </row>
    <row r="346" spans="1:5" x14ac:dyDescent="0.25">
      <c r="A346" s="22" t="s">
        <v>122</v>
      </c>
      <c r="B346" s="22" t="s">
        <v>803</v>
      </c>
      <c r="C346" s="22" t="s">
        <v>814</v>
      </c>
      <c r="D346" s="22" t="s">
        <v>1717</v>
      </c>
      <c r="E346" s="22">
        <v>0</v>
      </c>
    </row>
    <row r="347" spans="1:5" x14ac:dyDescent="0.25">
      <c r="A347" s="22" t="s">
        <v>122</v>
      </c>
      <c r="B347" s="22" t="s">
        <v>803</v>
      </c>
      <c r="C347" s="22" t="s">
        <v>816</v>
      </c>
      <c r="D347" s="22" t="s">
        <v>1718</v>
      </c>
      <c r="E347" s="22">
        <v>0</v>
      </c>
    </row>
    <row r="348" spans="1:5" x14ac:dyDescent="0.25">
      <c r="A348" s="22" t="s">
        <v>122</v>
      </c>
      <c r="B348" s="22" t="s">
        <v>803</v>
      </c>
      <c r="C348" s="22" t="s">
        <v>818</v>
      </c>
      <c r="D348" s="22" t="s">
        <v>1719</v>
      </c>
      <c r="E348" s="22">
        <v>249</v>
      </c>
    </row>
    <row r="349" spans="1:5" x14ac:dyDescent="0.25">
      <c r="A349" s="22" t="s">
        <v>122</v>
      </c>
      <c r="B349" s="22" t="s">
        <v>820</v>
      </c>
      <c r="C349" s="22" t="s">
        <v>821</v>
      </c>
      <c r="D349" s="22" t="s">
        <v>1720</v>
      </c>
      <c r="E349" s="22">
        <v>4499</v>
      </c>
    </row>
    <row r="350" spans="1:5" x14ac:dyDescent="0.25">
      <c r="A350" s="22" t="s">
        <v>122</v>
      </c>
      <c r="B350" s="22" t="s">
        <v>1721</v>
      </c>
      <c r="C350" s="22" t="s">
        <v>1722</v>
      </c>
      <c r="D350" s="22" t="s">
        <v>1723</v>
      </c>
      <c r="E350" s="22">
        <v>676</v>
      </c>
    </row>
    <row r="351" spans="1:5" x14ac:dyDescent="0.25">
      <c r="A351" s="22" t="s">
        <v>122</v>
      </c>
      <c r="B351" s="22" t="s">
        <v>1721</v>
      </c>
      <c r="C351" s="22" t="s">
        <v>1724</v>
      </c>
      <c r="D351" s="22" t="s">
        <v>1725</v>
      </c>
      <c r="E351" s="22">
        <v>459</v>
      </c>
    </row>
    <row r="352" spans="1:5" x14ac:dyDescent="0.25">
      <c r="A352" s="22" t="s">
        <v>122</v>
      </c>
      <c r="B352" s="22" t="s">
        <v>1721</v>
      </c>
      <c r="C352" s="22" t="s">
        <v>1726</v>
      </c>
      <c r="D352" s="22" t="s">
        <v>1727</v>
      </c>
      <c r="E352" s="22">
        <v>690</v>
      </c>
    </row>
    <row r="353" spans="1:5" x14ac:dyDescent="0.25">
      <c r="A353" s="22" t="s">
        <v>122</v>
      </c>
      <c r="B353" s="22" t="s">
        <v>1721</v>
      </c>
      <c r="C353" s="22" t="s">
        <v>1728</v>
      </c>
      <c r="D353" s="22" t="s">
        <v>1729</v>
      </c>
      <c r="E353" s="22">
        <v>491</v>
      </c>
    </row>
    <row r="354" spans="1:5" x14ac:dyDescent="0.25">
      <c r="A354" s="22" t="s">
        <v>122</v>
      </c>
      <c r="B354" s="22" t="s">
        <v>1721</v>
      </c>
      <c r="C354" s="22" t="s">
        <v>1730</v>
      </c>
      <c r="D354" s="22" t="s">
        <v>1731</v>
      </c>
      <c r="E354" s="22">
        <v>651</v>
      </c>
    </row>
    <row r="355" spans="1:5" x14ac:dyDescent="0.25">
      <c r="A355" s="22" t="s">
        <v>122</v>
      </c>
      <c r="B355" s="22" t="s">
        <v>1721</v>
      </c>
      <c r="C355" s="22" t="s">
        <v>1732</v>
      </c>
      <c r="D355" s="22" t="s">
        <v>1733</v>
      </c>
      <c r="E355" s="22">
        <v>918</v>
      </c>
    </row>
    <row r="356" spans="1:5" x14ac:dyDescent="0.25">
      <c r="A356" s="22" t="s">
        <v>122</v>
      </c>
      <c r="B356" s="22" t="s">
        <v>1721</v>
      </c>
      <c r="C356" s="22" t="s">
        <v>1734</v>
      </c>
      <c r="D356" s="22" t="s">
        <v>1735</v>
      </c>
      <c r="E356" s="22">
        <v>530</v>
      </c>
    </row>
    <row r="357" spans="1:5" x14ac:dyDescent="0.25">
      <c r="A357" s="22" t="s">
        <v>122</v>
      </c>
      <c r="B357" s="22" t="s">
        <v>1721</v>
      </c>
      <c r="C357" s="22" t="s">
        <v>1736</v>
      </c>
      <c r="D357" s="22" t="s">
        <v>1737</v>
      </c>
      <c r="E357" s="22">
        <v>639</v>
      </c>
    </row>
    <row r="358" spans="1:5" x14ac:dyDescent="0.25">
      <c r="A358" s="22" t="s">
        <v>122</v>
      </c>
      <c r="B358" s="22" t="s">
        <v>1738</v>
      </c>
      <c r="C358" s="22" t="s">
        <v>1739</v>
      </c>
      <c r="D358" s="22" t="s">
        <v>1740</v>
      </c>
      <c r="E358" s="22">
        <v>1095</v>
      </c>
    </row>
    <row r="359" spans="1:5" x14ac:dyDescent="0.25">
      <c r="A359" s="22" t="s">
        <v>122</v>
      </c>
      <c r="B359" s="22" t="s">
        <v>1738</v>
      </c>
      <c r="C359" s="22" t="s">
        <v>1741</v>
      </c>
      <c r="D359" s="22" t="s">
        <v>1742</v>
      </c>
      <c r="E359" s="22">
        <v>1172</v>
      </c>
    </row>
    <row r="360" spans="1:5" x14ac:dyDescent="0.25">
      <c r="A360" s="22" t="s">
        <v>122</v>
      </c>
      <c r="B360" s="22" t="s">
        <v>1738</v>
      </c>
      <c r="C360" s="22" t="s">
        <v>1743</v>
      </c>
      <c r="D360" s="22" t="s">
        <v>1744</v>
      </c>
      <c r="E360" s="22">
        <v>30</v>
      </c>
    </row>
    <row r="361" spans="1:5" x14ac:dyDescent="0.25">
      <c r="A361" s="22" t="s">
        <v>122</v>
      </c>
      <c r="B361" s="22" t="s">
        <v>1738</v>
      </c>
      <c r="C361" s="22" t="s">
        <v>1745</v>
      </c>
      <c r="D361" s="22" t="s">
        <v>1746</v>
      </c>
      <c r="E361" s="22">
        <v>453</v>
      </c>
    </row>
    <row r="362" spans="1:5" x14ac:dyDescent="0.25">
      <c r="A362" s="22" t="s">
        <v>122</v>
      </c>
      <c r="B362" s="22" t="s">
        <v>1738</v>
      </c>
      <c r="C362" s="22" t="s">
        <v>1747</v>
      </c>
      <c r="D362" s="22" t="s">
        <v>1748</v>
      </c>
      <c r="E362" s="22">
        <v>392</v>
      </c>
    </row>
    <row r="363" spans="1:5" x14ac:dyDescent="0.25">
      <c r="A363" s="22" t="s">
        <v>122</v>
      </c>
      <c r="B363" s="22" t="s">
        <v>1738</v>
      </c>
      <c r="C363" s="22" t="s">
        <v>1749</v>
      </c>
      <c r="D363" s="22" t="s">
        <v>1750</v>
      </c>
      <c r="E363" s="22">
        <v>3005</v>
      </c>
    </row>
    <row r="364" spans="1:5" x14ac:dyDescent="0.25">
      <c r="A364" s="22" t="s">
        <v>122</v>
      </c>
      <c r="B364" s="22" t="s">
        <v>1738</v>
      </c>
      <c r="C364" s="22" t="s">
        <v>1751</v>
      </c>
      <c r="D364" s="22" t="s">
        <v>1752</v>
      </c>
      <c r="E364" s="22">
        <v>8339</v>
      </c>
    </row>
    <row r="365" spans="1:5" x14ac:dyDescent="0.25">
      <c r="A365" s="22" t="s">
        <v>122</v>
      </c>
      <c r="B365" s="22" t="s">
        <v>1738</v>
      </c>
      <c r="C365" s="22" t="s">
        <v>1753</v>
      </c>
      <c r="D365" s="22" t="s">
        <v>1754</v>
      </c>
      <c r="E365" s="22">
        <v>380</v>
      </c>
    </row>
    <row r="366" spans="1:5" x14ac:dyDescent="0.25">
      <c r="A366" s="22" t="s">
        <v>122</v>
      </c>
      <c r="B366" s="22" t="s">
        <v>1738</v>
      </c>
      <c r="C366" s="22" t="s">
        <v>1755</v>
      </c>
      <c r="D366" s="22" t="s">
        <v>1756</v>
      </c>
      <c r="E366" s="22">
        <v>1350</v>
      </c>
    </row>
    <row r="367" spans="1:5" x14ac:dyDescent="0.25">
      <c r="A367" s="22" t="s">
        <v>122</v>
      </c>
      <c r="B367" s="22" t="s">
        <v>1738</v>
      </c>
      <c r="C367" s="22" t="s">
        <v>1757</v>
      </c>
      <c r="D367" s="22" t="s">
        <v>1758</v>
      </c>
      <c r="E367" s="22">
        <v>2039</v>
      </c>
    </row>
    <row r="368" spans="1:5" x14ac:dyDescent="0.25">
      <c r="A368" s="22" t="s">
        <v>122</v>
      </c>
      <c r="B368" s="22" t="s">
        <v>1738</v>
      </c>
      <c r="C368" s="22" t="s">
        <v>1759</v>
      </c>
      <c r="D368" s="22" t="s">
        <v>1760</v>
      </c>
      <c r="E368" s="22">
        <v>936</v>
      </c>
    </row>
    <row r="369" spans="1:5" x14ac:dyDescent="0.25">
      <c r="A369" s="22" t="s">
        <v>122</v>
      </c>
      <c r="B369" s="22" t="s">
        <v>1738</v>
      </c>
      <c r="C369" s="22" t="s">
        <v>1761</v>
      </c>
      <c r="D369" s="22" t="s">
        <v>1762</v>
      </c>
      <c r="E369" s="22">
        <v>145</v>
      </c>
    </row>
    <row r="370" spans="1:5" x14ac:dyDescent="0.25">
      <c r="A370" s="22" t="s">
        <v>122</v>
      </c>
      <c r="B370" s="22" t="s">
        <v>1738</v>
      </c>
      <c r="C370" s="22" t="s">
        <v>1763</v>
      </c>
      <c r="D370" s="22" t="s">
        <v>1764</v>
      </c>
      <c r="E370" s="22">
        <v>1651</v>
      </c>
    </row>
    <row r="371" spans="1:5" x14ac:dyDescent="0.25">
      <c r="A371" s="22" t="s">
        <v>122</v>
      </c>
      <c r="B371" s="22" t="s">
        <v>1738</v>
      </c>
      <c r="C371" s="22" t="s">
        <v>1765</v>
      </c>
      <c r="D371" s="22" t="s">
        <v>1766</v>
      </c>
      <c r="E371" s="22">
        <v>3340</v>
      </c>
    </row>
    <row r="372" spans="1:5" x14ac:dyDescent="0.25">
      <c r="A372" s="22" t="s">
        <v>122</v>
      </c>
      <c r="B372" s="22" t="s">
        <v>1738</v>
      </c>
      <c r="C372" s="22" t="s">
        <v>1767</v>
      </c>
      <c r="D372" s="22" t="s">
        <v>1768</v>
      </c>
      <c r="E372" s="22">
        <v>408</v>
      </c>
    </row>
    <row r="373" spans="1:5" x14ac:dyDescent="0.25">
      <c r="A373" s="22" t="s">
        <v>122</v>
      </c>
      <c r="B373" s="22" t="s">
        <v>1738</v>
      </c>
      <c r="C373" s="22" t="s">
        <v>1769</v>
      </c>
      <c r="D373" s="22" t="s">
        <v>1770</v>
      </c>
      <c r="E373" s="22">
        <v>277</v>
      </c>
    </row>
    <row r="374" spans="1:5" x14ac:dyDescent="0.25">
      <c r="A374" s="22" t="s">
        <v>122</v>
      </c>
      <c r="B374" s="22" t="s">
        <v>1738</v>
      </c>
      <c r="C374" s="22" t="s">
        <v>1771</v>
      </c>
      <c r="D374" s="22" t="s">
        <v>1772</v>
      </c>
      <c r="E374" s="22">
        <v>1976</v>
      </c>
    </row>
    <row r="375" spans="1:5" x14ac:dyDescent="0.25">
      <c r="A375" s="22" t="s">
        <v>122</v>
      </c>
      <c r="B375" s="22" t="s">
        <v>1738</v>
      </c>
      <c r="C375" s="22" t="s">
        <v>1773</v>
      </c>
      <c r="D375" s="22" t="s">
        <v>1774</v>
      </c>
      <c r="E375" s="22">
        <v>4</v>
      </c>
    </row>
    <row r="376" spans="1:5" x14ac:dyDescent="0.25">
      <c r="A376" s="22" t="s">
        <v>122</v>
      </c>
      <c r="B376" s="22" t="s">
        <v>1738</v>
      </c>
      <c r="C376" s="22" t="s">
        <v>1775</v>
      </c>
      <c r="D376" s="22" t="s">
        <v>1776</v>
      </c>
      <c r="E376" s="22">
        <v>209</v>
      </c>
    </row>
    <row r="377" spans="1:5" x14ac:dyDescent="0.25">
      <c r="A377" s="22" t="s">
        <v>122</v>
      </c>
      <c r="B377" s="22" t="s">
        <v>1738</v>
      </c>
      <c r="C377" s="22" t="s">
        <v>1777</v>
      </c>
      <c r="D377" s="22" t="s">
        <v>1778</v>
      </c>
      <c r="E377" s="22">
        <v>476</v>
      </c>
    </row>
    <row r="378" spans="1:5" x14ac:dyDescent="0.25">
      <c r="A378" s="22" t="s">
        <v>122</v>
      </c>
      <c r="B378" s="22" t="s">
        <v>1738</v>
      </c>
      <c r="C378" s="22" t="s">
        <v>1779</v>
      </c>
      <c r="D378" s="22" t="s">
        <v>1780</v>
      </c>
      <c r="E378" s="22">
        <v>132</v>
      </c>
    </row>
    <row r="379" spans="1:5" x14ac:dyDescent="0.25">
      <c r="A379" s="22" t="s">
        <v>122</v>
      </c>
      <c r="B379" s="22" t="s">
        <v>1738</v>
      </c>
      <c r="C379" s="22" t="s">
        <v>1781</v>
      </c>
      <c r="D379" s="22" t="s">
        <v>1782</v>
      </c>
      <c r="E379" s="22">
        <v>1162</v>
      </c>
    </row>
    <row r="380" spans="1:5" x14ac:dyDescent="0.25">
      <c r="A380" s="22" t="s">
        <v>122</v>
      </c>
      <c r="B380" s="22" t="s">
        <v>1738</v>
      </c>
      <c r="C380" s="22" t="s">
        <v>1783</v>
      </c>
      <c r="D380" s="22" t="s">
        <v>1784</v>
      </c>
      <c r="E380" s="22">
        <v>4182</v>
      </c>
    </row>
    <row r="381" spans="1:5" x14ac:dyDescent="0.25">
      <c r="A381" s="22" t="s">
        <v>122</v>
      </c>
      <c r="B381" s="22" t="s">
        <v>1738</v>
      </c>
      <c r="C381" s="22" t="s">
        <v>1785</v>
      </c>
      <c r="D381" s="22" t="s">
        <v>1786</v>
      </c>
      <c r="E381" s="22">
        <v>471</v>
      </c>
    </row>
    <row r="382" spans="1:5" x14ac:dyDescent="0.25">
      <c r="A382" s="22" t="s">
        <v>122</v>
      </c>
      <c r="B382" s="22" t="s">
        <v>1738</v>
      </c>
      <c r="C382" s="22" t="s">
        <v>1787</v>
      </c>
      <c r="D382" s="22" t="s">
        <v>1788</v>
      </c>
      <c r="E382" s="22">
        <v>1733</v>
      </c>
    </row>
    <row r="383" spans="1:5" x14ac:dyDescent="0.25">
      <c r="A383" s="22" t="s">
        <v>122</v>
      </c>
      <c r="B383" s="22" t="s">
        <v>1738</v>
      </c>
      <c r="C383" s="22" t="s">
        <v>1789</v>
      </c>
      <c r="D383" s="22" t="s">
        <v>1790</v>
      </c>
      <c r="E383" s="22">
        <v>80</v>
      </c>
    </row>
    <row r="384" spans="1:5" x14ac:dyDescent="0.25">
      <c r="A384" s="22" t="s">
        <v>122</v>
      </c>
      <c r="B384" s="22" t="s">
        <v>1738</v>
      </c>
      <c r="C384" s="22" t="s">
        <v>1791</v>
      </c>
      <c r="D384" s="22" t="s">
        <v>1792</v>
      </c>
      <c r="E384" s="22">
        <v>220</v>
      </c>
    </row>
    <row r="385" spans="1:5" x14ac:dyDescent="0.25">
      <c r="A385" s="22" t="s">
        <v>122</v>
      </c>
      <c r="B385" s="22" t="s">
        <v>1738</v>
      </c>
      <c r="C385" s="22" t="s">
        <v>1793</v>
      </c>
      <c r="D385" s="22" t="s">
        <v>1794</v>
      </c>
      <c r="E385" s="22">
        <v>755</v>
      </c>
    </row>
    <row r="386" spans="1:5" x14ac:dyDescent="0.25">
      <c r="A386" s="22" t="s">
        <v>122</v>
      </c>
      <c r="B386" s="22" t="s">
        <v>1738</v>
      </c>
      <c r="C386" s="22" t="s">
        <v>1795</v>
      </c>
      <c r="D386" s="22" t="s">
        <v>1796</v>
      </c>
      <c r="E386" s="22">
        <v>896</v>
      </c>
    </row>
    <row r="387" spans="1:5" x14ac:dyDescent="0.25">
      <c r="A387" s="22" t="s">
        <v>122</v>
      </c>
      <c r="B387" s="22" t="s">
        <v>1738</v>
      </c>
      <c r="C387" s="22" t="s">
        <v>1797</v>
      </c>
      <c r="D387" s="22" t="s">
        <v>1798</v>
      </c>
      <c r="E387" s="22">
        <v>1366</v>
      </c>
    </row>
    <row r="388" spans="1:5" x14ac:dyDescent="0.25">
      <c r="A388" s="22" t="s">
        <v>122</v>
      </c>
      <c r="B388" s="22" t="s">
        <v>1738</v>
      </c>
      <c r="C388" s="22" t="s">
        <v>1799</v>
      </c>
      <c r="D388" s="22" t="s">
        <v>1800</v>
      </c>
      <c r="E388" s="22">
        <v>60</v>
      </c>
    </row>
    <row r="389" spans="1:5" x14ac:dyDescent="0.25">
      <c r="A389" s="22" t="s">
        <v>122</v>
      </c>
      <c r="B389" s="22" t="s">
        <v>1738</v>
      </c>
      <c r="C389" s="22" t="s">
        <v>1801</v>
      </c>
      <c r="D389" s="22" t="s">
        <v>1802</v>
      </c>
      <c r="E389" s="22">
        <v>2405</v>
      </c>
    </row>
    <row r="390" spans="1:5" x14ac:dyDescent="0.25">
      <c r="A390" s="22" t="s">
        <v>122</v>
      </c>
      <c r="B390" s="22" t="s">
        <v>1738</v>
      </c>
      <c r="C390" s="22" t="s">
        <v>1803</v>
      </c>
      <c r="D390" s="22" t="s">
        <v>1804</v>
      </c>
      <c r="E390" s="22">
        <v>6396</v>
      </c>
    </row>
    <row r="391" spans="1:5" x14ac:dyDescent="0.25">
      <c r="A391" s="22" t="s">
        <v>122</v>
      </c>
      <c r="B391" s="22" t="s">
        <v>1738</v>
      </c>
      <c r="C391" s="22" t="s">
        <v>1805</v>
      </c>
      <c r="D391" s="22" t="s">
        <v>1806</v>
      </c>
      <c r="E391" s="22">
        <v>6224</v>
      </c>
    </row>
    <row r="392" spans="1:5" x14ac:dyDescent="0.25">
      <c r="A392" s="22" t="s">
        <v>122</v>
      </c>
      <c r="B392" s="22" t="s">
        <v>1738</v>
      </c>
      <c r="C392" s="22" t="s">
        <v>1807</v>
      </c>
      <c r="D392" s="22" t="s">
        <v>1808</v>
      </c>
      <c r="E392" s="22">
        <v>48</v>
      </c>
    </row>
    <row r="393" spans="1:5" x14ac:dyDescent="0.25">
      <c r="A393" s="22" t="s">
        <v>122</v>
      </c>
      <c r="B393" s="22" t="s">
        <v>1738</v>
      </c>
      <c r="C393" s="22" t="s">
        <v>1809</v>
      </c>
      <c r="D393" s="22" t="s">
        <v>1810</v>
      </c>
      <c r="E393" s="22">
        <v>4058</v>
      </c>
    </row>
    <row r="394" spans="1:5" x14ac:dyDescent="0.25">
      <c r="A394" s="22" t="s">
        <v>122</v>
      </c>
      <c r="B394" s="22" t="s">
        <v>1738</v>
      </c>
      <c r="C394" s="22" t="s">
        <v>1811</v>
      </c>
      <c r="D394" s="22" t="s">
        <v>1812</v>
      </c>
      <c r="E394" s="22">
        <v>0</v>
      </c>
    </row>
    <row r="395" spans="1:5" x14ac:dyDescent="0.25">
      <c r="A395" s="22" t="s">
        <v>122</v>
      </c>
      <c r="B395" s="22" t="s">
        <v>1738</v>
      </c>
      <c r="C395" s="22" t="s">
        <v>1813</v>
      </c>
      <c r="D395" s="22" t="s">
        <v>1814</v>
      </c>
      <c r="E395" s="22">
        <v>1734</v>
      </c>
    </row>
    <row r="396" spans="1:5" x14ac:dyDescent="0.25">
      <c r="A396" s="22" t="s">
        <v>122</v>
      </c>
      <c r="B396" s="22" t="s">
        <v>1738</v>
      </c>
      <c r="C396" s="22" t="s">
        <v>1815</v>
      </c>
      <c r="D396" s="22" t="s">
        <v>1816</v>
      </c>
      <c r="E396" s="22">
        <v>1580</v>
      </c>
    </row>
    <row r="397" spans="1:5" x14ac:dyDescent="0.25">
      <c r="A397" s="22" t="s">
        <v>122</v>
      </c>
      <c r="B397" s="22" t="s">
        <v>1738</v>
      </c>
      <c r="C397" s="22" t="s">
        <v>1817</v>
      </c>
      <c r="D397" s="22" t="s">
        <v>1818</v>
      </c>
      <c r="E397" s="22">
        <v>1595</v>
      </c>
    </row>
    <row r="398" spans="1:5" x14ac:dyDescent="0.25">
      <c r="A398" s="22" t="s">
        <v>122</v>
      </c>
      <c r="B398" s="22" t="s">
        <v>1738</v>
      </c>
      <c r="C398" s="22" t="s">
        <v>1819</v>
      </c>
      <c r="D398" s="22" t="s">
        <v>1820</v>
      </c>
      <c r="E398" s="22">
        <v>1469</v>
      </c>
    </row>
    <row r="399" spans="1:5" x14ac:dyDescent="0.25">
      <c r="A399" s="22" t="s">
        <v>122</v>
      </c>
      <c r="B399" s="22" t="s">
        <v>1738</v>
      </c>
      <c r="C399" s="22" t="s">
        <v>1821</v>
      </c>
      <c r="D399" s="22" t="s">
        <v>1822</v>
      </c>
      <c r="E399" s="22">
        <v>771</v>
      </c>
    </row>
    <row r="400" spans="1:5" x14ac:dyDescent="0.25">
      <c r="A400" s="22" t="s">
        <v>122</v>
      </c>
      <c r="B400" s="22" t="s">
        <v>1738</v>
      </c>
      <c r="C400" s="22" t="s">
        <v>1823</v>
      </c>
      <c r="D400" s="22" t="s">
        <v>1824</v>
      </c>
      <c r="E400" s="22">
        <v>892</v>
      </c>
    </row>
    <row r="401" spans="1:5" x14ac:dyDescent="0.25">
      <c r="A401" s="22" t="s">
        <v>122</v>
      </c>
      <c r="B401" s="22" t="s">
        <v>1738</v>
      </c>
      <c r="C401" s="22" t="s">
        <v>1825</v>
      </c>
      <c r="D401" s="22" t="s">
        <v>1826</v>
      </c>
      <c r="E401" s="22">
        <v>406</v>
      </c>
    </row>
    <row r="402" spans="1:5" x14ac:dyDescent="0.25">
      <c r="A402" s="22" t="s">
        <v>122</v>
      </c>
      <c r="B402" s="22" t="s">
        <v>1738</v>
      </c>
      <c r="C402" s="22" t="s">
        <v>1827</v>
      </c>
      <c r="D402" s="22" t="s">
        <v>1828</v>
      </c>
      <c r="E402" s="22">
        <v>540</v>
      </c>
    </row>
    <row r="403" spans="1:5" x14ac:dyDescent="0.25">
      <c r="A403" s="22" t="s">
        <v>122</v>
      </c>
      <c r="B403" s="22" t="s">
        <v>1738</v>
      </c>
      <c r="C403" s="22" t="s">
        <v>1829</v>
      </c>
      <c r="D403" s="22" t="s">
        <v>1830</v>
      </c>
      <c r="E403" s="22">
        <v>1685</v>
      </c>
    </row>
    <row r="404" spans="1:5" x14ac:dyDescent="0.25">
      <c r="A404" s="22" t="s">
        <v>122</v>
      </c>
      <c r="B404" s="22" t="s">
        <v>1738</v>
      </c>
      <c r="C404" s="22" t="s">
        <v>1831</v>
      </c>
      <c r="D404" s="22" t="s">
        <v>1832</v>
      </c>
      <c r="E404" s="22">
        <v>1321</v>
      </c>
    </row>
    <row r="405" spans="1:5" x14ac:dyDescent="0.25">
      <c r="A405" s="22" t="s">
        <v>122</v>
      </c>
      <c r="B405" s="22" t="s">
        <v>1738</v>
      </c>
      <c r="C405" s="22" t="s">
        <v>1833</v>
      </c>
      <c r="D405" s="22" t="s">
        <v>1834</v>
      </c>
      <c r="E405" s="22">
        <v>791</v>
      </c>
    </row>
    <row r="406" spans="1:5" x14ac:dyDescent="0.25">
      <c r="A406" s="22" t="s">
        <v>122</v>
      </c>
      <c r="B406" s="22" t="s">
        <v>65</v>
      </c>
      <c r="C406" s="22" t="s">
        <v>1835</v>
      </c>
      <c r="D406" s="22" t="s">
        <v>1836</v>
      </c>
      <c r="E406" s="22">
        <v>983</v>
      </c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246B2-ECC9-49EE-9959-3C8DE7E8443E}">
  <dimension ref="A1:AS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5" width="15.7109375" customWidth="1"/>
  </cols>
  <sheetData>
    <row r="1" spans="1:45" ht="24" customHeight="1" x14ac:dyDescent="0.3">
      <c r="A1" s="4" t="str">
        <f>HYPERLINK("#'Index'!A1", "&lt;&lt; Index")</f>
        <v>&lt;&lt; Index</v>
      </c>
      <c r="B1" s="20" t="s">
        <v>1837</v>
      </c>
      <c r="D1" s="20" t="s">
        <v>1838</v>
      </c>
    </row>
    <row r="2" spans="1:45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1839</v>
      </c>
      <c r="F2" s="21" t="s">
        <v>1840</v>
      </c>
      <c r="G2" s="21" t="s">
        <v>1841</v>
      </c>
      <c r="H2" s="21" t="s">
        <v>1842</v>
      </c>
      <c r="I2" s="21" t="s">
        <v>1843</v>
      </c>
      <c r="J2" s="21" t="s">
        <v>1844</v>
      </c>
      <c r="K2" s="21" t="s">
        <v>1845</v>
      </c>
      <c r="L2" s="21" t="s">
        <v>1846</v>
      </c>
      <c r="M2" s="21" t="s">
        <v>65</v>
      </c>
      <c r="N2" s="21" t="s">
        <v>1078</v>
      </c>
      <c r="O2" s="21" t="s">
        <v>1847</v>
      </c>
      <c r="P2" s="21" t="s">
        <v>1844</v>
      </c>
      <c r="Q2" s="21" t="s">
        <v>1845</v>
      </c>
      <c r="R2" s="21" t="s">
        <v>1846</v>
      </c>
      <c r="S2" s="21" t="s">
        <v>65</v>
      </c>
      <c r="T2" s="21" t="s">
        <v>1078</v>
      </c>
      <c r="U2" s="21" t="s">
        <v>1848</v>
      </c>
      <c r="V2" s="21" t="s">
        <v>1849</v>
      </c>
      <c r="W2" s="21" t="s">
        <v>1850</v>
      </c>
      <c r="X2" s="21" t="s">
        <v>1851</v>
      </c>
      <c r="Y2" s="21" t="s">
        <v>1852</v>
      </c>
      <c r="Z2" s="21" t="s">
        <v>1853</v>
      </c>
      <c r="AA2" s="21" t="s">
        <v>1854</v>
      </c>
      <c r="AB2" s="21" t="s">
        <v>1855</v>
      </c>
      <c r="AC2" s="21" t="s">
        <v>1856</v>
      </c>
      <c r="AD2" s="21" t="s">
        <v>1857</v>
      </c>
      <c r="AE2" s="21" t="s">
        <v>1858</v>
      </c>
      <c r="AF2" s="21" t="s">
        <v>1859</v>
      </c>
      <c r="AG2" s="21" t="s">
        <v>1860</v>
      </c>
      <c r="AH2" s="21" t="s">
        <v>1861</v>
      </c>
      <c r="AI2" s="21" t="s">
        <v>1862</v>
      </c>
      <c r="AJ2" s="21" t="s">
        <v>1856</v>
      </c>
      <c r="AK2" s="21" t="s">
        <v>1863</v>
      </c>
      <c r="AL2" s="21" t="s">
        <v>1864</v>
      </c>
      <c r="AM2" s="21" t="s">
        <v>1865</v>
      </c>
      <c r="AN2" s="21" t="s">
        <v>1866</v>
      </c>
      <c r="AO2" s="21" t="s">
        <v>1867</v>
      </c>
      <c r="AP2" s="21" t="s">
        <v>1868</v>
      </c>
      <c r="AQ2" s="21" t="s">
        <v>1869</v>
      </c>
      <c r="AR2" s="21" t="s">
        <v>1870</v>
      </c>
      <c r="AS2" s="21" t="s">
        <v>1871</v>
      </c>
    </row>
    <row r="3" spans="1:45" x14ac:dyDescent="0.25">
      <c r="A3" s="21"/>
      <c r="B3" s="21"/>
      <c r="C3" s="21"/>
      <c r="D3" s="21" t="s">
        <v>88</v>
      </c>
      <c r="E3" s="21" t="s">
        <v>1872</v>
      </c>
      <c r="F3" s="21" t="s">
        <v>1873</v>
      </c>
      <c r="G3" s="21" t="s">
        <v>1874</v>
      </c>
      <c r="H3" s="21" t="s">
        <v>1875</v>
      </c>
      <c r="I3" s="21" t="s">
        <v>1876</v>
      </c>
      <c r="J3" s="21" t="s">
        <v>1877</v>
      </c>
      <c r="K3" s="21" t="s">
        <v>1878</v>
      </c>
      <c r="L3" s="21" t="s">
        <v>1879</v>
      </c>
      <c r="M3" s="21" t="s">
        <v>1880</v>
      </c>
      <c r="N3" s="21" t="s">
        <v>1881</v>
      </c>
      <c r="O3" s="21" t="s">
        <v>1882</v>
      </c>
      <c r="P3" s="21" t="s">
        <v>1883</v>
      </c>
      <c r="Q3" s="21" t="s">
        <v>1884</v>
      </c>
      <c r="R3" s="21" t="s">
        <v>1885</v>
      </c>
      <c r="S3" s="21" t="s">
        <v>1886</v>
      </c>
      <c r="T3" s="21" t="s">
        <v>1887</v>
      </c>
      <c r="U3" s="21" t="s">
        <v>1888</v>
      </c>
      <c r="V3" s="21" t="s">
        <v>1889</v>
      </c>
      <c r="W3" s="21" t="s">
        <v>1890</v>
      </c>
      <c r="X3" s="21" t="s">
        <v>1891</v>
      </c>
      <c r="Y3" s="21" t="s">
        <v>1892</v>
      </c>
      <c r="Z3" s="21" t="s">
        <v>1893</v>
      </c>
      <c r="AA3" s="21" t="s">
        <v>1894</v>
      </c>
      <c r="AB3" s="21" t="s">
        <v>1895</v>
      </c>
      <c r="AC3" s="21" t="s">
        <v>1896</v>
      </c>
      <c r="AD3" s="21" t="s">
        <v>1897</v>
      </c>
      <c r="AE3" s="21" t="s">
        <v>1898</v>
      </c>
      <c r="AF3" s="21" t="s">
        <v>1899</v>
      </c>
      <c r="AG3" s="21" t="s">
        <v>1900</v>
      </c>
      <c r="AH3" s="21" t="s">
        <v>1901</v>
      </c>
      <c r="AI3" s="21" t="s">
        <v>1902</v>
      </c>
      <c r="AJ3" s="21" t="s">
        <v>1903</v>
      </c>
      <c r="AK3" s="21" t="s">
        <v>1904</v>
      </c>
      <c r="AL3" s="21" t="s">
        <v>1905</v>
      </c>
      <c r="AM3" s="21" t="s">
        <v>1906</v>
      </c>
      <c r="AN3" s="21" t="s">
        <v>1907</v>
      </c>
      <c r="AO3" s="21" t="s">
        <v>1908</v>
      </c>
      <c r="AP3" s="21" t="s">
        <v>1909</v>
      </c>
      <c r="AQ3" s="21" t="s">
        <v>1910</v>
      </c>
      <c r="AR3" s="21" t="s">
        <v>1911</v>
      </c>
      <c r="AS3" s="21" t="s">
        <v>1912</v>
      </c>
    </row>
    <row r="4" spans="1:45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375</v>
      </c>
      <c r="F4" s="22">
        <v>8629</v>
      </c>
      <c r="G4" s="22"/>
      <c r="H4" s="24">
        <v>313.86</v>
      </c>
      <c r="I4" s="24">
        <v>228.46</v>
      </c>
      <c r="J4" s="24"/>
      <c r="K4" s="24"/>
      <c r="L4" s="24"/>
      <c r="M4" s="24"/>
      <c r="N4" s="24">
        <v>228.46</v>
      </c>
      <c r="O4" s="24">
        <v>219.45</v>
      </c>
      <c r="P4" s="24"/>
      <c r="Q4" s="24"/>
      <c r="R4" s="24"/>
      <c r="S4" s="24"/>
      <c r="T4" s="24">
        <v>219.45</v>
      </c>
      <c r="U4" s="24">
        <v>175.14</v>
      </c>
      <c r="V4" s="22"/>
      <c r="W4" s="22">
        <v>24160</v>
      </c>
      <c r="X4" s="22">
        <v>1040866</v>
      </c>
      <c r="Y4" s="22">
        <v>2</v>
      </c>
      <c r="Z4" s="22">
        <v>1</v>
      </c>
      <c r="AA4" s="22">
        <v>1</v>
      </c>
      <c r="AB4" s="22"/>
      <c r="AC4" s="22">
        <v>112</v>
      </c>
      <c r="AD4" s="22"/>
      <c r="AE4" s="22">
        <v>1</v>
      </c>
      <c r="AF4" s="22">
        <v>53</v>
      </c>
      <c r="AG4" s="22">
        <v>53</v>
      </c>
      <c r="AH4" s="22"/>
      <c r="AI4" s="22"/>
      <c r="AJ4" s="22">
        <v>40</v>
      </c>
      <c r="AK4" s="22"/>
      <c r="AL4" s="22"/>
      <c r="AM4" s="22"/>
      <c r="AN4" s="22"/>
      <c r="AO4" s="22">
        <v>1</v>
      </c>
      <c r="AP4" s="22">
        <v>78</v>
      </c>
      <c r="AQ4" s="22">
        <v>19</v>
      </c>
      <c r="AR4" s="22">
        <v>12</v>
      </c>
      <c r="AS4" s="22"/>
    </row>
    <row r="5" spans="1:45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123</v>
      </c>
      <c r="F5" s="22">
        <v>3830.76</v>
      </c>
      <c r="G5" s="22">
        <v>0</v>
      </c>
      <c r="H5" s="24">
        <v>117.69</v>
      </c>
      <c r="I5" s="24">
        <v>112.64</v>
      </c>
      <c r="J5" s="24">
        <v>0</v>
      </c>
      <c r="K5" s="24">
        <v>0</v>
      </c>
      <c r="L5" s="24">
        <v>0</v>
      </c>
      <c r="M5" s="24">
        <v>0</v>
      </c>
      <c r="N5" s="24">
        <v>112.64</v>
      </c>
      <c r="O5" s="24">
        <v>108.2</v>
      </c>
      <c r="P5" s="24">
        <v>0</v>
      </c>
      <c r="Q5" s="24">
        <v>0</v>
      </c>
      <c r="R5" s="24">
        <v>0</v>
      </c>
      <c r="S5" s="24">
        <v>0</v>
      </c>
      <c r="T5" s="24">
        <v>108.2</v>
      </c>
      <c r="U5" s="24">
        <v>42.97</v>
      </c>
      <c r="V5" s="22">
        <v>0</v>
      </c>
      <c r="W5" s="22">
        <v>5853</v>
      </c>
      <c r="X5" s="22">
        <v>128036</v>
      </c>
      <c r="Y5" s="22">
        <v>158</v>
      </c>
      <c r="Z5" s="22">
        <v>0</v>
      </c>
      <c r="AA5" s="22">
        <v>158</v>
      </c>
      <c r="AB5" s="22">
        <v>158</v>
      </c>
      <c r="AC5" s="22">
        <v>18</v>
      </c>
      <c r="AD5" s="22">
        <v>0</v>
      </c>
      <c r="AE5" s="22">
        <v>158</v>
      </c>
      <c r="AF5" s="22">
        <v>2</v>
      </c>
      <c r="AG5" s="22">
        <v>1</v>
      </c>
      <c r="AH5" s="22">
        <v>1</v>
      </c>
      <c r="AI5" s="22">
        <v>0</v>
      </c>
      <c r="AJ5" s="22">
        <v>8</v>
      </c>
      <c r="AK5" s="22">
        <v>0</v>
      </c>
      <c r="AL5" s="22">
        <v>0</v>
      </c>
      <c r="AM5" s="22">
        <v>0</v>
      </c>
      <c r="AN5" s="22">
        <v>1</v>
      </c>
      <c r="AO5" s="22">
        <v>159</v>
      </c>
      <c r="AP5" s="22">
        <v>123</v>
      </c>
      <c r="AQ5" s="22">
        <v>2</v>
      </c>
      <c r="AR5" s="22">
        <v>0</v>
      </c>
      <c r="AS5" s="22">
        <v>1</v>
      </c>
    </row>
    <row r="6" spans="1:45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14715</v>
      </c>
      <c r="F6" s="22">
        <v>84800</v>
      </c>
      <c r="G6" s="22">
        <v>0</v>
      </c>
      <c r="H6" s="24">
        <v>6122</v>
      </c>
      <c r="I6" s="24">
        <v>5012</v>
      </c>
      <c r="J6" s="24">
        <v>0</v>
      </c>
      <c r="K6" s="24">
        <v>0</v>
      </c>
      <c r="L6" s="24">
        <v>0</v>
      </c>
      <c r="M6" s="24">
        <v>0</v>
      </c>
      <c r="N6" s="24">
        <v>5012</v>
      </c>
      <c r="O6" s="24">
        <v>4678</v>
      </c>
      <c r="P6" s="24">
        <v>0</v>
      </c>
      <c r="Q6" s="24">
        <v>0</v>
      </c>
      <c r="R6" s="24">
        <v>0</v>
      </c>
      <c r="S6" s="24">
        <v>0</v>
      </c>
      <c r="T6" s="24">
        <v>4678</v>
      </c>
      <c r="U6" s="24">
        <v>5091</v>
      </c>
      <c r="V6" s="22">
        <v>0</v>
      </c>
      <c r="W6" s="22">
        <v>492623</v>
      </c>
      <c r="X6" s="22">
        <v>21157</v>
      </c>
      <c r="Y6" s="22">
        <v>1283</v>
      </c>
      <c r="Z6" s="22">
        <v>62</v>
      </c>
      <c r="AA6" s="22">
        <v>1268</v>
      </c>
      <c r="AB6" s="22">
        <v>626</v>
      </c>
      <c r="AC6" s="22">
        <v>202</v>
      </c>
      <c r="AD6" s="22">
        <v>796</v>
      </c>
      <c r="AE6" s="22">
        <v>1221</v>
      </c>
      <c r="AF6" s="22">
        <v>1938</v>
      </c>
      <c r="AG6" s="22">
        <v>326</v>
      </c>
      <c r="AH6" s="22">
        <v>1522</v>
      </c>
      <c r="AI6" s="22">
        <v>859</v>
      </c>
      <c r="AJ6" s="22">
        <v>87</v>
      </c>
      <c r="AK6" s="22">
        <v>172</v>
      </c>
      <c r="AL6" s="22">
        <v>19</v>
      </c>
      <c r="AM6" s="22">
        <v>153</v>
      </c>
      <c r="AN6" s="22">
        <v>1765</v>
      </c>
      <c r="AO6" s="22">
        <v>2986</v>
      </c>
      <c r="AP6" s="22">
        <v>5409</v>
      </c>
      <c r="AQ6" s="22">
        <v>448</v>
      </c>
      <c r="AR6" s="22">
        <v>232</v>
      </c>
      <c r="AS6" s="22">
        <v>132</v>
      </c>
    </row>
    <row r="7" spans="1:45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180</v>
      </c>
      <c r="F7" s="22">
        <v>4416.5</v>
      </c>
      <c r="G7" s="22">
        <v>0</v>
      </c>
      <c r="H7" s="24">
        <v>199.38</v>
      </c>
      <c r="I7" s="24">
        <v>165</v>
      </c>
      <c r="J7" s="24">
        <v>0</v>
      </c>
      <c r="K7" s="24">
        <v>0</v>
      </c>
      <c r="L7" s="24">
        <v>0</v>
      </c>
      <c r="M7" s="24">
        <v>0</v>
      </c>
      <c r="N7" s="24">
        <v>165</v>
      </c>
      <c r="O7" s="24">
        <v>153</v>
      </c>
      <c r="P7" s="24">
        <v>0</v>
      </c>
      <c r="Q7" s="24">
        <v>0</v>
      </c>
      <c r="R7" s="24">
        <v>0</v>
      </c>
      <c r="S7" s="24">
        <v>0</v>
      </c>
      <c r="T7" s="24">
        <v>153</v>
      </c>
      <c r="U7" s="24">
        <v>105.7</v>
      </c>
      <c r="V7" s="22">
        <v>0</v>
      </c>
      <c r="W7" s="22">
        <v>8360</v>
      </c>
      <c r="X7" s="22">
        <v>355830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4</v>
      </c>
      <c r="AG7" s="22">
        <v>2</v>
      </c>
      <c r="AH7" s="22">
        <v>2</v>
      </c>
      <c r="AI7" s="22">
        <v>2</v>
      </c>
      <c r="AJ7" s="22">
        <v>1</v>
      </c>
      <c r="AK7" s="22">
        <v>0</v>
      </c>
      <c r="AL7" s="22">
        <v>0</v>
      </c>
      <c r="AM7" s="22">
        <v>0</v>
      </c>
      <c r="AN7" s="22">
        <v>2</v>
      </c>
      <c r="AO7" s="22">
        <v>2</v>
      </c>
      <c r="AP7" s="22">
        <v>378</v>
      </c>
      <c r="AQ7" s="22">
        <v>8</v>
      </c>
      <c r="AR7" s="22">
        <v>6</v>
      </c>
      <c r="AS7" s="22">
        <v>7</v>
      </c>
    </row>
    <row r="8" spans="1:45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109.32</v>
      </c>
      <c r="F8" s="22">
        <v>3708</v>
      </c>
      <c r="G8" s="22">
        <v>0</v>
      </c>
      <c r="H8" s="24">
        <v>110.25</v>
      </c>
      <c r="I8" s="24">
        <v>85.3</v>
      </c>
      <c r="J8" s="24">
        <v>0</v>
      </c>
      <c r="K8" s="24">
        <v>0</v>
      </c>
      <c r="L8" s="24">
        <v>14.87</v>
      </c>
      <c r="M8" s="24">
        <v>0</v>
      </c>
      <c r="N8" s="24">
        <v>100.17</v>
      </c>
      <c r="O8" s="24">
        <v>89.24</v>
      </c>
      <c r="P8" s="24">
        <v>0</v>
      </c>
      <c r="Q8" s="24">
        <v>0</v>
      </c>
      <c r="R8" s="24">
        <v>13.3</v>
      </c>
      <c r="S8" s="24">
        <v>0</v>
      </c>
      <c r="T8" s="24">
        <v>102.54</v>
      </c>
      <c r="U8" s="24">
        <v>62.09</v>
      </c>
      <c r="V8" s="22">
        <v>0</v>
      </c>
      <c r="W8" s="22">
        <v>6210</v>
      </c>
      <c r="X8" s="22">
        <v>149750.16</v>
      </c>
      <c r="Y8" s="22">
        <v>11</v>
      </c>
      <c r="Z8" s="22">
        <v>9</v>
      </c>
      <c r="AA8" s="22">
        <v>2</v>
      </c>
      <c r="AB8" s="22">
        <v>1</v>
      </c>
      <c r="AC8" s="22">
        <v>1</v>
      </c>
      <c r="AD8" s="22">
        <v>0</v>
      </c>
      <c r="AE8" s="22">
        <v>2</v>
      </c>
      <c r="AF8" s="22">
        <v>0</v>
      </c>
      <c r="AG8" s="22">
        <v>0</v>
      </c>
      <c r="AH8" s="22">
        <v>0</v>
      </c>
      <c r="AI8" s="22">
        <v>0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2</v>
      </c>
      <c r="AP8" s="22">
        <v>635</v>
      </c>
      <c r="AQ8" s="22">
        <v>3</v>
      </c>
      <c r="AR8" s="22">
        <v>5</v>
      </c>
      <c r="AS8" s="22">
        <v>16</v>
      </c>
    </row>
    <row r="9" spans="1:45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124</v>
      </c>
      <c r="F9" s="22">
        <v>5989</v>
      </c>
      <c r="G9" s="22">
        <v>0</v>
      </c>
      <c r="H9" s="24">
        <v>160.30000000000001</v>
      </c>
      <c r="I9" s="24">
        <v>101.065</v>
      </c>
      <c r="J9" s="24">
        <v>0</v>
      </c>
      <c r="K9" s="24">
        <v>0</v>
      </c>
      <c r="L9" s="24">
        <v>12.452</v>
      </c>
      <c r="M9" s="24">
        <v>17.486000000000001</v>
      </c>
      <c r="N9" s="24">
        <v>131.00299999999999</v>
      </c>
      <c r="O9" s="24">
        <v>106.31399999999999</v>
      </c>
      <c r="P9" s="24">
        <v>0</v>
      </c>
      <c r="Q9" s="24">
        <v>0</v>
      </c>
      <c r="R9" s="24">
        <v>6.7489999999999997</v>
      </c>
      <c r="S9" s="24">
        <v>0</v>
      </c>
      <c r="T9" s="24">
        <v>113.063</v>
      </c>
      <c r="U9" s="24">
        <v>47.8</v>
      </c>
      <c r="V9" s="22">
        <v>0</v>
      </c>
      <c r="W9" s="22">
        <v>6801</v>
      </c>
      <c r="X9" s="22">
        <v>101895.16</v>
      </c>
      <c r="Y9" s="22">
        <v>9</v>
      </c>
      <c r="Z9" s="22">
        <v>3</v>
      </c>
      <c r="AA9" s="22">
        <v>6</v>
      </c>
      <c r="AB9" s="22">
        <v>2</v>
      </c>
      <c r="AC9" s="22">
        <v>0</v>
      </c>
      <c r="AD9" s="22">
        <v>0</v>
      </c>
      <c r="AE9" s="22">
        <v>6</v>
      </c>
      <c r="AF9" s="22">
        <v>0</v>
      </c>
      <c r="AG9" s="22">
        <v>0</v>
      </c>
      <c r="AH9" s="22">
        <v>0</v>
      </c>
      <c r="AI9" s="22">
        <v>0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6</v>
      </c>
      <c r="AP9" s="22">
        <v>201</v>
      </c>
      <c r="AQ9" s="22">
        <v>11</v>
      </c>
      <c r="AR9" s="22">
        <v>5</v>
      </c>
      <c r="AS9" s="22">
        <v>6</v>
      </c>
    </row>
    <row r="10" spans="1:45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12020</v>
      </c>
      <c r="F10" s="22">
        <v>69983</v>
      </c>
      <c r="G10" s="22">
        <v>0</v>
      </c>
      <c r="H10" s="24">
        <v>4928.54</v>
      </c>
      <c r="I10" s="24">
        <v>0</v>
      </c>
      <c r="J10" s="24">
        <v>3939.7</v>
      </c>
      <c r="K10" s="24">
        <v>0</v>
      </c>
      <c r="L10" s="24">
        <v>0</v>
      </c>
      <c r="M10" s="24">
        <v>198.4</v>
      </c>
      <c r="N10" s="24">
        <v>4138.1000000000004</v>
      </c>
      <c r="O10" s="24">
        <v>3441</v>
      </c>
      <c r="P10" s="24">
        <v>0</v>
      </c>
      <c r="Q10" s="24">
        <v>0</v>
      </c>
      <c r="R10" s="24">
        <v>0</v>
      </c>
      <c r="S10" s="24">
        <v>0</v>
      </c>
      <c r="T10" s="24">
        <v>3441</v>
      </c>
      <c r="U10" s="24">
        <v>3026</v>
      </c>
      <c r="V10" s="22">
        <v>0</v>
      </c>
      <c r="W10" s="22">
        <v>389527</v>
      </c>
      <c r="X10" s="22">
        <v>25168961</v>
      </c>
      <c r="Y10" s="22">
        <v>945</v>
      </c>
      <c r="Z10" s="22">
        <v>118</v>
      </c>
      <c r="AA10" s="22">
        <v>422</v>
      </c>
      <c r="AB10" s="22">
        <v>275</v>
      </c>
      <c r="AC10" s="22">
        <v>400</v>
      </c>
      <c r="AD10" s="22">
        <v>0</v>
      </c>
      <c r="AE10" s="22">
        <v>827</v>
      </c>
      <c r="AF10" s="22">
        <v>1224</v>
      </c>
      <c r="AG10" s="22">
        <v>244</v>
      </c>
      <c r="AH10" s="22">
        <v>470</v>
      </c>
      <c r="AI10" s="22">
        <v>142</v>
      </c>
      <c r="AJ10" s="22">
        <v>520</v>
      </c>
      <c r="AK10" s="22">
        <v>168</v>
      </c>
      <c r="AL10" s="22">
        <v>16</v>
      </c>
      <c r="AM10" s="22">
        <v>129</v>
      </c>
      <c r="AN10" s="22">
        <v>1132</v>
      </c>
      <c r="AO10" s="22">
        <v>1959</v>
      </c>
      <c r="AP10" s="22">
        <v>13722</v>
      </c>
      <c r="AQ10" s="22">
        <v>369</v>
      </c>
      <c r="AR10" s="22">
        <v>74</v>
      </c>
      <c r="AS10" s="22">
        <v>309</v>
      </c>
    </row>
    <row r="11" spans="1:45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191</v>
      </c>
      <c r="F11" s="22">
        <v>4829.47</v>
      </c>
      <c r="G11" s="22">
        <v>0</v>
      </c>
      <c r="H11" s="24">
        <v>170.5</v>
      </c>
      <c r="I11" s="24">
        <v>136.5</v>
      </c>
      <c r="J11" s="24">
        <v>0</v>
      </c>
      <c r="K11" s="24">
        <v>0</v>
      </c>
      <c r="L11" s="24">
        <v>4.5</v>
      </c>
      <c r="M11" s="24">
        <v>0</v>
      </c>
      <c r="N11" s="24">
        <v>141</v>
      </c>
      <c r="O11" s="24">
        <v>120.5</v>
      </c>
      <c r="P11" s="24">
        <v>0</v>
      </c>
      <c r="Q11" s="24">
        <v>0</v>
      </c>
      <c r="R11" s="24">
        <v>0</v>
      </c>
      <c r="S11" s="24">
        <v>0</v>
      </c>
      <c r="T11" s="24">
        <v>120.5</v>
      </c>
      <c r="U11" s="24">
        <v>72.900000000000006</v>
      </c>
      <c r="V11" s="22">
        <v>0</v>
      </c>
      <c r="W11" s="22">
        <v>10244</v>
      </c>
      <c r="X11" s="22">
        <v>306013.96999999997</v>
      </c>
      <c r="Y11" s="22">
        <v>3</v>
      </c>
      <c r="Z11" s="22">
        <v>3</v>
      </c>
      <c r="AA11" s="22">
        <v>0</v>
      </c>
      <c r="AB11" s="22">
        <v>0</v>
      </c>
      <c r="AC11" s="22">
        <v>22</v>
      </c>
      <c r="AD11" s="22">
        <v>0</v>
      </c>
      <c r="AE11" s="22">
        <v>0</v>
      </c>
      <c r="AF11" s="22">
        <v>4</v>
      </c>
      <c r="AG11" s="22">
        <v>3</v>
      </c>
      <c r="AH11" s="22">
        <v>1</v>
      </c>
      <c r="AI11" s="22">
        <v>0</v>
      </c>
      <c r="AJ11" s="22">
        <v>0</v>
      </c>
      <c r="AK11" s="22">
        <v>0</v>
      </c>
      <c r="AL11" s="22">
        <v>0</v>
      </c>
      <c r="AM11" s="22">
        <v>0</v>
      </c>
      <c r="AN11" s="22">
        <v>1</v>
      </c>
      <c r="AO11" s="22">
        <v>1</v>
      </c>
      <c r="AP11" s="22">
        <v>733</v>
      </c>
      <c r="AQ11" s="22">
        <v>12</v>
      </c>
      <c r="AR11" s="22">
        <v>5</v>
      </c>
      <c r="AS11" s="22">
        <v>18</v>
      </c>
    </row>
    <row r="12" spans="1:45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555</v>
      </c>
      <c r="F12" s="22">
        <v>7344.08</v>
      </c>
      <c r="G12" s="22">
        <v>0</v>
      </c>
      <c r="H12" s="24">
        <v>452</v>
      </c>
      <c r="I12" s="24">
        <v>0</v>
      </c>
      <c r="J12" s="24">
        <v>0</v>
      </c>
      <c r="K12" s="24">
        <v>0</v>
      </c>
      <c r="L12" s="24">
        <v>697.98</v>
      </c>
      <c r="M12" s="24">
        <v>0</v>
      </c>
      <c r="N12" s="24">
        <v>697.98</v>
      </c>
      <c r="O12" s="24">
        <v>0</v>
      </c>
      <c r="P12" s="24">
        <v>0</v>
      </c>
      <c r="Q12" s="24">
        <v>0</v>
      </c>
      <c r="R12" s="24">
        <v>485.05</v>
      </c>
      <c r="S12" s="24">
        <v>0</v>
      </c>
      <c r="T12" s="24">
        <v>485.05</v>
      </c>
      <c r="U12" s="24">
        <v>257</v>
      </c>
      <c r="V12" s="22">
        <v>0</v>
      </c>
      <c r="W12" s="22">
        <v>25688</v>
      </c>
      <c r="X12" s="22">
        <v>916329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38</v>
      </c>
      <c r="AG12" s="22">
        <v>20</v>
      </c>
      <c r="AH12" s="22">
        <v>18</v>
      </c>
      <c r="AI12" s="22">
        <v>0</v>
      </c>
      <c r="AJ12" s="22">
        <v>3</v>
      </c>
      <c r="AK12" s="22">
        <v>6</v>
      </c>
      <c r="AL12" s="22">
        <v>0</v>
      </c>
      <c r="AM12" s="22">
        <v>6</v>
      </c>
      <c r="AN12" s="22">
        <v>24</v>
      </c>
      <c r="AO12" s="22">
        <v>24</v>
      </c>
      <c r="AP12" s="22">
        <v>1319</v>
      </c>
      <c r="AQ12" s="22">
        <v>22</v>
      </c>
      <c r="AR12" s="22">
        <v>24</v>
      </c>
      <c r="AS12" s="22">
        <v>11</v>
      </c>
    </row>
    <row r="13" spans="1:45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108</v>
      </c>
      <c r="F13" s="22">
        <v>2177.0300000000002</v>
      </c>
      <c r="G13" s="22">
        <v>0</v>
      </c>
      <c r="H13" s="24">
        <v>102.985</v>
      </c>
      <c r="I13" s="24">
        <v>96.84</v>
      </c>
      <c r="J13" s="24">
        <v>0</v>
      </c>
      <c r="K13" s="24">
        <v>0</v>
      </c>
      <c r="L13" s="24">
        <v>9.35</v>
      </c>
      <c r="M13" s="24">
        <v>0</v>
      </c>
      <c r="N13" s="24">
        <v>106.19</v>
      </c>
      <c r="O13" s="24">
        <v>85.783000000000001</v>
      </c>
      <c r="P13" s="24">
        <v>0</v>
      </c>
      <c r="Q13" s="24">
        <v>0</v>
      </c>
      <c r="R13" s="24">
        <v>0</v>
      </c>
      <c r="S13" s="24">
        <v>0</v>
      </c>
      <c r="T13" s="24">
        <v>85.783000000000001</v>
      </c>
      <c r="U13" s="24">
        <v>49.002000000000002</v>
      </c>
      <c r="V13" s="22">
        <v>0</v>
      </c>
      <c r="W13" s="22">
        <v>5095</v>
      </c>
      <c r="X13" s="22">
        <v>96143</v>
      </c>
      <c r="Y13" s="22">
        <v>3</v>
      </c>
      <c r="Z13" s="22">
        <v>0</v>
      </c>
      <c r="AA13" s="22">
        <v>0</v>
      </c>
      <c r="AB13" s="22">
        <v>0</v>
      </c>
      <c r="AC13" s="22">
        <v>41</v>
      </c>
      <c r="AD13" s="22">
        <v>0</v>
      </c>
      <c r="AE13" s="22">
        <v>3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3</v>
      </c>
      <c r="AP13" s="22">
        <v>380</v>
      </c>
      <c r="AQ13" s="22">
        <v>6</v>
      </c>
      <c r="AR13" s="22">
        <v>8</v>
      </c>
      <c r="AS13" s="22">
        <v>2</v>
      </c>
    </row>
    <row r="14" spans="1:45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315</v>
      </c>
      <c r="F14" s="22">
        <v>4307.8100000000004</v>
      </c>
      <c r="G14" s="22">
        <v>0</v>
      </c>
      <c r="H14" s="24">
        <v>226.52</v>
      </c>
      <c r="I14" s="24">
        <v>162.1</v>
      </c>
      <c r="J14" s="24">
        <v>0</v>
      </c>
      <c r="K14" s="24">
        <v>0</v>
      </c>
      <c r="L14" s="24">
        <v>3.35</v>
      </c>
      <c r="M14" s="24">
        <v>7.81</v>
      </c>
      <c r="N14" s="24">
        <v>173.26</v>
      </c>
      <c r="O14" s="24">
        <v>151.74</v>
      </c>
      <c r="P14" s="24">
        <v>0</v>
      </c>
      <c r="Q14" s="24">
        <v>0</v>
      </c>
      <c r="R14" s="24">
        <v>7.5</v>
      </c>
      <c r="S14" s="24">
        <v>7.02</v>
      </c>
      <c r="T14" s="24">
        <v>166.26</v>
      </c>
      <c r="U14" s="24">
        <v>119.9</v>
      </c>
      <c r="V14" s="22">
        <v>0</v>
      </c>
      <c r="W14" s="22">
        <v>11802</v>
      </c>
      <c r="X14" s="22">
        <v>290270.18</v>
      </c>
      <c r="Y14" s="22">
        <v>1</v>
      </c>
      <c r="Z14" s="22">
        <v>1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22</v>
      </c>
      <c r="AG14" s="22">
        <v>4</v>
      </c>
      <c r="AH14" s="22">
        <v>18</v>
      </c>
      <c r="AI14" s="22">
        <v>0</v>
      </c>
      <c r="AJ14" s="22">
        <v>0</v>
      </c>
      <c r="AK14" s="22">
        <v>0</v>
      </c>
      <c r="AL14" s="22">
        <v>0</v>
      </c>
      <c r="AM14" s="22">
        <v>0</v>
      </c>
      <c r="AN14" s="22">
        <v>18</v>
      </c>
      <c r="AO14" s="22">
        <v>18</v>
      </c>
      <c r="AP14" s="22">
        <v>930</v>
      </c>
      <c r="AQ14" s="22">
        <v>20</v>
      </c>
      <c r="AR14" s="22">
        <v>8</v>
      </c>
      <c r="AS14" s="22">
        <v>6</v>
      </c>
    </row>
    <row r="15" spans="1:45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1200</v>
      </c>
      <c r="F15" s="22">
        <v>12430</v>
      </c>
      <c r="G15" s="22">
        <v>0</v>
      </c>
      <c r="H15" s="24">
        <v>801.65</v>
      </c>
      <c r="I15" s="24">
        <v>582.69000000000005</v>
      </c>
      <c r="J15" s="24">
        <v>0</v>
      </c>
      <c r="K15" s="24">
        <v>0</v>
      </c>
      <c r="L15" s="24">
        <v>0</v>
      </c>
      <c r="M15" s="24">
        <v>0</v>
      </c>
      <c r="N15" s="24">
        <v>582.69000000000005</v>
      </c>
      <c r="O15" s="24">
        <v>547.88</v>
      </c>
      <c r="P15" s="24">
        <v>0</v>
      </c>
      <c r="Q15" s="24">
        <v>0</v>
      </c>
      <c r="R15" s="24">
        <v>0</v>
      </c>
      <c r="S15" s="24">
        <v>0</v>
      </c>
      <c r="T15" s="24">
        <v>547.88</v>
      </c>
      <c r="U15" s="24">
        <v>441.03</v>
      </c>
      <c r="V15" s="22">
        <v>0</v>
      </c>
      <c r="W15" s="22">
        <v>40770</v>
      </c>
      <c r="X15" s="22">
        <v>1445040</v>
      </c>
      <c r="Y15" s="22">
        <v>13</v>
      </c>
      <c r="Z15" s="22">
        <v>2</v>
      </c>
      <c r="AA15" s="22">
        <v>4</v>
      </c>
      <c r="AB15" s="22">
        <v>0</v>
      </c>
      <c r="AC15" s="22">
        <v>7</v>
      </c>
      <c r="AD15" s="22">
        <v>0</v>
      </c>
      <c r="AE15" s="22">
        <v>11</v>
      </c>
      <c r="AF15" s="22">
        <v>31</v>
      </c>
      <c r="AG15" s="22">
        <v>8</v>
      </c>
      <c r="AH15" s="22">
        <v>13</v>
      </c>
      <c r="AI15" s="22">
        <v>11</v>
      </c>
      <c r="AJ15" s="22">
        <v>10</v>
      </c>
      <c r="AK15" s="22">
        <v>1</v>
      </c>
      <c r="AL15" s="22">
        <v>1</v>
      </c>
      <c r="AM15" s="22">
        <v>0</v>
      </c>
      <c r="AN15" s="22">
        <v>23</v>
      </c>
      <c r="AO15" s="22">
        <v>34</v>
      </c>
      <c r="AP15" s="22">
        <v>950</v>
      </c>
      <c r="AQ15" s="22">
        <v>57</v>
      </c>
      <c r="AR15" s="22">
        <v>24</v>
      </c>
      <c r="AS15" s="22">
        <v>3</v>
      </c>
    </row>
    <row r="16" spans="1:45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355</v>
      </c>
      <c r="F16" s="22">
        <v>4337.1899999999996</v>
      </c>
      <c r="G16" s="22">
        <v>0</v>
      </c>
      <c r="H16" s="24">
        <v>237.49</v>
      </c>
      <c r="I16" s="24">
        <v>232.25</v>
      </c>
      <c r="J16" s="24">
        <v>0</v>
      </c>
      <c r="K16" s="24">
        <v>0</v>
      </c>
      <c r="L16" s="24">
        <v>0</v>
      </c>
      <c r="M16" s="24">
        <v>0</v>
      </c>
      <c r="N16" s="24">
        <v>232.25</v>
      </c>
      <c r="O16" s="24">
        <v>213.12</v>
      </c>
      <c r="P16" s="24">
        <v>0</v>
      </c>
      <c r="Q16" s="24">
        <v>0</v>
      </c>
      <c r="R16" s="24">
        <v>0</v>
      </c>
      <c r="S16" s="24">
        <v>0</v>
      </c>
      <c r="T16" s="24">
        <v>213.12</v>
      </c>
      <c r="U16" s="24">
        <v>149.51</v>
      </c>
      <c r="V16" s="22">
        <v>0</v>
      </c>
      <c r="W16" s="22">
        <v>11019</v>
      </c>
      <c r="X16" s="22">
        <v>215880.16</v>
      </c>
      <c r="Y16" s="22">
        <v>2</v>
      </c>
      <c r="Z16" s="22">
        <v>2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2</v>
      </c>
      <c r="AG16" s="22">
        <v>2</v>
      </c>
      <c r="AH16" s="22">
        <v>0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375</v>
      </c>
      <c r="AQ16" s="22">
        <v>11</v>
      </c>
      <c r="AR16" s="22">
        <v>10</v>
      </c>
      <c r="AS16" s="22">
        <v>1</v>
      </c>
    </row>
    <row r="17" spans="1:45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1091</v>
      </c>
      <c r="F17" s="22">
        <v>11973.96</v>
      </c>
      <c r="G17" s="22">
        <v>0</v>
      </c>
      <c r="H17" s="24">
        <v>628.9</v>
      </c>
      <c r="I17" s="24">
        <v>429.16</v>
      </c>
      <c r="J17" s="24">
        <v>0</v>
      </c>
      <c r="K17" s="24">
        <v>0</v>
      </c>
      <c r="L17" s="24">
        <v>0</v>
      </c>
      <c r="M17" s="24">
        <v>0</v>
      </c>
      <c r="N17" s="24">
        <v>429.16</v>
      </c>
      <c r="O17" s="24">
        <v>399.59</v>
      </c>
      <c r="P17" s="24">
        <v>0</v>
      </c>
      <c r="Q17" s="24">
        <v>0</v>
      </c>
      <c r="R17" s="24">
        <v>0</v>
      </c>
      <c r="S17" s="24">
        <v>0</v>
      </c>
      <c r="T17" s="24">
        <v>399.59</v>
      </c>
      <c r="U17" s="24">
        <v>302</v>
      </c>
      <c r="V17" s="22">
        <v>0</v>
      </c>
      <c r="W17" s="22">
        <v>30538</v>
      </c>
      <c r="X17" s="22">
        <v>1589640</v>
      </c>
      <c r="Y17" s="22">
        <v>16</v>
      </c>
      <c r="Z17" s="22">
        <v>16</v>
      </c>
      <c r="AA17" s="22">
        <v>0</v>
      </c>
      <c r="AB17" s="22">
        <v>0</v>
      </c>
      <c r="AC17" s="22">
        <v>7</v>
      </c>
      <c r="AD17" s="22">
        <v>0</v>
      </c>
      <c r="AE17" s="22">
        <v>0</v>
      </c>
      <c r="AF17" s="22">
        <v>25</v>
      </c>
      <c r="AG17" s="22">
        <v>13</v>
      </c>
      <c r="AH17" s="22">
        <v>12</v>
      </c>
      <c r="AI17" s="22">
        <v>9</v>
      </c>
      <c r="AJ17" s="22">
        <v>15</v>
      </c>
      <c r="AK17" s="22">
        <v>10</v>
      </c>
      <c r="AL17" s="22">
        <v>3</v>
      </c>
      <c r="AM17" s="22">
        <v>7</v>
      </c>
      <c r="AN17" s="22">
        <v>19</v>
      </c>
      <c r="AO17" s="22">
        <v>19</v>
      </c>
      <c r="AP17" s="22">
        <v>741</v>
      </c>
      <c r="AQ17" s="22">
        <v>24</v>
      </c>
      <c r="AR17" s="22">
        <v>15</v>
      </c>
      <c r="AS17" s="22">
        <v>0</v>
      </c>
    </row>
    <row r="18" spans="1:45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1217</v>
      </c>
      <c r="F18" s="22">
        <v>10697.83</v>
      </c>
      <c r="G18" s="22">
        <v>0</v>
      </c>
      <c r="H18" s="24">
        <v>557.6</v>
      </c>
      <c r="I18" s="24">
        <v>623.46</v>
      </c>
      <c r="J18" s="24">
        <v>0</v>
      </c>
      <c r="K18" s="24">
        <v>0</v>
      </c>
      <c r="L18" s="24">
        <v>3.25</v>
      </c>
      <c r="M18" s="24">
        <v>0</v>
      </c>
      <c r="N18" s="24">
        <v>626.71</v>
      </c>
      <c r="O18" s="24">
        <v>525.54999999999995</v>
      </c>
      <c r="P18" s="24">
        <v>0</v>
      </c>
      <c r="Q18" s="24">
        <v>0</v>
      </c>
      <c r="R18" s="24">
        <v>23.01</v>
      </c>
      <c r="S18" s="24">
        <v>0</v>
      </c>
      <c r="T18" s="24">
        <v>548.55999999999995</v>
      </c>
      <c r="U18" s="24">
        <v>544.25</v>
      </c>
      <c r="V18" s="22">
        <v>0</v>
      </c>
      <c r="W18" s="22">
        <v>42034</v>
      </c>
      <c r="X18" s="22">
        <v>1485427</v>
      </c>
      <c r="Y18" s="22">
        <v>19</v>
      </c>
      <c r="Z18" s="22">
        <v>12</v>
      </c>
      <c r="AA18" s="22">
        <v>7</v>
      </c>
      <c r="AB18" s="22">
        <v>1</v>
      </c>
      <c r="AC18" s="22">
        <v>3</v>
      </c>
      <c r="AD18" s="22">
        <v>0</v>
      </c>
      <c r="AE18" s="22">
        <v>7</v>
      </c>
      <c r="AF18" s="22">
        <v>26</v>
      </c>
      <c r="AG18" s="22">
        <v>5</v>
      </c>
      <c r="AH18" s="22">
        <v>21</v>
      </c>
      <c r="AI18" s="22">
        <v>10</v>
      </c>
      <c r="AJ18" s="22">
        <v>2</v>
      </c>
      <c r="AK18" s="22">
        <v>0</v>
      </c>
      <c r="AL18" s="22">
        <v>0</v>
      </c>
      <c r="AM18" s="22">
        <v>0</v>
      </c>
      <c r="AN18" s="22">
        <v>21</v>
      </c>
      <c r="AO18" s="22">
        <v>28</v>
      </c>
      <c r="AP18" s="22">
        <v>1519</v>
      </c>
      <c r="AQ18" s="22">
        <v>14</v>
      </c>
      <c r="AR18" s="22">
        <v>22</v>
      </c>
      <c r="AS18" s="22">
        <v>3</v>
      </c>
    </row>
    <row r="19" spans="1:45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256</v>
      </c>
      <c r="F19" s="22">
        <v>3237</v>
      </c>
      <c r="G19" s="22">
        <v>0</v>
      </c>
      <c r="H19" s="24">
        <v>191</v>
      </c>
      <c r="I19" s="24">
        <v>151.36000000000001</v>
      </c>
      <c r="J19" s="24">
        <v>0</v>
      </c>
      <c r="K19" s="24">
        <v>0</v>
      </c>
      <c r="L19" s="24">
        <v>9.6999999999999993</v>
      </c>
      <c r="M19" s="24">
        <v>11.25</v>
      </c>
      <c r="N19" s="24">
        <v>172.31</v>
      </c>
      <c r="O19" s="24">
        <v>143.29</v>
      </c>
      <c r="P19" s="24">
        <v>0</v>
      </c>
      <c r="Q19" s="24">
        <v>0</v>
      </c>
      <c r="R19" s="24">
        <v>6.89</v>
      </c>
      <c r="S19" s="24">
        <v>6.16</v>
      </c>
      <c r="T19" s="24">
        <v>156.34</v>
      </c>
      <c r="U19" s="24">
        <v>114.31</v>
      </c>
      <c r="V19" s="22">
        <v>0</v>
      </c>
      <c r="W19" s="22">
        <v>13183</v>
      </c>
      <c r="X19" s="22">
        <v>264273</v>
      </c>
      <c r="Y19" s="22">
        <v>1</v>
      </c>
      <c r="Z19" s="22">
        <v>1</v>
      </c>
      <c r="AA19" s="22">
        <v>0</v>
      </c>
      <c r="AB19" s="22">
        <v>0</v>
      </c>
      <c r="AC19" s="22">
        <v>71</v>
      </c>
      <c r="AD19" s="22">
        <v>2</v>
      </c>
      <c r="AE19" s="22">
        <v>0</v>
      </c>
      <c r="AF19" s="22">
        <v>7</v>
      </c>
      <c r="AG19" s="22">
        <v>7</v>
      </c>
      <c r="AH19" s="22">
        <v>0</v>
      </c>
      <c r="AI19" s="22">
        <v>0</v>
      </c>
      <c r="AJ19" s="22">
        <v>36</v>
      </c>
      <c r="AK19" s="22">
        <v>2</v>
      </c>
      <c r="AL19" s="22">
        <v>2</v>
      </c>
      <c r="AM19" s="22">
        <v>0</v>
      </c>
      <c r="AN19" s="22">
        <v>0</v>
      </c>
      <c r="AO19" s="22">
        <v>0</v>
      </c>
      <c r="AP19" s="22">
        <v>983</v>
      </c>
      <c r="AQ19" s="22">
        <v>19</v>
      </c>
      <c r="AR19" s="22">
        <v>11</v>
      </c>
      <c r="AS19" s="22">
        <v>7</v>
      </c>
    </row>
    <row r="20" spans="1:45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612</v>
      </c>
      <c r="F20" s="22">
        <v>4973</v>
      </c>
      <c r="G20" s="22">
        <v>0</v>
      </c>
      <c r="H20" s="24">
        <v>388</v>
      </c>
      <c r="I20" s="24">
        <v>368</v>
      </c>
      <c r="J20" s="24">
        <v>0</v>
      </c>
      <c r="K20" s="24">
        <v>0</v>
      </c>
      <c r="L20" s="24">
        <v>0</v>
      </c>
      <c r="M20" s="24">
        <v>0</v>
      </c>
      <c r="N20" s="24">
        <v>368</v>
      </c>
      <c r="O20" s="24">
        <v>320</v>
      </c>
      <c r="P20" s="24">
        <v>0</v>
      </c>
      <c r="Q20" s="24">
        <v>0</v>
      </c>
      <c r="R20" s="24">
        <v>0</v>
      </c>
      <c r="S20" s="24">
        <v>0</v>
      </c>
      <c r="T20" s="24">
        <v>320</v>
      </c>
      <c r="U20" s="24">
        <v>273</v>
      </c>
      <c r="V20" s="22">
        <v>0</v>
      </c>
      <c r="W20" s="22">
        <v>25285</v>
      </c>
      <c r="X20" s="22">
        <v>883905</v>
      </c>
      <c r="Y20" s="22">
        <v>11</v>
      </c>
      <c r="Z20" s="22">
        <v>2</v>
      </c>
      <c r="AA20" s="22">
        <v>4</v>
      </c>
      <c r="AB20" s="22">
        <v>2</v>
      </c>
      <c r="AC20" s="22">
        <v>5</v>
      </c>
      <c r="AD20" s="22">
        <v>0</v>
      </c>
      <c r="AE20" s="22">
        <v>9</v>
      </c>
      <c r="AF20" s="22">
        <v>2</v>
      </c>
      <c r="AG20" s="22">
        <v>1</v>
      </c>
      <c r="AH20" s="22">
        <v>0</v>
      </c>
      <c r="AI20" s="22">
        <v>0</v>
      </c>
      <c r="AJ20" s="22">
        <v>1</v>
      </c>
      <c r="AK20" s="22">
        <v>2</v>
      </c>
      <c r="AL20" s="22">
        <v>0</v>
      </c>
      <c r="AM20" s="22">
        <v>2</v>
      </c>
      <c r="AN20" s="22">
        <v>3</v>
      </c>
      <c r="AO20" s="22">
        <v>12</v>
      </c>
      <c r="AP20" s="22">
        <v>1785</v>
      </c>
      <c r="AQ20" s="22">
        <v>18</v>
      </c>
      <c r="AR20" s="22">
        <v>6</v>
      </c>
      <c r="AS20" s="22">
        <v>55</v>
      </c>
    </row>
    <row r="21" spans="1:45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117</v>
      </c>
      <c r="F21" s="22">
        <v>1918</v>
      </c>
      <c r="G21" s="22">
        <v>0</v>
      </c>
      <c r="H21" s="24">
        <v>133.30000000000001</v>
      </c>
      <c r="I21" s="24">
        <v>110</v>
      </c>
      <c r="J21" s="24">
        <v>0</v>
      </c>
      <c r="K21" s="24">
        <v>0</v>
      </c>
      <c r="L21" s="24">
        <v>0</v>
      </c>
      <c r="M21" s="24">
        <v>0</v>
      </c>
      <c r="N21" s="24">
        <v>110</v>
      </c>
      <c r="O21" s="24">
        <v>99.45</v>
      </c>
      <c r="P21" s="24">
        <v>0</v>
      </c>
      <c r="Q21" s="24">
        <v>0</v>
      </c>
      <c r="R21" s="24">
        <v>0</v>
      </c>
      <c r="S21" s="24">
        <v>0</v>
      </c>
      <c r="T21" s="24">
        <v>99.45</v>
      </c>
      <c r="U21" s="24">
        <v>51</v>
      </c>
      <c r="V21" s="22">
        <v>0</v>
      </c>
      <c r="W21" s="22">
        <v>6199</v>
      </c>
      <c r="X21" s="22">
        <v>191590</v>
      </c>
      <c r="Y21" s="22">
        <v>0</v>
      </c>
      <c r="Z21" s="22">
        <v>0</v>
      </c>
      <c r="AA21" s="22">
        <v>0</v>
      </c>
      <c r="AB21" s="22">
        <v>0</v>
      </c>
      <c r="AC21" s="22">
        <v>44</v>
      </c>
      <c r="AD21" s="22">
        <v>0</v>
      </c>
      <c r="AE21" s="22">
        <v>0</v>
      </c>
      <c r="AF21" s="22">
        <v>3</v>
      </c>
      <c r="AG21" s="22">
        <v>3</v>
      </c>
      <c r="AH21" s="22">
        <v>0</v>
      </c>
      <c r="AI21" s="22">
        <v>0</v>
      </c>
      <c r="AJ21" s="22">
        <v>9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338</v>
      </c>
      <c r="AQ21" s="22">
        <v>1</v>
      </c>
      <c r="AR21" s="22">
        <v>5</v>
      </c>
      <c r="AS21" s="22">
        <v>1</v>
      </c>
    </row>
    <row r="22" spans="1:45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60</v>
      </c>
      <c r="F22" s="22">
        <v>38039</v>
      </c>
      <c r="G22" s="22">
        <v>0</v>
      </c>
      <c r="H22" s="24">
        <v>184.5</v>
      </c>
      <c r="I22" s="24">
        <v>97.141999999999996</v>
      </c>
      <c r="J22" s="24">
        <v>0</v>
      </c>
      <c r="K22" s="24">
        <v>0</v>
      </c>
      <c r="L22" s="24">
        <v>0</v>
      </c>
      <c r="M22" s="24">
        <v>0</v>
      </c>
      <c r="N22" s="24">
        <v>97.141999999999996</v>
      </c>
      <c r="O22" s="24">
        <v>70.665000000000006</v>
      </c>
      <c r="P22" s="24">
        <v>0</v>
      </c>
      <c r="Q22" s="24">
        <v>0</v>
      </c>
      <c r="R22" s="24">
        <v>0</v>
      </c>
      <c r="S22" s="24">
        <v>0</v>
      </c>
      <c r="T22" s="24">
        <v>70.665000000000006</v>
      </c>
      <c r="U22" s="24">
        <v>19.5</v>
      </c>
      <c r="V22" s="22">
        <v>0</v>
      </c>
      <c r="W22" s="22">
        <v>3322</v>
      </c>
      <c r="X22" s="22">
        <v>126968.838</v>
      </c>
      <c r="Y22" s="22">
        <v>0</v>
      </c>
      <c r="Z22" s="22">
        <v>0</v>
      </c>
      <c r="AA22" s="22">
        <v>0</v>
      </c>
      <c r="AB22" s="22">
        <v>0</v>
      </c>
      <c r="AC22" s="22">
        <v>74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149</v>
      </c>
      <c r="AQ22" s="22">
        <v>5</v>
      </c>
      <c r="AR22" s="22">
        <v>17</v>
      </c>
      <c r="AS22" s="22">
        <v>0</v>
      </c>
    </row>
    <row r="23" spans="1:45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70</v>
      </c>
      <c r="F23" s="22">
        <v>73550</v>
      </c>
      <c r="G23" s="22">
        <v>0</v>
      </c>
      <c r="H23" s="24">
        <v>52.75</v>
      </c>
      <c r="I23" s="24">
        <v>32.049999999999997</v>
      </c>
      <c r="J23" s="24">
        <v>0</v>
      </c>
      <c r="K23" s="24">
        <v>0</v>
      </c>
      <c r="L23" s="24">
        <v>0</v>
      </c>
      <c r="M23" s="24">
        <v>0</v>
      </c>
      <c r="N23" s="24">
        <v>32.049999999999997</v>
      </c>
      <c r="O23" s="24">
        <v>27.02</v>
      </c>
      <c r="P23" s="24">
        <v>0</v>
      </c>
      <c r="Q23" s="24">
        <v>0</v>
      </c>
      <c r="R23" s="24">
        <v>0</v>
      </c>
      <c r="S23" s="24">
        <v>0</v>
      </c>
      <c r="T23" s="24">
        <v>27.02</v>
      </c>
      <c r="U23" s="24">
        <v>10.4</v>
      </c>
      <c r="V23" s="22">
        <v>0</v>
      </c>
      <c r="W23" s="22">
        <v>1897</v>
      </c>
      <c r="X23" s="22">
        <v>92135.25</v>
      </c>
      <c r="Y23" s="22">
        <v>1</v>
      </c>
      <c r="Z23" s="22">
        <v>1</v>
      </c>
      <c r="AA23" s="22">
        <v>0</v>
      </c>
      <c r="AB23" s="22">
        <v>0</v>
      </c>
      <c r="AC23" s="22">
        <v>1</v>
      </c>
      <c r="AD23" s="22">
        <v>0</v>
      </c>
      <c r="AE23" s="22">
        <v>0</v>
      </c>
      <c r="AF23" s="22">
        <v>2</v>
      </c>
      <c r="AG23" s="22">
        <v>2</v>
      </c>
      <c r="AH23" s="22">
        <v>0</v>
      </c>
      <c r="AI23" s="22">
        <v>0</v>
      </c>
      <c r="AJ23" s="22">
        <v>2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  <c r="AQ23" s="22">
        <v>0</v>
      </c>
      <c r="AR23" s="22">
        <v>0</v>
      </c>
      <c r="AS23" s="22">
        <v>0</v>
      </c>
    </row>
    <row r="24" spans="1:45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78</v>
      </c>
      <c r="F24" s="22">
        <v>7761580</v>
      </c>
      <c r="G24" s="22">
        <v>3</v>
      </c>
      <c r="H24" s="24">
        <v>1997</v>
      </c>
      <c r="I24" s="24">
        <v>153.97</v>
      </c>
      <c r="J24" s="24">
        <v>0</v>
      </c>
      <c r="K24" s="24">
        <v>0</v>
      </c>
      <c r="L24" s="24">
        <v>0</v>
      </c>
      <c r="M24" s="24">
        <v>0</v>
      </c>
      <c r="N24" s="24">
        <v>153.97</v>
      </c>
      <c r="O24" s="24">
        <v>68.05</v>
      </c>
      <c r="P24" s="24">
        <v>0</v>
      </c>
      <c r="Q24" s="24">
        <v>0</v>
      </c>
      <c r="R24" s="24">
        <v>0</v>
      </c>
      <c r="S24" s="24">
        <v>0</v>
      </c>
      <c r="T24" s="24">
        <v>68.05</v>
      </c>
      <c r="U24" s="24">
        <v>10.35</v>
      </c>
      <c r="V24" s="22">
        <v>0</v>
      </c>
      <c r="W24" s="22">
        <v>3284</v>
      </c>
      <c r="X24" s="22">
        <v>264623.01</v>
      </c>
      <c r="Y24" s="22">
        <v>9</v>
      </c>
      <c r="Z24" s="22">
        <v>6</v>
      </c>
      <c r="AA24" s="22">
        <v>3</v>
      </c>
      <c r="AB24" s="22">
        <v>0</v>
      </c>
      <c r="AC24" s="22">
        <v>0</v>
      </c>
      <c r="AD24" s="22">
        <v>0</v>
      </c>
      <c r="AE24" s="22">
        <v>3</v>
      </c>
      <c r="AF24" s="22">
        <v>1</v>
      </c>
      <c r="AG24" s="22">
        <v>0</v>
      </c>
      <c r="AH24" s="22">
        <v>1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1</v>
      </c>
      <c r="AO24" s="22">
        <v>4</v>
      </c>
      <c r="AP24" s="22">
        <v>302</v>
      </c>
      <c r="AQ24" s="22">
        <v>56</v>
      </c>
      <c r="AR24" s="22">
        <v>20</v>
      </c>
      <c r="AS24" s="22">
        <v>30</v>
      </c>
    </row>
    <row r="25" spans="1:45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1444</v>
      </c>
      <c r="F25" s="22">
        <v>126620</v>
      </c>
      <c r="G25" s="22">
        <v>0</v>
      </c>
      <c r="H25" s="24">
        <v>1705</v>
      </c>
      <c r="I25" s="24">
        <v>582</v>
      </c>
      <c r="J25" s="24">
        <v>0</v>
      </c>
      <c r="K25" s="24">
        <v>0</v>
      </c>
      <c r="L25" s="24">
        <v>0</v>
      </c>
      <c r="M25" s="24">
        <v>0</v>
      </c>
      <c r="N25" s="24">
        <v>582</v>
      </c>
      <c r="O25" s="24">
        <v>400</v>
      </c>
      <c r="P25" s="24">
        <v>0</v>
      </c>
      <c r="Q25" s="24">
        <v>0</v>
      </c>
      <c r="R25" s="24">
        <v>0</v>
      </c>
      <c r="S25" s="24">
        <v>0</v>
      </c>
      <c r="T25" s="24">
        <v>400</v>
      </c>
      <c r="U25" s="24">
        <v>347</v>
      </c>
      <c r="V25" s="22">
        <v>0</v>
      </c>
      <c r="W25" s="22">
        <v>35965</v>
      </c>
      <c r="X25" s="22">
        <v>1425098</v>
      </c>
      <c r="Y25" s="22">
        <v>2</v>
      </c>
      <c r="Z25" s="22">
        <v>0</v>
      </c>
      <c r="AA25" s="22">
        <v>1</v>
      </c>
      <c r="AB25" s="22">
        <v>0</v>
      </c>
      <c r="AC25" s="22">
        <v>1</v>
      </c>
      <c r="AD25" s="22">
        <v>0</v>
      </c>
      <c r="AE25" s="22">
        <v>2</v>
      </c>
      <c r="AF25" s="22">
        <v>45</v>
      </c>
      <c r="AG25" s="22">
        <v>29</v>
      </c>
      <c r="AH25" s="22">
        <v>16</v>
      </c>
      <c r="AI25" s="22">
        <v>0</v>
      </c>
      <c r="AJ25" s="22">
        <v>5</v>
      </c>
      <c r="AK25" s="22">
        <v>2</v>
      </c>
      <c r="AL25" s="22">
        <v>0</v>
      </c>
      <c r="AM25" s="22">
        <v>2</v>
      </c>
      <c r="AN25" s="22">
        <v>18</v>
      </c>
      <c r="AO25" s="22">
        <v>20</v>
      </c>
      <c r="AP25" s="22">
        <v>1310</v>
      </c>
      <c r="AQ25" s="22">
        <v>34</v>
      </c>
      <c r="AR25" s="22">
        <v>24</v>
      </c>
      <c r="AS25" s="22">
        <v>8</v>
      </c>
    </row>
    <row r="26" spans="1:45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1491</v>
      </c>
      <c r="F26" s="22">
        <v>6636100</v>
      </c>
      <c r="G26" s="22">
        <v>7</v>
      </c>
      <c r="H26" s="24">
        <v>593</v>
      </c>
      <c r="I26" s="24">
        <v>387</v>
      </c>
      <c r="J26" s="24"/>
      <c r="K26" s="24"/>
      <c r="L26" s="24"/>
      <c r="M26" s="24"/>
      <c r="N26" s="24">
        <v>387</v>
      </c>
      <c r="O26" s="24">
        <v>306</v>
      </c>
      <c r="P26" s="24"/>
      <c r="Q26" s="24"/>
      <c r="R26" s="24"/>
      <c r="S26" s="24"/>
      <c r="T26" s="24">
        <v>306</v>
      </c>
      <c r="U26" s="24">
        <v>191</v>
      </c>
      <c r="V26" s="22"/>
      <c r="W26" s="22">
        <v>30208</v>
      </c>
      <c r="X26" s="22">
        <v>5877988</v>
      </c>
      <c r="Y26" s="22">
        <v>6</v>
      </c>
      <c r="Z26" s="22">
        <v>3</v>
      </c>
      <c r="AA26" s="22">
        <v>3</v>
      </c>
      <c r="AB26" s="22"/>
      <c r="AC26" s="22">
        <v>3</v>
      </c>
      <c r="AD26" s="22"/>
      <c r="AE26" s="22">
        <v>3</v>
      </c>
      <c r="AF26" s="22">
        <v>47</v>
      </c>
      <c r="AG26" s="22">
        <v>14</v>
      </c>
      <c r="AH26" s="22">
        <v>19</v>
      </c>
      <c r="AI26" s="22">
        <v>4</v>
      </c>
      <c r="AJ26" s="22">
        <v>8</v>
      </c>
      <c r="AK26" s="22">
        <v>4</v>
      </c>
      <c r="AL26" s="22">
        <v>4</v>
      </c>
      <c r="AM26" s="22"/>
      <c r="AN26" s="22">
        <v>33</v>
      </c>
      <c r="AO26" s="22">
        <v>36</v>
      </c>
      <c r="AP26" s="22">
        <v>1086</v>
      </c>
      <c r="AQ26" s="22">
        <v>17</v>
      </c>
      <c r="AR26" s="22">
        <v>8</v>
      </c>
      <c r="AS26" s="22">
        <v>16</v>
      </c>
    </row>
    <row r="27" spans="1:45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7</v>
      </c>
      <c r="F27" s="22">
        <v>81017</v>
      </c>
      <c r="G27" s="22">
        <v>1</v>
      </c>
      <c r="H27" s="24">
        <v>552</v>
      </c>
      <c r="I27" s="24">
        <v>10</v>
      </c>
      <c r="J27" s="24">
        <v>0</v>
      </c>
      <c r="K27" s="24">
        <v>0</v>
      </c>
      <c r="L27" s="24">
        <v>36</v>
      </c>
      <c r="M27" s="24">
        <v>20</v>
      </c>
      <c r="N27" s="24">
        <v>66</v>
      </c>
      <c r="O27" s="24">
        <v>4</v>
      </c>
      <c r="P27" s="24">
        <v>0</v>
      </c>
      <c r="Q27" s="24">
        <v>0</v>
      </c>
      <c r="R27" s="24">
        <v>0</v>
      </c>
      <c r="S27" s="24">
        <v>0</v>
      </c>
      <c r="T27" s="24">
        <v>4</v>
      </c>
      <c r="U27" s="24">
        <v>0</v>
      </c>
      <c r="V27" s="22">
        <v>0</v>
      </c>
      <c r="W27" s="22">
        <v>219</v>
      </c>
      <c r="X27" s="22">
        <v>28379</v>
      </c>
      <c r="Y27" s="22">
        <v>0</v>
      </c>
      <c r="Z27" s="22">
        <v>0</v>
      </c>
      <c r="AA27" s="22">
        <v>0</v>
      </c>
      <c r="AB27" s="22">
        <v>0</v>
      </c>
      <c r="AC27" s="22">
        <v>19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14</v>
      </c>
      <c r="AQ27" s="22">
        <v>1</v>
      </c>
      <c r="AR27" s="22">
        <v>0</v>
      </c>
      <c r="AS27" s="22">
        <v>1</v>
      </c>
    </row>
    <row r="28" spans="1:45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72</v>
      </c>
      <c r="F28" s="22">
        <v>629823</v>
      </c>
      <c r="G28" s="22">
        <v>11</v>
      </c>
      <c r="H28" s="24">
        <v>2476</v>
      </c>
      <c r="I28" s="24">
        <v>8.9</v>
      </c>
      <c r="J28" s="24">
        <v>0</v>
      </c>
      <c r="K28" s="24">
        <v>0</v>
      </c>
      <c r="L28" s="24">
        <v>0</v>
      </c>
      <c r="M28" s="24">
        <v>0</v>
      </c>
      <c r="N28" s="24">
        <v>8.9</v>
      </c>
      <c r="O28" s="24">
        <v>11.9</v>
      </c>
      <c r="P28" s="24">
        <v>0</v>
      </c>
      <c r="Q28" s="24">
        <v>0</v>
      </c>
      <c r="R28" s="24">
        <v>0</v>
      </c>
      <c r="S28" s="24">
        <v>0</v>
      </c>
      <c r="T28" s="24">
        <v>11.9</v>
      </c>
      <c r="U28" s="24">
        <v>0</v>
      </c>
      <c r="V28" s="22">
        <v>0</v>
      </c>
      <c r="W28" s="22">
        <v>5406</v>
      </c>
      <c r="X28" s="22">
        <v>211635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69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237</v>
      </c>
      <c r="AQ28" s="22">
        <v>48</v>
      </c>
      <c r="AR28" s="22">
        <v>1</v>
      </c>
      <c r="AS28" s="22">
        <v>3</v>
      </c>
    </row>
    <row r="29" spans="1:45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28</v>
      </c>
      <c r="F29" s="22">
        <v>246969</v>
      </c>
      <c r="G29" s="22">
        <v>4</v>
      </c>
      <c r="H29" s="24">
        <v>1497.65</v>
      </c>
      <c r="I29" s="24">
        <v>24.18</v>
      </c>
      <c r="J29" s="24">
        <v>0</v>
      </c>
      <c r="K29" s="24">
        <v>0</v>
      </c>
      <c r="L29" s="24">
        <v>22</v>
      </c>
      <c r="M29" s="24">
        <v>0</v>
      </c>
      <c r="N29" s="24">
        <v>46.18</v>
      </c>
      <c r="O29" s="24">
        <v>13</v>
      </c>
      <c r="P29" s="24">
        <v>0</v>
      </c>
      <c r="Q29" s="24">
        <v>0</v>
      </c>
      <c r="R29" s="24">
        <v>0</v>
      </c>
      <c r="S29" s="24">
        <v>0</v>
      </c>
      <c r="T29" s="24">
        <v>13</v>
      </c>
      <c r="U29" s="24">
        <v>0</v>
      </c>
      <c r="V29" s="22">
        <v>0</v>
      </c>
      <c r="W29" s="22">
        <v>2478</v>
      </c>
      <c r="X29" s="22">
        <v>141387</v>
      </c>
      <c r="Y29" s="22">
        <v>2</v>
      </c>
      <c r="Z29" s="22">
        <v>2</v>
      </c>
      <c r="AA29" s="22">
        <v>0</v>
      </c>
      <c r="AB29" s="22">
        <v>0</v>
      </c>
      <c r="AC29" s="22">
        <v>18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95</v>
      </c>
      <c r="AQ29" s="22">
        <v>29</v>
      </c>
      <c r="AR29" s="22">
        <v>1</v>
      </c>
      <c r="AS29" s="22">
        <v>0</v>
      </c>
    </row>
    <row r="30" spans="1:45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41</v>
      </c>
      <c r="F30" s="22">
        <v>354419</v>
      </c>
      <c r="G30" s="22">
        <v>2</v>
      </c>
      <c r="H30" s="24">
        <v>2619</v>
      </c>
      <c r="I30" s="24">
        <v>0</v>
      </c>
      <c r="J30" s="24">
        <v>166</v>
      </c>
      <c r="K30" s="24">
        <v>0</v>
      </c>
      <c r="L30" s="24">
        <v>0</v>
      </c>
      <c r="M30" s="24">
        <v>0</v>
      </c>
      <c r="N30" s="24">
        <v>166</v>
      </c>
      <c r="O30" s="24">
        <v>11.8</v>
      </c>
      <c r="P30" s="24">
        <v>0</v>
      </c>
      <c r="Q30" s="24">
        <v>0</v>
      </c>
      <c r="R30" s="24">
        <v>0</v>
      </c>
      <c r="S30" s="24">
        <v>0</v>
      </c>
      <c r="T30" s="24">
        <v>11.8</v>
      </c>
      <c r="U30" s="24">
        <v>0</v>
      </c>
      <c r="V30" s="22">
        <v>0</v>
      </c>
      <c r="W30" s="22">
        <v>2760</v>
      </c>
      <c r="X30" s="22">
        <v>455213</v>
      </c>
      <c r="Y30" s="22">
        <v>0</v>
      </c>
      <c r="Z30" s="22">
        <v>0</v>
      </c>
      <c r="AA30" s="22">
        <v>0</v>
      </c>
      <c r="AB30" s="22">
        <v>0</v>
      </c>
      <c r="AC30" s="22">
        <v>18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1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92</v>
      </c>
      <c r="AQ30" s="22">
        <v>24</v>
      </c>
      <c r="AR30" s="22">
        <v>0</v>
      </c>
      <c r="AS30" s="22">
        <v>3</v>
      </c>
    </row>
    <row r="31" spans="1:45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65</v>
      </c>
      <c r="F31" s="22">
        <v>1213056</v>
      </c>
      <c r="G31" s="22">
        <v>5</v>
      </c>
      <c r="H31" s="24">
        <v>1327</v>
      </c>
      <c r="I31" s="24">
        <v>184.24</v>
      </c>
      <c r="J31" s="24">
        <v>0</v>
      </c>
      <c r="K31" s="24">
        <v>138.25</v>
      </c>
      <c r="L31" s="24">
        <v>5.45</v>
      </c>
      <c r="M31" s="24">
        <v>0</v>
      </c>
      <c r="N31" s="24">
        <v>327.94</v>
      </c>
      <c r="O31" s="24">
        <v>25.91</v>
      </c>
      <c r="P31" s="24">
        <v>0</v>
      </c>
      <c r="Q31" s="24">
        <v>0</v>
      </c>
      <c r="R31" s="24">
        <v>0</v>
      </c>
      <c r="S31" s="24">
        <v>0</v>
      </c>
      <c r="T31" s="24">
        <v>25.91</v>
      </c>
      <c r="U31" s="24">
        <v>1</v>
      </c>
      <c r="V31" s="22">
        <v>0</v>
      </c>
      <c r="W31" s="22">
        <v>2393</v>
      </c>
      <c r="X31" s="22">
        <v>225000</v>
      </c>
      <c r="Y31" s="22">
        <v>1</v>
      </c>
      <c r="Z31" s="22">
        <v>0</v>
      </c>
      <c r="AA31" s="22">
        <v>1</v>
      </c>
      <c r="AB31" s="22">
        <v>0</v>
      </c>
      <c r="AC31" s="22">
        <v>0</v>
      </c>
      <c r="AD31" s="22">
        <v>0</v>
      </c>
      <c r="AE31" s="22">
        <v>1</v>
      </c>
      <c r="AF31" s="22">
        <v>1</v>
      </c>
      <c r="AG31" s="22">
        <v>1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1</v>
      </c>
      <c r="AP31" s="22">
        <v>138</v>
      </c>
      <c r="AQ31" s="22">
        <v>10</v>
      </c>
      <c r="AR31" s="22">
        <v>4</v>
      </c>
      <c r="AS31" s="22">
        <v>0</v>
      </c>
    </row>
    <row r="32" spans="1:45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20</v>
      </c>
      <c r="F32" s="22">
        <v>263216</v>
      </c>
      <c r="G32" s="22">
        <v>5</v>
      </c>
      <c r="H32" s="24">
        <v>102.81</v>
      </c>
      <c r="I32" s="24">
        <v>17.3</v>
      </c>
      <c r="J32" s="24">
        <v>0</v>
      </c>
      <c r="K32" s="24">
        <v>0</v>
      </c>
      <c r="L32" s="24">
        <v>2.6</v>
      </c>
      <c r="M32" s="24">
        <v>0</v>
      </c>
      <c r="N32" s="24">
        <v>19.899999999999999</v>
      </c>
      <c r="O32" s="24">
        <v>20.5</v>
      </c>
      <c r="P32" s="24">
        <v>0</v>
      </c>
      <c r="Q32" s="24">
        <v>0</v>
      </c>
      <c r="R32" s="24">
        <v>1.9</v>
      </c>
      <c r="S32" s="24">
        <v>0</v>
      </c>
      <c r="T32" s="24">
        <v>22.4</v>
      </c>
      <c r="U32" s="24">
        <v>0</v>
      </c>
      <c r="V32" s="22">
        <v>0</v>
      </c>
      <c r="W32" s="22">
        <v>797</v>
      </c>
      <c r="X32" s="22">
        <v>61208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88</v>
      </c>
      <c r="AQ32" s="22">
        <v>3</v>
      </c>
      <c r="AR32" s="22">
        <v>1</v>
      </c>
      <c r="AS32" s="22">
        <v>4</v>
      </c>
    </row>
    <row r="33" spans="1:45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20</v>
      </c>
      <c r="F33" s="22">
        <v>290597</v>
      </c>
      <c r="G33" s="22">
        <v>5</v>
      </c>
      <c r="H33" s="24">
        <v>1368</v>
      </c>
      <c r="I33" s="24">
        <v>51.42</v>
      </c>
      <c r="J33" s="24">
        <v>0</v>
      </c>
      <c r="K33" s="24">
        <v>0</v>
      </c>
      <c r="L33" s="24">
        <v>0</v>
      </c>
      <c r="M33" s="24">
        <v>0</v>
      </c>
      <c r="N33" s="24">
        <v>51.42</v>
      </c>
      <c r="O33" s="24">
        <v>6.62</v>
      </c>
      <c r="P33" s="24">
        <v>0</v>
      </c>
      <c r="Q33" s="24">
        <v>0</v>
      </c>
      <c r="R33" s="24">
        <v>0</v>
      </c>
      <c r="S33" s="24">
        <v>0</v>
      </c>
      <c r="T33" s="24">
        <v>6.62</v>
      </c>
      <c r="U33" s="24">
        <v>0</v>
      </c>
      <c r="V33" s="22">
        <v>0</v>
      </c>
      <c r="W33" s="22">
        <v>652</v>
      </c>
      <c r="X33" s="22">
        <v>125600</v>
      </c>
      <c r="Y33" s="22">
        <v>1</v>
      </c>
      <c r="Z33" s="22">
        <v>0</v>
      </c>
      <c r="AA33" s="22">
        <v>1</v>
      </c>
      <c r="AB33" s="22">
        <v>0</v>
      </c>
      <c r="AC33" s="22">
        <v>0</v>
      </c>
      <c r="AD33" s="22">
        <v>0</v>
      </c>
      <c r="AE33" s="22">
        <v>1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1</v>
      </c>
      <c r="AP33" s="22">
        <v>17</v>
      </c>
      <c r="AQ33" s="22">
        <v>2</v>
      </c>
      <c r="AR33" s="22">
        <v>1</v>
      </c>
      <c r="AS33" s="22">
        <v>0</v>
      </c>
    </row>
    <row r="34" spans="1:45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143</v>
      </c>
      <c r="F34" s="22">
        <v>590271</v>
      </c>
      <c r="G34" s="22">
        <v>7</v>
      </c>
      <c r="H34" s="24">
        <v>2630</v>
      </c>
      <c r="I34" s="24">
        <v>41.94</v>
      </c>
      <c r="J34" s="24">
        <v>0</v>
      </c>
      <c r="K34" s="24">
        <v>0</v>
      </c>
      <c r="L34" s="24">
        <v>0</v>
      </c>
      <c r="M34" s="24">
        <v>2.31</v>
      </c>
      <c r="N34" s="24">
        <v>44.25</v>
      </c>
      <c r="O34" s="24">
        <v>18.57</v>
      </c>
      <c r="P34" s="24">
        <v>0</v>
      </c>
      <c r="Q34" s="24">
        <v>0</v>
      </c>
      <c r="R34" s="24">
        <v>0</v>
      </c>
      <c r="S34" s="24">
        <v>0</v>
      </c>
      <c r="T34" s="24">
        <v>18.57</v>
      </c>
      <c r="U34" s="24">
        <v>2.77</v>
      </c>
      <c r="V34" s="22">
        <v>0</v>
      </c>
      <c r="W34" s="22">
        <v>5678</v>
      </c>
      <c r="X34" s="22">
        <v>576000</v>
      </c>
      <c r="Y34" s="22">
        <v>6</v>
      </c>
      <c r="Z34" s="22">
        <v>3</v>
      </c>
      <c r="AA34" s="22">
        <v>3</v>
      </c>
      <c r="AB34" s="22">
        <v>1</v>
      </c>
      <c r="AC34" s="22">
        <v>1</v>
      </c>
      <c r="AD34" s="22">
        <v>0</v>
      </c>
      <c r="AE34" s="22">
        <v>3</v>
      </c>
      <c r="AF34" s="22">
        <v>2</v>
      </c>
      <c r="AG34" s="22">
        <v>1</v>
      </c>
      <c r="AH34" s="22">
        <v>1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1</v>
      </c>
      <c r="AO34" s="22">
        <v>4</v>
      </c>
      <c r="AP34" s="22">
        <v>398</v>
      </c>
      <c r="AQ34" s="22">
        <v>50</v>
      </c>
      <c r="AR34" s="22">
        <v>9</v>
      </c>
      <c r="AS34" s="22">
        <v>5</v>
      </c>
    </row>
    <row r="35" spans="1:45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77</v>
      </c>
      <c r="F35" s="22">
        <v>308130.7</v>
      </c>
      <c r="G35" s="22">
        <v>6</v>
      </c>
      <c r="H35" s="24">
        <v>1035.69</v>
      </c>
      <c r="I35" s="24">
        <v>13.26</v>
      </c>
      <c r="J35" s="24">
        <v>0</v>
      </c>
      <c r="K35" s="24">
        <v>0</v>
      </c>
      <c r="L35" s="24">
        <v>0</v>
      </c>
      <c r="M35" s="24">
        <v>0</v>
      </c>
      <c r="N35" s="24">
        <v>13.26</v>
      </c>
      <c r="O35" s="24">
        <v>32.299999999999997</v>
      </c>
      <c r="P35" s="24">
        <v>0</v>
      </c>
      <c r="Q35" s="24">
        <v>0</v>
      </c>
      <c r="R35" s="24">
        <v>0</v>
      </c>
      <c r="S35" s="24">
        <v>0</v>
      </c>
      <c r="T35" s="24">
        <v>32.299999999999997</v>
      </c>
      <c r="U35" s="24">
        <v>0.89</v>
      </c>
      <c r="V35" s="22">
        <v>0</v>
      </c>
      <c r="W35" s="22">
        <v>3440</v>
      </c>
      <c r="X35" s="22">
        <v>265078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216</v>
      </c>
      <c r="AQ35" s="22">
        <v>25</v>
      </c>
      <c r="AR35" s="22">
        <v>19</v>
      </c>
      <c r="AS35" s="22">
        <v>11</v>
      </c>
    </row>
    <row r="36" spans="1:45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61</v>
      </c>
      <c r="F36" s="22">
        <v>338900</v>
      </c>
      <c r="G36" s="22">
        <v>10</v>
      </c>
      <c r="H36" s="24">
        <v>2552.83</v>
      </c>
      <c r="I36" s="24">
        <v>27.28</v>
      </c>
      <c r="J36" s="24">
        <v>11.37</v>
      </c>
      <c r="K36" s="24">
        <v>0</v>
      </c>
      <c r="L36" s="24">
        <v>75.84</v>
      </c>
      <c r="M36" s="24">
        <v>0</v>
      </c>
      <c r="N36" s="24">
        <v>114.49</v>
      </c>
      <c r="O36" s="24">
        <v>18.12</v>
      </c>
      <c r="P36" s="24">
        <v>0</v>
      </c>
      <c r="Q36" s="24">
        <v>0</v>
      </c>
      <c r="R36" s="24">
        <v>0</v>
      </c>
      <c r="S36" s="24">
        <v>0</v>
      </c>
      <c r="T36" s="24">
        <v>18.12</v>
      </c>
      <c r="U36" s="24">
        <v>0</v>
      </c>
      <c r="V36" s="22">
        <v>0</v>
      </c>
      <c r="W36" s="22">
        <v>4299</v>
      </c>
      <c r="X36" s="22">
        <v>272646.02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168</v>
      </c>
      <c r="AQ36" s="22">
        <v>39</v>
      </c>
      <c r="AR36" s="22">
        <v>4</v>
      </c>
      <c r="AS36" s="22">
        <v>11</v>
      </c>
    </row>
    <row r="37" spans="1:45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25</v>
      </c>
      <c r="F37" s="22">
        <v>332572</v>
      </c>
      <c r="G37" s="22">
        <v>11</v>
      </c>
      <c r="H37" s="24">
        <v>1347</v>
      </c>
      <c r="I37" s="24">
        <v>6</v>
      </c>
      <c r="J37" s="24">
        <v>0</v>
      </c>
      <c r="K37" s="24">
        <v>29</v>
      </c>
      <c r="L37" s="24">
        <v>8</v>
      </c>
      <c r="M37" s="24">
        <v>0</v>
      </c>
      <c r="N37" s="24">
        <v>43</v>
      </c>
      <c r="O37" s="24">
        <v>0</v>
      </c>
      <c r="P37" s="24">
        <v>0</v>
      </c>
      <c r="Q37" s="24">
        <v>0</v>
      </c>
      <c r="R37" s="24">
        <v>0</v>
      </c>
      <c r="S37" s="24">
        <v>0</v>
      </c>
      <c r="T37" s="24">
        <v>0</v>
      </c>
      <c r="U37" s="24">
        <v>0</v>
      </c>
      <c r="V37" s="22">
        <v>0</v>
      </c>
      <c r="W37" s="22">
        <v>1365</v>
      </c>
      <c r="X37" s="22">
        <v>97500</v>
      </c>
      <c r="Y37" s="22">
        <v>1</v>
      </c>
      <c r="Z37" s="22">
        <v>0</v>
      </c>
      <c r="AA37" s="22">
        <v>1</v>
      </c>
      <c r="AB37" s="22">
        <v>0</v>
      </c>
      <c r="AC37" s="22">
        <v>0</v>
      </c>
      <c r="AD37" s="22">
        <v>0</v>
      </c>
      <c r="AE37" s="22">
        <v>1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1</v>
      </c>
      <c r="AP37" s="22">
        <v>51</v>
      </c>
      <c r="AQ37" s="22">
        <v>17</v>
      </c>
      <c r="AR37" s="22">
        <v>2</v>
      </c>
      <c r="AS37" s="22">
        <v>0</v>
      </c>
    </row>
    <row r="38" spans="1:45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15</v>
      </c>
      <c r="F38" s="22">
        <v>1468352</v>
      </c>
      <c r="G38" s="22">
        <v>2</v>
      </c>
      <c r="H38" s="24">
        <v>1886.8</v>
      </c>
      <c r="I38" s="24">
        <v>5.2</v>
      </c>
      <c r="J38" s="24">
        <v>0</v>
      </c>
      <c r="K38" s="24">
        <v>0</v>
      </c>
      <c r="L38" s="24">
        <v>64.7</v>
      </c>
      <c r="M38" s="24">
        <v>0</v>
      </c>
      <c r="N38" s="24">
        <v>69.900000000000006</v>
      </c>
      <c r="O38" s="24">
        <v>5.8</v>
      </c>
      <c r="P38" s="24">
        <v>0</v>
      </c>
      <c r="Q38" s="24">
        <v>0</v>
      </c>
      <c r="R38" s="24">
        <v>0</v>
      </c>
      <c r="S38" s="24">
        <v>0</v>
      </c>
      <c r="T38" s="24">
        <v>5.8</v>
      </c>
      <c r="U38" s="24">
        <v>0</v>
      </c>
      <c r="V38" s="22">
        <v>0</v>
      </c>
      <c r="W38" s="22">
        <v>1204</v>
      </c>
      <c r="X38" s="22">
        <v>141429.14000000001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57</v>
      </c>
      <c r="AQ38" s="22">
        <v>13</v>
      </c>
      <c r="AR38" s="22">
        <v>1</v>
      </c>
      <c r="AS38" s="22">
        <v>0</v>
      </c>
    </row>
    <row r="39" spans="1:45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81</v>
      </c>
      <c r="F39" s="22">
        <v>1869165</v>
      </c>
      <c r="G39" s="22">
        <v>5</v>
      </c>
      <c r="H39" s="24">
        <v>2225</v>
      </c>
      <c r="I39" s="24">
        <v>2</v>
      </c>
      <c r="J39" s="24"/>
      <c r="K39" s="24"/>
      <c r="L39" s="24"/>
      <c r="M39" s="24"/>
      <c r="N39" s="24">
        <v>2</v>
      </c>
      <c r="O39" s="24">
        <v>16</v>
      </c>
      <c r="P39" s="24"/>
      <c r="Q39" s="24"/>
      <c r="R39" s="24"/>
      <c r="S39" s="24"/>
      <c r="T39" s="24">
        <v>16</v>
      </c>
      <c r="U39" s="24"/>
      <c r="V39" s="22"/>
      <c r="W39" s="22">
        <v>6467</v>
      </c>
      <c r="X39" s="22">
        <v>696296</v>
      </c>
      <c r="Y39" s="22">
        <v>1</v>
      </c>
      <c r="Z39" s="22"/>
      <c r="AA39" s="22">
        <v>2</v>
      </c>
      <c r="AB39" s="22"/>
      <c r="AC39" s="22"/>
      <c r="AD39" s="22"/>
      <c r="AE39" s="22">
        <v>1</v>
      </c>
      <c r="AF39" s="22">
        <v>1</v>
      </c>
      <c r="AG39" s="22"/>
      <c r="AH39" s="22">
        <v>1</v>
      </c>
      <c r="AI39" s="22"/>
      <c r="AJ39" s="22"/>
      <c r="AK39" s="22"/>
      <c r="AL39" s="22"/>
      <c r="AM39" s="22"/>
      <c r="AN39" s="22">
        <v>1</v>
      </c>
      <c r="AO39" s="22">
        <v>2</v>
      </c>
      <c r="AP39" s="22">
        <v>186</v>
      </c>
      <c r="AQ39" s="22">
        <v>53</v>
      </c>
      <c r="AR39" s="22">
        <v>1</v>
      </c>
      <c r="AS39" s="22">
        <v>1</v>
      </c>
    </row>
    <row r="40" spans="1:45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60</v>
      </c>
      <c r="F40" s="22">
        <v>1327508</v>
      </c>
      <c r="G40" s="22">
        <v>10</v>
      </c>
      <c r="H40" s="24">
        <v>2639</v>
      </c>
      <c r="I40" s="24">
        <v>200</v>
      </c>
      <c r="J40" s="24">
        <v>0</v>
      </c>
      <c r="K40" s="24">
        <v>0</v>
      </c>
      <c r="L40" s="24">
        <v>0</v>
      </c>
      <c r="M40" s="24">
        <v>0</v>
      </c>
      <c r="N40" s="24">
        <v>200</v>
      </c>
      <c r="O40" s="24">
        <v>32</v>
      </c>
      <c r="P40" s="24">
        <v>0</v>
      </c>
      <c r="Q40" s="24">
        <v>0</v>
      </c>
      <c r="R40" s="24">
        <v>0</v>
      </c>
      <c r="S40" s="24">
        <v>0</v>
      </c>
      <c r="T40" s="24">
        <v>32</v>
      </c>
      <c r="U40" s="24">
        <v>5</v>
      </c>
      <c r="V40" s="22">
        <v>0</v>
      </c>
      <c r="W40" s="22">
        <v>3597</v>
      </c>
      <c r="X40" s="22">
        <v>534296</v>
      </c>
      <c r="Y40" s="22">
        <v>2</v>
      </c>
      <c r="Z40" s="22">
        <v>0</v>
      </c>
      <c r="AA40" s="22">
        <v>2</v>
      </c>
      <c r="AB40" s="22">
        <v>1</v>
      </c>
      <c r="AC40" s="22">
        <v>0</v>
      </c>
      <c r="AD40" s="22">
        <v>1</v>
      </c>
      <c r="AE40" s="22">
        <v>2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2</v>
      </c>
      <c r="AP40" s="22">
        <v>196</v>
      </c>
      <c r="AQ40" s="22">
        <v>21</v>
      </c>
      <c r="AR40" s="22">
        <v>39</v>
      </c>
      <c r="AS40" s="22">
        <v>6</v>
      </c>
    </row>
    <row r="41" spans="1:45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21</v>
      </c>
      <c r="F41" s="22">
        <v>136083</v>
      </c>
      <c r="G41" s="22">
        <v>2</v>
      </c>
      <c r="H41" s="24">
        <v>886.25</v>
      </c>
      <c r="I41" s="24">
        <v>22</v>
      </c>
      <c r="J41" s="24">
        <v>0</v>
      </c>
      <c r="K41" s="24">
        <v>320</v>
      </c>
      <c r="L41" s="24">
        <v>0</v>
      </c>
      <c r="M41" s="24">
        <v>0</v>
      </c>
      <c r="N41" s="24">
        <v>342</v>
      </c>
      <c r="O41" s="24">
        <v>9</v>
      </c>
      <c r="P41" s="24">
        <v>0</v>
      </c>
      <c r="Q41" s="24">
        <v>0</v>
      </c>
      <c r="R41" s="24">
        <v>0</v>
      </c>
      <c r="S41" s="24">
        <v>0</v>
      </c>
      <c r="T41" s="24">
        <v>9</v>
      </c>
      <c r="U41" s="24">
        <v>0</v>
      </c>
      <c r="V41" s="22">
        <v>0</v>
      </c>
      <c r="W41" s="22">
        <v>766</v>
      </c>
      <c r="X41" s="22">
        <v>64940.93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10</v>
      </c>
      <c r="AQ41" s="22">
        <v>5</v>
      </c>
      <c r="AR41" s="22">
        <v>3</v>
      </c>
      <c r="AS41" s="22">
        <v>0</v>
      </c>
    </row>
    <row r="42" spans="1:45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58</v>
      </c>
      <c r="F42" s="22">
        <v>407345</v>
      </c>
      <c r="G42" s="22"/>
      <c r="H42" s="24">
        <v>2725</v>
      </c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2"/>
      <c r="W42" s="22">
        <v>1446</v>
      </c>
      <c r="X42" s="22">
        <v>229151</v>
      </c>
      <c r="Y42" s="22"/>
      <c r="Z42" s="22"/>
      <c r="AA42" s="22"/>
      <c r="AB42" s="22"/>
      <c r="AC42" s="22">
        <v>26</v>
      </c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>
        <v>68</v>
      </c>
      <c r="AQ42" s="22">
        <v>21</v>
      </c>
      <c r="AR42" s="22"/>
      <c r="AS42" s="22">
        <v>2</v>
      </c>
    </row>
    <row r="43" spans="1:45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131</v>
      </c>
      <c r="F43" s="22">
        <v>356345</v>
      </c>
      <c r="G43" s="22">
        <v>8</v>
      </c>
      <c r="H43" s="24">
        <v>2134</v>
      </c>
      <c r="I43" s="24">
        <v>45.56</v>
      </c>
      <c r="J43" s="24">
        <v>0</v>
      </c>
      <c r="K43" s="24">
        <v>23.8</v>
      </c>
      <c r="L43" s="24">
        <v>0</v>
      </c>
      <c r="M43" s="24">
        <v>0</v>
      </c>
      <c r="N43" s="24">
        <v>69.36</v>
      </c>
      <c r="O43" s="24">
        <v>13.57</v>
      </c>
      <c r="P43" s="24">
        <v>0</v>
      </c>
      <c r="Q43" s="24">
        <v>17</v>
      </c>
      <c r="R43" s="24">
        <v>12.1</v>
      </c>
      <c r="S43" s="24">
        <v>0</v>
      </c>
      <c r="T43" s="24">
        <v>42.67</v>
      </c>
      <c r="U43" s="24">
        <v>0</v>
      </c>
      <c r="V43" s="22">
        <v>0</v>
      </c>
      <c r="W43" s="22">
        <v>9751</v>
      </c>
      <c r="X43" s="22">
        <v>546144</v>
      </c>
      <c r="Y43" s="22">
        <v>21</v>
      </c>
      <c r="Z43" s="22">
        <v>10</v>
      </c>
      <c r="AA43" s="22">
        <v>11</v>
      </c>
      <c r="AB43" s="22">
        <v>2</v>
      </c>
      <c r="AC43" s="22">
        <v>4</v>
      </c>
      <c r="AD43" s="22">
        <v>0</v>
      </c>
      <c r="AE43" s="22">
        <v>11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11</v>
      </c>
      <c r="AP43" s="22">
        <v>291</v>
      </c>
      <c r="AQ43" s="22">
        <v>43</v>
      </c>
      <c r="AR43" s="22">
        <v>196</v>
      </c>
      <c r="AS43" s="22">
        <v>25</v>
      </c>
    </row>
    <row r="44" spans="1:45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39</v>
      </c>
      <c r="F44" s="22">
        <v>735008</v>
      </c>
      <c r="G44" s="22">
        <v>5</v>
      </c>
      <c r="H44" s="24">
        <v>2923.89</v>
      </c>
      <c r="I44" s="24">
        <v>7.2</v>
      </c>
      <c r="J44" s="24">
        <v>0</v>
      </c>
      <c r="K44" s="24">
        <v>0</v>
      </c>
      <c r="L44" s="24">
        <v>0</v>
      </c>
      <c r="M44" s="24">
        <v>0</v>
      </c>
      <c r="N44" s="24">
        <v>7.2</v>
      </c>
      <c r="O44" s="24">
        <v>7</v>
      </c>
      <c r="P44" s="24">
        <v>0</v>
      </c>
      <c r="Q44" s="24">
        <v>0</v>
      </c>
      <c r="R44" s="24">
        <v>0</v>
      </c>
      <c r="S44" s="24">
        <v>0</v>
      </c>
      <c r="T44" s="24">
        <v>7</v>
      </c>
      <c r="U44" s="24">
        <v>0</v>
      </c>
      <c r="V44" s="22">
        <v>0</v>
      </c>
      <c r="W44" s="22">
        <v>1446</v>
      </c>
      <c r="X44" s="22">
        <v>100000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94</v>
      </c>
      <c r="AQ44" s="22">
        <v>14</v>
      </c>
      <c r="AR44" s="22">
        <v>3</v>
      </c>
      <c r="AS44" s="22">
        <v>0</v>
      </c>
    </row>
    <row r="45" spans="1:45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235</v>
      </c>
      <c r="F45" s="22">
        <v>572152</v>
      </c>
      <c r="G45" s="22">
        <v>11</v>
      </c>
      <c r="H45" s="24">
        <v>3700</v>
      </c>
      <c r="I45" s="24">
        <v>3.28</v>
      </c>
      <c r="J45" s="24">
        <v>0</v>
      </c>
      <c r="K45" s="24">
        <v>0</v>
      </c>
      <c r="L45" s="24">
        <v>0</v>
      </c>
      <c r="M45" s="24">
        <v>0</v>
      </c>
      <c r="N45" s="24">
        <v>3.28</v>
      </c>
      <c r="O45" s="24">
        <v>10.38</v>
      </c>
      <c r="P45" s="24">
        <v>0</v>
      </c>
      <c r="Q45" s="24">
        <v>0</v>
      </c>
      <c r="R45" s="24">
        <v>0</v>
      </c>
      <c r="S45" s="24">
        <v>0</v>
      </c>
      <c r="T45" s="24">
        <v>10.38</v>
      </c>
      <c r="U45" s="24">
        <v>31.13</v>
      </c>
      <c r="V45" s="22">
        <v>0</v>
      </c>
      <c r="W45" s="22">
        <v>8512</v>
      </c>
      <c r="X45" s="22">
        <v>1027467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6</v>
      </c>
      <c r="AG45" s="22">
        <v>2</v>
      </c>
      <c r="AH45" s="22">
        <v>4</v>
      </c>
      <c r="AI45" s="22">
        <v>0</v>
      </c>
      <c r="AJ45" s="22">
        <v>1</v>
      </c>
      <c r="AK45" s="22">
        <v>0</v>
      </c>
      <c r="AL45" s="22">
        <v>0</v>
      </c>
      <c r="AM45" s="22">
        <v>0</v>
      </c>
      <c r="AN45" s="22">
        <v>4</v>
      </c>
      <c r="AO45" s="22">
        <v>4</v>
      </c>
      <c r="AP45" s="22">
        <v>722</v>
      </c>
      <c r="AQ45" s="22">
        <v>104</v>
      </c>
      <c r="AR45" s="22">
        <v>74</v>
      </c>
      <c r="AS45" s="22">
        <v>3</v>
      </c>
    </row>
    <row r="46" spans="1:45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92</v>
      </c>
      <c r="F46" s="22">
        <v>3356792</v>
      </c>
      <c r="G46" s="22">
        <v>4</v>
      </c>
      <c r="H46" s="24">
        <v>2278</v>
      </c>
      <c r="I46" s="24">
        <v>17</v>
      </c>
      <c r="J46" s="24">
        <v>0</v>
      </c>
      <c r="K46" s="24">
        <v>0</v>
      </c>
      <c r="L46" s="24">
        <v>0</v>
      </c>
      <c r="M46" s="24">
        <v>0</v>
      </c>
      <c r="N46" s="24">
        <v>17</v>
      </c>
      <c r="O46" s="24">
        <v>17.899999999999999</v>
      </c>
      <c r="P46" s="24">
        <v>0</v>
      </c>
      <c r="Q46" s="24">
        <v>0</v>
      </c>
      <c r="R46" s="24">
        <v>0</v>
      </c>
      <c r="S46" s="24">
        <v>0</v>
      </c>
      <c r="T46" s="24">
        <v>17.899999999999999</v>
      </c>
      <c r="U46" s="24">
        <v>0</v>
      </c>
      <c r="V46" s="22">
        <v>0</v>
      </c>
      <c r="W46" s="22">
        <v>2484</v>
      </c>
      <c r="X46" s="22">
        <v>637058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282</v>
      </c>
      <c r="AQ46" s="22">
        <v>44</v>
      </c>
      <c r="AR46" s="22">
        <v>18</v>
      </c>
      <c r="AS46" s="22">
        <v>0</v>
      </c>
    </row>
    <row r="47" spans="1:45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67</v>
      </c>
      <c r="F47" s="22">
        <v>329683</v>
      </c>
      <c r="G47" s="22">
        <v>7</v>
      </c>
      <c r="H47" s="24">
        <v>2415</v>
      </c>
      <c r="I47" s="24">
        <v>898.05</v>
      </c>
      <c r="J47" s="24">
        <v>0</v>
      </c>
      <c r="K47" s="24">
        <v>12</v>
      </c>
      <c r="L47" s="24">
        <v>70</v>
      </c>
      <c r="M47" s="24">
        <v>13</v>
      </c>
      <c r="N47" s="24">
        <v>993.05</v>
      </c>
      <c r="O47" s="24">
        <v>13</v>
      </c>
      <c r="P47" s="24">
        <v>0</v>
      </c>
      <c r="Q47" s="24">
        <v>0</v>
      </c>
      <c r="R47" s="24">
        <v>0</v>
      </c>
      <c r="S47" s="24">
        <v>0</v>
      </c>
      <c r="T47" s="24">
        <v>13</v>
      </c>
      <c r="U47" s="24">
        <v>0</v>
      </c>
      <c r="V47" s="22">
        <v>0</v>
      </c>
      <c r="W47" s="22">
        <v>2140</v>
      </c>
      <c r="X47" s="22">
        <v>245433.61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58</v>
      </c>
      <c r="AQ47" s="22">
        <v>23</v>
      </c>
      <c r="AR47" s="22">
        <v>1</v>
      </c>
      <c r="AS47" s="22">
        <v>0</v>
      </c>
    </row>
    <row r="48" spans="1:45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167</v>
      </c>
      <c r="F48" s="22">
        <v>1372926.65</v>
      </c>
      <c r="G48" s="22">
        <v>5</v>
      </c>
      <c r="H48" s="24">
        <v>1181.3</v>
      </c>
      <c r="I48" s="24">
        <v>96.53</v>
      </c>
      <c r="J48" s="24">
        <v>0</v>
      </c>
      <c r="K48" s="24">
        <v>0</v>
      </c>
      <c r="L48" s="24">
        <v>0</v>
      </c>
      <c r="M48" s="24">
        <v>0</v>
      </c>
      <c r="N48" s="24">
        <v>96.53</v>
      </c>
      <c r="O48" s="24">
        <v>133.46</v>
      </c>
      <c r="P48" s="24">
        <v>0</v>
      </c>
      <c r="Q48" s="24">
        <v>0</v>
      </c>
      <c r="R48" s="24">
        <v>0</v>
      </c>
      <c r="S48" s="24">
        <v>0</v>
      </c>
      <c r="T48" s="24">
        <v>133.46</v>
      </c>
      <c r="U48" s="24">
        <v>11.26</v>
      </c>
      <c r="V48" s="22">
        <v>0</v>
      </c>
      <c r="W48" s="22">
        <v>4401</v>
      </c>
      <c r="X48" s="22">
        <v>402522.05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180</v>
      </c>
      <c r="AQ48" s="22">
        <v>19</v>
      </c>
      <c r="AR48" s="22">
        <v>18</v>
      </c>
      <c r="AS48" s="22">
        <v>4</v>
      </c>
    </row>
    <row r="49" spans="1:45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67</v>
      </c>
      <c r="F49" s="22">
        <v>304500</v>
      </c>
      <c r="G49" s="22">
        <v>7</v>
      </c>
      <c r="H49" s="24">
        <v>2072</v>
      </c>
      <c r="I49" s="24">
        <v>6.7</v>
      </c>
      <c r="J49" s="24">
        <v>0</v>
      </c>
      <c r="K49" s="24">
        <v>0</v>
      </c>
      <c r="L49" s="24">
        <v>0</v>
      </c>
      <c r="M49" s="24">
        <v>0</v>
      </c>
      <c r="N49" s="24">
        <v>6.7</v>
      </c>
      <c r="O49" s="24">
        <v>18</v>
      </c>
      <c r="P49" s="24">
        <v>0</v>
      </c>
      <c r="Q49" s="24">
        <v>0</v>
      </c>
      <c r="R49" s="24">
        <v>0</v>
      </c>
      <c r="S49" s="24">
        <v>0</v>
      </c>
      <c r="T49" s="24">
        <v>18</v>
      </c>
      <c r="U49" s="24">
        <v>0.05</v>
      </c>
      <c r="V49" s="22">
        <v>0</v>
      </c>
      <c r="W49" s="22">
        <v>5559</v>
      </c>
      <c r="X49" s="22">
        <v>312806</v>
      </c>
      <c r="Y49" s="22">
        <v>1</v>
      </c>
      <c r="Z49" s="22">
        <v>0</v>
      </c>
      <c r="AA49" s="22">
        <v>1</v>
      </c>
      <c r="AB49" s="22">
        <v>0</v>
      </c>
      <c r="AC49" s="22">
        <v>1</v>
      </c>
      <c r="AD49" s="22">
        <v>0</v>
      </c>
      <c r="AE49" s="22">
        <v>1</v>
      </c>
      <c r="AF49" s="22">
        <v>2</v>
      </c>
      <c r="AG49" s="22">
        <v>0</v>
      </c>
      <c r="AH49" s="22">
        <v>2</v>
      </c>
      <c r="AI49" s="22">
        <v>1</v>
      </c>
      <c r="AJ49" s="22">
        <v>0</v>
      </c>
      <c r="AK49" s="22">
        <v>0</v>
      </c>
      <c r="AL49" s="22">
        <v>0</v>
      </c>
      <c r="AM49" s="22">
        <v>0</v>
      </c>
      <c r="AN49" s="22">
        <v>2</v>
      </c>
      <c r="AO49" s="22">
        <v>3</v>
      </c>
      <c r="AP49" s="22">
        <v>319</v>
      </c>
      <c r="AQ49" s="22">
        <v>56</v>
      </c>
      <c r="AR49" s="22">
        <v>6</v>
      </c>
      <c r="AS49" s="22">
        <v>10</v>
      </c>
    </row>
    <row r="50" spans="1:45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94</v>
      </c>
      <c r="F50" s="22">
        <v>292322.3</v>
      </c>
      <c r="G50" s="22">
        <v>5</v>
      </c>
      <c r="H50" s="24">
        <v>2195.6</v>
      </c>
      <c r="I50" s="24">
        <v>18.91</v>
      </c>
      <c r="J50" s="24">
        <v>0</v>
      </c>
      <c r="K50" s="24">
        <v>0</v>
      </c>
      <c r="L50" s="24">
        <v>54.81</v>
      </c>
      <c r="M50" s="24">
        <v>0.72</v>
      </c>
      <c r="N50" s="24">
        <v>74.44</v>
      </c>
      <c r="O50" s="24">
        <v>19.829999999999998</v>
      </c>
      <c r="P50" s="24">
        <v>0</v>
      </c>
      <c r="Q50" s="24">
        <v>0</v>
      </c>
      <c r="R50" s="24">
        <v>13.1</v>
      </c>
      <c r="S50" s="24">
        <v>1.02</v>
      </c>
      <c r="T50" s="24">
        <v>33.950000000000003</v>
      </c>
      <c r="U50" s="24">
        <v>0.5</v>
      </c>
      <c r="V50" s="22">
        <v>0</v>
      </c>
      <c r="W50" s="22">
        <v>5002</v>
      </c>
      <c r="X50" s="22">
        <v>561246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1</v>
      </c>
      <c r="AG50" s="22">
        <v>1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238</v>
      </c>
      <c r="AQ50" s="22">
        <v>44</v>
      </c>
      <c r="AR50" s="22">
        <v>2</v>
      </c>
      <c r="AS50" s="22">
        <v>3</v>
      </c>
    </row>
    <row r="51" spans="1:45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46</v>
      </c>
      <c r="F51" s="22">
        <v>247001</v>
      </c>
      <c r="G51" s="22">
        <v>5</v>
      </c>
      <c r="H51" s="24">
        <v>2118</v>
      </c>
      <c r="I51" s="24">
        <v>35</v>
      </c>
      <c r="J51" s="24"/>
      <c r="K51" s="24">
        <v>58</v>
      </c>
      <c r="L51" s="24">
        <v>90</v>
      </c>
      <c r="M51" s="24"/>
      <c r="N51" s="24">
        <v>183</v>
      </c>
      <c r="O51" s="24"/>
      <c r="P51" s="24"/>
      <c r="Q51" s="24"/>
      <c r="R51" s="24"/>
      <c r="S51" s="24"/>
      <c r="T51" s="24"/>
      <c r="U51" s="24"/>
      <c r="V51" s="22"/>
      <c r="W51" s="22">
        <v>1925</v>
      </c>
      <c r="X51" s="22">
        <v>197644</v>
      </c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>
        <v>80</v>
      </c>
      <c r="AQ51" s="22">
        <v>15</v>
      </c>
      <c r="AR51" s="22"/>
      <c r="AS51" s="22">
        <v>2</v>
      </c>
    </row>
    <row r="52" spans="1:45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150</v>
      </c>
      <c r="F52" s="22">
        <v>266571</v>
      </c>
      <c r="G52" s="22">
        <v>6</v>
      </c>
      <c r="H52" s="24">
        <v>2229.8000000000002</v>
      </c>
      <c r="I52" s="24">
        <v>106.54</v>
      </c>
      <c r="J52" s="24">
        <v>0</v>
      </c>
      <c r="K52" s="24">
        <v>0</v>
      </c>
      <c r="L52" s="24">
        <v>90</v>
      </c>
      <c r="M52" s="24">
        <v>3.5</v>
      </c>
      <c r="N52" s="24">
        <v>200.04</v>
      </c>
      <c r="O52" s="24">
        <v>70.599999999999994</v>
      </c>
      <c r="P52" s="24">
        <v>0</v>
      </c>
      <c r="Q52" s="24">
        <v>0</v>
      </c>
      <c r="R52" s="24">
        <v>18.5</v>
      </c>
      <c r="S52" s="24">
        <v>3.5</v>
      </c>
      <c r="T52" s="24">
        <v>92.6</v>
      </c>
      <c r="U52" s="24">
        <v>4.7300000000000004</v>
      </c>
      <c r="V52" s="22">
        <v>0</v>
      </c>
      <c r="W52" s="22">
        <v>6480</v>
      </c>
      <c r="X52" s="22">
        <v>860235.52</v>
      </c>
      <c r="Y52" s="22">
        <v>1</v>
      </c>
      <c r="Z52" s="22">
        <v>0</v>
      </c>
      <c r="AA52" s="22">
        <v>1</v>
      </c>
      <c r="AB52" s="22">
        <v>0</v>
      </c>
      <c r="AC52" s="22">
        <v>0</v>
      </c>
      <c r="AD52" s="22">
        <v>0</v>
      </c>
      <c r="AE52" s="22">
        <v>1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1</v>
      </c>
      <c r="AP52" s="22">
        <v>430</v>
      </c>
      <c r="AQ52" s="22">
        <v>62</v>
      </c>
      <c r="AR52" s="22">
        <v>15</v>
      </c>
      <c r="AS52" s="22">
        <v>34</v>
      </c>
    </row>
    <row r="53" spans="1:45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54</v>
      </c>
      <c r="F53" s="22">
        <v>1062968</v>
      </c>
      <c r="G53" s="22">
        <v>7</v>
      </c>
      <c r="H53" s="24">
        <v>698</v>
      </c>
      <c r="I53" s="24">
        <v>73.13</v>
      </c>
      <c r="J53" s="24">
        <v>0</v>
      </c>
      <c r="K53" s="24">
        <v>0</v>
      </c>
      <c r="L53" s="24">
        <v>0</v>
      </c>
      <c r="M53" s="24">
        <v>0</v>
      </c>
      <c r="N53" s="24">
        <v>73.13</v>
      </c>
      <c r="O53" s="24">
        <v>64.900000000000006</v>
      </c>
      <c r="P53" s="24">
        <v>0</v>
      </c>
      <c r="Q53" s="24">
        <v>0</v>
      </c>
      <c r="R53" s="24">
        <v>0</v>
      </c>
      <c r="S53" s="24">
        <v>0</v>
      </c>
      <c r="T53" s="24">
        <v>64.900000000000006</v>
      </c>
      <c r="U53" s="24">
        <v>0</v>
      </c>
      <c r="V53" s="22">
        <v>0</v>
      </c>
      <c r="W53" s="22">
        <v>1685</v>
      </c>
      <c r="X53" s="22">
        <v>182721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93</v>
      </c>
      <c r="AQ53" s="22">
        <v>12</v>
      </c>
      <c r="AR53" s="22">
        <v>3</v>
      </c>
      <c r="AS53" s="22">
        <v>2</v>
      </c>
    </row>
    <row r="54" spans="1:45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70</v>
      </c>
      <c r="F54" s="22">
        <v>283780</v>
      </c>
      <c r="G54" s="22">
        <v>7</v>
      </c>
      <c r="H54" s="24">
        <v>2022</v>
      </c>
      <c r="I54" s="24">
        <v>139</v>
      </c>
      <c r="J54" s="24">
        <v>0</v>
      </c>
      <c r="K54" s="24">
        <v>520</v>
      </c>
      <c r="L54" s="24">
        <v>0</v>
      </c>
      <c r="M54" s="24">
        <v>0</v>
      </c>
      <c r="N54" s="24">
        <v>659</v>
      </c>
      <c r="O54" s="24">
        <v>40</v>
      </c>
      <c r="P54" s="24">
        <v>0</v>
      </c>
      <c r="Q54" s="24">
        <v>0</v>
      </c>
      <c r="R54" s="24">
        <v>0</v>
      </c>
      <c r="S54" s="24">
        <v>0</v>
      </c>
      <c r="T54" s="24">
        <v>40</v>
      </c>
      <c r="U54" s="24">
        <v>2</v>
      </c>
      <c r="V54" s="22">
        <v>0</v>
      </c>
      <c r="W54" s="22">
        <v>3615</v>
      </c>
      <c r="X54" s="22">
        <v>397315</v>
      </c>
      <c r="Y54" s="22">
        <v>0</v>
      </c>
      <c r="Z54" s="22">
        <v>0</v>
      </c>
      <c r="AA54" s="22">
        <v>0</v>
      </c>
      <c r="AB54" s="22">
        <v>0</v>
      </c>
      <c r="AC54" s="22">
        <v>5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194</v>
      </c>
      <c r="AQ54" s="22">
        <v>38</v>
      </c>
      <c r="AR54" s="22">
        <v>8</v>
      </c>
      <c r="AS54" s="22">
        <v>9</v>
      </c>
    </row>
    <row r="55" spans="1:45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45</v>
      </c>
      <c r="F55" s="22">
        <v>288855</v>
      </c>
      <c r="G55" s="22">
        <v>3</v>
      </c>
      <c r="H55" s="24">
        <v>2276.79</v>
      </c>
      <c r="I55" s="24">
        <v>1.89</v>
      </c>
      <c r="J55" s="24">
        <v>0</v>
      </c>
      <c r="K55" s="24">
        <v>0</v>
      </c>
      <c r="L55" s="24">
        <v>108.22</v>
      </c>
      <c r="M55" s="24">
        <v>0</v>
      </c>
      <c r="N55" s="24">
        <v>110.11</v>
      </c>
      <c r="O55" s="24">
        <v>5.99</v>
      </c>
      <c r="P55" s="24">
        <v>0</v>
      </c>
      <c r="Q55" s="24">
        <v>0</v>
      </c>
      <c r="R55" s="24">
        <v>0</v>
      </c>
      <c r="S55" s="24">
        <v>0</v>
      </c>
      <c r="T55" s="24">
        <v>5.99</v>
      </c>
      <c r="U55" s="24">
        <v>0</v>
      </c>
      <c r="V55" s="22">
        <v>0</v>
      </c>
      <c r="W55" s="22">
        <v>1669</v>
      </c>
      <c r="X55" s="22">
        <v>119090.18</v>
      </c>
      <c r="Y55" s="22">
        <v>0</v>
      </c>
      <c r="Z55" s="22">
        <v>0</v>
      </c>
      <c r="AA55" s="22">
        <v>0</v>
      </c>
      <c r="AB55" s="22">
        <v>0</v>
      </c>
      <c r="AC55" s="22">
        <v>16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1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70</v>
      </c>
      <c r="AQ55" s="22">
        <v>11</v>
      </c>
      <c r="AR55" s="22">
        <v>0</v>
      </c>
      <c r="AS55" s="22">
        <v>0</v>
      </c>
    </row>
    <row r="56" spans="1:45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94.56</v>
      </c>
      <c r="F56" s="22">
        <v>380766.77</v>
      </c>
      <c r="G56" s="22">
        <v>0</v>
      </c>
      <c r="H56" s="24">
        <v>2914.3</v>
      </c>
      <c r="I56" s="24">
        <v>0</v>
      </c>
      <c r="J56" s="24">
        <v>0</v>
      </c>
      <c r="K56" s="24">
        <v>0</v>
      </c>
      <c r="L56" s="24">
        <v>63.6</v>
      </c>
      <c r="M56" s="24">
        <v>0</v>
      </c>
      <c r="N56" s="24">
        <v>63.6</v>
      </c>
      <c r="O56" s="24">
        <v>0</v>
      </c>
      <c r="P56" s="24">
        <v>0</v>
      </c>
      <c r="Q56" s="24">
        <v>0</v>
      </c>
      <c r="R56" s="24">
        <v>14.7</v>
      </c>
      <c r="S56" s="24">
        <v>0</v>
      </c>
      <c r="T56" s="24">
        <v>14.7</v>
      </c>
      <c r="U56" s="24">
        <v>0</v>
      </c>
      <c r="V56" s="22">
        <v>0</v>
      </c>
      <c r="W56" s="22">
        <v>6530</v>
      </c>
      <c r="X56" s="22">
        <v>588594.06000000006</v>
      </c>
      <c r="Y56" s="22">
        <v>1</v>
      </c>
      <c r="Z56" s="22">
        <v>1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272</v>
      </c>
      <c r="AQ56" s="22">
        <v>66</v>
      </c>
      <c r="AR56" s="22">
        <v>73</v>
      </c>
      <c r="AS56" s="22">
        <v>4</v>
      </c>
    </row>
    <row r="57" spans="1:45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63</v>
      </c>
      <c r="F57" s="22">
        <v>619600</v>
      </c>
      <c r="G57" s="22">
        <v>7</v>
      </c>
      <c r="H57" s="24">
        <v>1709</v>
      </c>
      <c r="I57" s="24">
        <v>20.49</v>
      </c>
      <c r="J57" s="24">
        <v>0</v>
      </c>
      <c r="K57" s="24">
        <v>0</v>
      </c>
      <c r="L57" s="24">
        <v>1250</v>
      </c>
      <c r="M57" s="24">
        <v>0</v>
      </c>
      <c r="N57" s="24">
        <v>1270.49</v>
      </c>
      <c r="O57" s="24">
        <v>17.420000000000002</v>
      </c>
      <c r="P57" s="24">
        <v>0</v>
      </c>
      <c r="Q57" s="24">
        <v>0</v>
      </c>
      <c r="R57" s="24">
        <v>0</v>
      </c>
      <c r="S57" s="24">
        <v>0</v>
      </c>
      <c r="T57" s="24">
        <v>17.420000000000002</v>
      </c>
      <c r="U57" s="24">
        <v>8.1999999999999993</v>
      </c>
      <c r="V57" s="22">
        <v>0</v>
      </c>
      <c r="W57" s="22">
        <v>3205</v>
      </c>
      <c r="X57" s="22">
        <v>423663</v>
      </c>
      <c r="Y57" s="22">
        <v>3</v>
      </c>
      <c r="Z57" s="22">
        <v>2</v>
      </c>
      <c r="AA57" s="22">
        <v>1</v>
      </c>
      <c r="AB57" s="22">
        <v>1</v>
      </c>
      <c r="AC57" s="22">
        <v>2</v>
      </c>
      <c r="AD57" s="22">
        <v>0</v>
      </c>
      <c r="AE57" s="22">
        <v>1</v>
      </c>
      <c r="AF57" s="22">
        <v>1</v>
      </c>
      <c r="AG57" s="22">
        <v>0</v>
      </c>
      <c r="AH57" s="22">
        <v>1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1</v>
      </c>
      <c r="AO57" s="22">
        <v>2</v>
      </c>
      <c r="AP57" s="22">
        <v>142</v>
      </c>
      <c r="AQ57" s="22">
        <v>14</v>
      </c>
      <c r="AR57" s="22">
        <v>10</v>
      </c>
      <c r="AS57" s="22">
        <v>1</v>
      </c>
    </row>
    <row r="58" spans="1:45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33</v>
      </c>
      <c r="F58" s="22">
        <v>1772308</v>
      </c>
      <c r="G58" s="22">
        <v>4</v>
      </c>
      <c r="H58" s="24">
        <v>1934</v>
      </c>
      <c r="I58" s="24">
        <v>377.06</v>
      </c>
      <c r="J58" s="24">
        <v>0</v>
      </c>
      <c r="K58" s="24">
        <v>0</v>
      </c>
      <c r="L58" s="24">
        <v>0</v>
      </c>
      <c r="M58" s="24">
        <v>0</v>
      </c>
      <c r="N58" s="24">
        <v>377.06</v>
      </c>
      <c r="O58" s="24">
        <v>7.08</v>
      </c>
      <c r="P58" s="24">
        <v>0</v>
      </c>
      <c r="Q58" s="24">
        <v>0</v>
      </c>
      <c r="R58" s="24">
        <v>0</v>
      </c>
      <c r="S58" s="24">
        <v>0</v>
      </c>
      <c r="T58" s="24">
        <v>7.08</v>
      </c>
      <c r="U58" s="24">
        <v>0</v>
      </c>
      <c r="V58" s="22">
        <v>0</v>
      </c>
      <c r="W58" s="22">
        <v>1636</v>
      </c>
      <c r="X58" s="22">
        <v>169161.57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45</v>
      </c>
      <c r="AQ58" s="22">
        <v>21</v>
      </c>
      <c r="AR58" s="22">
        <v>7</v>
      </c>
      <c r="AS58" s="22">
        <v>0</v>
      </c>
    </row>
    <row r="59" spans="1:45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49</v>
      </c>
      <c r="F59" s="22">
        <v>2187588</v>
      </c>
      <c r="G59" s="22">
        <v>5</v>
      </c>
      <c r="H59" s="24">
        <v>1158</v>
      </c>
      <c r="I59" s="24">
        <v>438</v>
      </c>
      <c r="J59" s="24">
        <v>0</v>
      </c>
      <c r="K59" s="24">
        <v>0</v>
      </c>
      <c r="L59" s="24">
        <v>0</v>
      </c>
      <c r="M59" s="24">
        <v>0</v>
      </c>
      <c r="N59" s="24">
        <v>438</v>
      </c>
      <c r="O59" s="24">
        <v>27</v>
      </c>
      <c r="P59" s="24">
        <v>0</v>
      </c>
      <c r="Q59" s="24">
        <v>0</v>
      </c>
      <c r="R59" s="24">
        <v>0</v>
      </c>
      <c r="S59" s="24">
        <v>0</v>
      </c>
      <c r="T59" s="24">
        <v>27</v>
      </c>
      <c r="U59" s="24">
        <v>0</v>
      </c>
      <c r="V59" s="22">
        <v>0</v>
      </c>
      <c r="W59" s="22">
        <v>866</v>
      </c>
      <c r="X59" s="22">
        <v>631193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3</v>
      </c>
      <c r="AG59" s="22">
        <v>3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65</v>
      </c>
      <c r="AQ59" s="22">
        <v>11</v>
      </c>
      <c r="AR59" s="22">
        <v>6</v>
      </c>
      <c r="AS59" s="22">
        <v>0</v>
      </c>
    </row>
    <row r="60" spans="1:45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268</v>
      </c>
      <c r="F60" s="22">
        <v>3142200</v>
      </c>
      <c r="G60" s="22">
        <v>7</v>
      </c>
      <c r="H60" s="24">
        <v>267</v>
      </c>
      <c r="I60" s="24">
        <v>56.8</v>
      </c>
      <c r="J60" s="24"/>
      <c r="K60" s="24"/>
      <c r="L60" s="24"/>
      <c r="M60" s="24"/>
      <c r="N60" s="24">
        <v>56.8</v>
      </c>
      <c r="O60" s="24">
        <v>45.26</v>
      </c>
      <c r="P60" s="24"/>
      <c r="Q60" s="24"/>
      <c r="R60" s="24"/>
      <c r="S60" s="24"/>
      <c r="T60" s="24">
        <v>45.26</v>
      </c>
      <c r="U60" s="24">
        <v>1.25</v>
      </c>
      <c r="V60" s="22"/>
      <c r="W60" s="22">
        <v>1320</v>
      </c>
      <c r="X60" s="22">
        <v>317706</v>
      </c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>
        <v>2</v>
      </c>
      <c r="AK60" s="22"/>
      <c r="AL60" s="22"/>
      <c r="AM60" s="22"/>
      <c r="AN60" s="22"/>
      <c r="AO60" s="22"/>
      <c r="AP60" s="22">
        <v>158</v>
      </c>
      <c r="AQ60" s="22">
        <v>12</v>
      </c>
      <c r="AR60" s="22">
        <v>4</v>
      </c>
      <c r="AS60" s="22">
        <v>3</v>
      </c>
    </row>
    <row r="61" spans="1:45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41</v>
      </c>
      <c r="F61" s="22">
        <v>312818</v>
      </c>
      <c r="G61" s="22">
        <v>2</v>
      </c>
      <c r="H61" s="24">
        <v>2364</v>
      </c>
      <c r="I61" s="24">
        <v>3</v>
      </c>
      <c r="J61" s="24">
        <v>0</v>
      </c>
      <c r="K61" s="24">
        <v>0</v>
      </c>
      <c r="L61" s="24">
        <v>101.09</v>
      </c>
      <c r="M61" s="24">
        <v>0</v>
      </c>
      <c r="N61" s="24">
        <v>104.09</v>
      </c>
      <c r="O61" s="24">
        <v>0.44</v>
      </c>
      <c r="P61" s="24">
        <v>0</v>
      </c>
      <c r="Q61" s="24">
        <v>0</v>
      </c>
      <c r="R61" s="24">
        <v>0</v>
      </c>
      <c r="S61" s="24">
        <v>2.4</v>
      </c>
      <c r="T61" s="24">
        <v>2.84</v>
      </c>
      <c r="U61" s="24">
        <v>0</v>
      </c>
      <c r="V61" s="22">
        <v>0</v>
      </c>
      <c r="W61" s="22">
        <v>792</v>
      </c>
      <c r="X61" s="22">
        <v>171245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28</v>
      </c>
      <c r="AQ61" s="22">
        <v>8</v>
      </c>
      <c r="AR61" s="22">
        <v>1</v>
      </c>
      <c r="AS61" s="22">
        <v>0</v>
      </c>
    </row>
    <row r="62" spans="1:45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252</v>
      </c>
      <c r="F62" s="22">
        <v>242595</v>
      </c>
      <c r="G62" s="22">
        <v>7</v>
      </c>
      <c r="H62" s="24">
        <v>2125.9899999999998</v>
      </c>
      <c r="I62" s="24">
        <v>73.92</v>
      </c>
      <c r="J62" s="24"/>
      <c r="K62" s="24"/>
      <c r="L62" s="24"/>
      <c r="M62" s="24"/>
      <c r="N62" s="24">
        <v>73.92</v>
      </c>
      <c r="O62" s="24">
        <v>75.39</v>
      </c>
      <c r="P62" s="24"/>
      <c r="Q62" s="24"/>
      <c r="R62" s="24"/>
      <c r="S62" s="24"/>
      <c r="T62" s="24">
        <v>75.39</v>
      </c>
      <c r="U62" s="24">
        <v>3.63</v>
      </c>
      <c r="V62" s="22"/>
      <c r="W62" s="22">
        <v>13921</v>
      </c>
      <c r="X62" s="22">
        <v>1007876.35</v>
      </c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>
        <v>595</v>
      </c>
      <c r="AQ62" s="22">
        <v>80</v>
      </c>
      <c r="AR62" s="22">
        <v>7</v>
      </c>
      <c r="AS62" s="22">
        <v>15</v>
      </c>
    </row>
    <row r="63" spans="1:45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10</v>
      </c>
      <c r="F63" s="22">
        <v>92488</v>
      </c>
      <c r="G63" s="22">
        <v>1</v>
      </c>
      <c r="H63" s="24">
        <v>559.54999999999995</v>
      </c>
      <c r="I63" s="24">
        <v>2.25</v>
      </c>
      <c r="J63" s="24">
        <v>0</v>
      </c>
      <c r="K63" s="24">
        <v>212</v>
      </c>
      <c r="L63" s="24">
        <v>0</v>
      </c>
      <c r="M63" s="24">
        <v>0</v>
      </c>
      <c r="N63" s="24">
        <v>214.25</v>
      </c>
      <c r="O63" s="24">
        <v>3.66</v>
      </c>
      <c r="P63" s="24">
        <v>0</v>
      </c>
      <c r="Q63" s="24">
        <v>0</v>
      </c>
      <c r="R63" s="24">
        <v>0</v>
      </c>
      <c r="S63" s="24">
        <v>0</v>
      </c>
      <c r="T63" s="24">
        <v>3.66</v>
      </c>
      <c r="U63" s="24">
        <v>0</v>
      </c>
      <c r="V63" s="22">
        <v>0</v>
      </c>
      <c r="W63" s="22">
        <v>626</v>
      </c>
      <c r="X63" s="22">
        <v>47701</v>
      </c>
      <c r="Y63" s="22">
        <v>0</v>
      </c>
      <c r="Z63" s="22">
        <v>0</v>
      </c>
      <c r="AA63" s="22">
        <v>0</v>
      </c>
      <c r="AB63" s="22">
        <v>0</v>
      </c>
      <c r="AC63" s="22">
        <v>11</v>
      </c>
      <c r="AD63" s="22">
        <v>0</v>
      </c>
      <c r="AE63" s="22">
        <v>0</v>
      </c>
      <c r="AF63" s="22">
        <v>2</v>
      </c>
      <c r="AG63" s="22">
        <v>2</v>
      </c>
      <c r="AH63" s="22">
        <v>0</v>
      </c>
      <c r="AI63" s="22">
        <v>0</v>
      </c>
      <c r="AJ63" s="22">
        <v>3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42</v>
      </c>
      <c r="AQ63" s="22">
        <v>9</v>
      </c>
      <c r="AR63" s="22">
        <v>6</v>
      </c>
      <c r="AS63" s="22">
        <v>0</v>
      </c>
    </row>
    <row r="64" spans="1:45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34</v>
      </c>
      <c r="F64" s="22">
        <v>351501</v>
      </c>
      <c r="G64" s="22">
        <v>5</v>
      </c>
      <c r="H64" s="24">
        <v>1238.546</v>
      </c>
      <c r="I64" s="24">
        <v>3.48</v>
      </c>
      <c r="J64" s="24">
        <v>0</v>
      </c>
      <c r="K64" s="24">
        <v>192</v>
      </c>
      <c r="L64" s="24">
        <v>16.7</v>
      </c>
      <c r="M64" s="24">
        <v>0.24</v>
      </c>
      <c r="N64" s="24">
        <v>212.42</v>
      </c>
      <c r="O64" s="24">
        <v>4.53</v>
      </c>
      <c r="P64" s="24">
        <v>0</v>
      </c>
      <c r="Q64" s="24">
        <v>0</v>
      </c>
      <c r="R64" s="24">
        <v>0</v>
      </c>
      <c r="S64" s="24">
        <v>0.24</v>
      </c>
      <c r="T64" s="24">
        <v>4.7699999999999996</v>
      </c>
      <c r="U64" s="24">
        <v>2</v>
      </c>
      <c r="V64" s="22">
        <v>0</v>
      </c>
      <c r="W64" s="22">
        <v>1940</v>
      </c>
      <c r="X64" s="22">
        <v>123988.74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78</v>
      </c>
      <c r="AQ64" s="22">
        <v>12</v>
      </c>
      <c r="AR64" s="22">
        <v>1</v>
      </c>
      <c r="AS64" s="22">
        <v>2</v>
      </c>
    </row>
    <row r="65" spans="1:45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34</v>
      </c>
      <c r="F65" s="22">
        <v>279807</v>
      </c>
      <c r="G65" s="22">
        <v>4</v>
      </c>
      <c r="H65" s="24">
        <v>1933</v>
      </c>
      <c r="I65" s="24">
        <v>0</v>
      </c>
      <c r="J65" s="24">
        <v>0</v>
      </c>
      <c r="K65" s="24">
        <v>4.8</v>
      </c>
      <c r="L65" s="24">
        <v>9.6</v>
      </c>
      <c r="M65" s="24">
        <v>0</v>
      </c>
      <c r="N65" s="24">
        <v>14.4</v>
      </c>
      <c r="O65" s="24">
        <v>2</v>
      </c>
      <c r="P65" s="24">
        <v>0</v>
      </c>
      <c r="Q65" s="24">
        <v>0</v>
      </c>
      <c r="R65" s="24">
        <v>0</v>
      </c>
      <c r="S65" s="24">
        <v>0</v>
      </c>
      <c r="T65" s="24">
        <v>2</v>
      </c>
      <c r="U65" s="24">
        <v>0</v>
      </c>
      <c r="V65" s="22">
        <v>0</v>
      </c>
      <c r="W65" s="22">
        <v>3664</v>
      </c>
      <c r="X65" s="22">
        <v>215045</v>
      </c>
      <c r="Y65" s="22">
        <v>0</v>
      </c>
      <c r="Z65" s="22">
        <v>0</v>
      </c>
      <c r="AA65" s="22">
        <v>0</v>
      </c>
      <c r="AB65" s="22">
        <v>0</v>
      </c>
      <c r="AC65" s="22">
        <v>27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219</v>
      </c>
      <c r="AQ65" s="22">
        <v>54</v>
      </c>
      <c r="AR65" s="22">
        <v>16</v>
      </c>
      <c r="AS65" s="22">
        <v>1</v>
      </c>
    </row>
    <row r="66" spans="1:45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33</v>
      </c>
      <c r="F66" s="22">
        <v>364644</v>
      </c>
      <c r="G66" s="22">
        <v>4</v>
      </c>
      <c r="H66" s="24">
        <v>2297</v>
      </c>
      <c r="I66" s="24">
        <v>4.4000000000000004</v>
      </c>
      <c r="J66" s="24">
        <v>0</v>
      </c>
      <c r="K66" s="24">
        <v>0</v>
      </c>
      <c r="L66" s="24">
        <v>0</v>
      </c>
      <c r="M66" s="24">
        <v>0</v>
      </c>
      <c r="N66" s="24">
        <v>4.4000000000000004</v>
      </c>
      <c r="O66" s="24">
        <v>4.78</v>
      </c>
      <c r="P66" s="24">
        <v>0</v>
      </c>
      <c r="Q66" s="24">
        <v>0</v>
      </c>
      <c r="R66" s="24">
        <v>0</v>
      </c>
      <c r="S66" s="24">
        <v>0</v>
      </c>
      <c r="T66" s="24">
        <v>4.78</v>
      </c>
      <c r="U66" s="24">
        <v>0</v>
      </c>
      <c r="V66" s="22">
        <v>0</v>
      </c>
      <c r="W66" s="22">
        <v>996</v>
      </c>
      <c r="X66" s="22">
        <v>196064.15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66</v>
      </c>
      <c r="AQ66" s="22">
        <v>9</v>
      </c>
      <c r="AR66" s="22">
        <v>5</v>
      </c>
      <c r="AS66" s="22">
        <v>0</v>
      </c>
    </row>
    <row r="67" spans="1:45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6</v>
      </c>
      <c r="F67" s="22">
        <v>259250</v>
      </c>
      <c r="G67" s="22"/>
      <c r="H67" s="24">
        <v>202</v>
      </c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2"/>
      <c r="W67" s="22">
        <v>47</v>
      </c>
      <c r="X67" s="22">
        <v>18380</v>
      </c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>
        <v>3</v>
      </c>
      <c r="AQ67" s="22"/>
      <c r="AR67" s="22"/>
      <c r="AS67" s="22"/>
    </row>
    <row r="68" spans="1:45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91</v>
      </c>
      <c r="F68" s="22">
        <v>407065.5</v>
      </c>
      <c r="G68" s="22">
        <v>8</v>
      </c>
      <c r="H68" s="24">
        <v>3099.15</v>
      </c>
      <c r="I68" s="24">
        <v>56.39</v>
      </c>
      <c r="J68" s="24">
        <v>0</v>
      </c>
      <c r="K68" s="24">
        <v>0</v>
      </c>
      <c r="L68" s="24">
        <v>30</v>
      </c>
      <c r="M68" s="24">
        <v>0</v>
      </c>
      <c r="N68" s="24">
        <v>86.39</v>
      </c>
      <c r="O68" s="24">
        <v>34.44</v>
      </c>
      <c r="P68" s="24">
        <v>0</v>
      </c>
      <c r="Q68" s="24">
        <v>0</v>
      </c>
      <c r="R68" s="24">
        <v>65.2</v>
      </c>
      <c r="S68" s="24">
        <v>0</v>
      </c>
      <c r="T68" s="24">
        <v>99.64</v>
      </c>
      <c r="U68" s="24">
        <v>13.31</v>
      </c>
      <c r="V68" s="22">
        <v>0</v>
      </c>
      <c r="W68" s="22">
        <v>8829</v>
      </c>
      <c r="X68" s="22">
        <v>854661</v>
      </c>
      <c r="Y68" s="22">
        <v>1</v>
      </c>
      <c r="Z68" s="22">
        <v>1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468</v>
      </c>
      <c r="AQ68" s="22">
        <v>55</v>
      </c>
      <c r="AR68" s="22">
        <v>6</v>
      </c>
      <c r="AS68" s="22">
        <v>6</v>
      </c>
    </row>
    <row r="69" spans="1:45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276</v>
      </c>
      <c r="F69" s="22">
        <v>391287</v>
      </c>
      <c r="G69" s="22">
        <v>14</v>
      </c>
      <c r="H69" s="24">
        <v>2430</v>
      </c>
      <c r="I69" s="24">
        <v>95</v>
      </c>
      <c r="J69" s="24">
        <v>181</v>
      </c>
      <c r="K69" s="24">
        <v>306</v>
      </c>
      <c r="L69" s="24">
        <v>18</v>
      </c>
      <c r="M69" s="24">
        <v>2</v>
      </c>
      <c r="N69" s="24">
        <v>602</v>
      </c>
      <c r="O69" s="24">
        <v>164</v>
      </c>
      <c r="P69" s="24">
        <v>5</v>
      </c>
      <c r="Q69" s="24">
        <v>5</v>
      </c>
      <c r="R69" s="24"/>
      <c r="S69" s="24">
        <v>14</v>
      </c>
      <c r="T69" s="24">
        <v>188</v>
      </c>
      <c r="U69" s="24">
        <v>20</v>
      </c>
      <c r="V69" s="22"/>
      <c r="W69" s="22">
        <v>13499</v>
      </c>
      <c r="X69" s="22">
        <v>934200</v>
      </c>
      <c r="Y69" s="22">
        <v>33</v>
      </c>
      <c r="Z69" s="22">
        <v>28</v>
      </c>
      <c r="AA69" s="22">
        <v>1</v>
      </c>
      <c r="AB69" s="22">
        <v>4</v>
      </c>
      <c r="AC69" s="22">
        <v>137</v>
      </c>
      <c r="AD69" s="22"/>
      <c r="AE69" s="22">
        <v>5</v>
      </c>
      <c r="AF69" s="22">
        <v>13</v>
      </c>
      <c r="AG69" s="22">
        <v>10</v>
      </c>
      <c r="AH69" s="22">
        <v>3</v>
      </c>
      <c r="AI69" s="22"/>
      <c r="AJ69" s="22">
        <v>10</v>
      </c>
      <c r="AK69" s="22"/>
      <c r="AL69" s="22"/>
      <c r="AM69" s="22"/>
      <c r="AN69" s="22">
        <v>3</v>
      </c>
      <c r="AO69" s="22">
        <v>8</v>
      </c>
      <c r="AP69" s="22">
        <v>541</v>
      </c>
      <c r="AQ69" s="22">
        <v>65</v>
      </c>
      <c r="AR69" s="22">
        <v>44</v>
      </c>
      <c r="AS69" s="22">
        <v>2</v>
      </c>
    </row>
    <row r="70" spans="1:45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47</v>
      </c>
      <c r="F70" s="22">
        <v>607013</v>
      </c>
      <c r="G70" s="22">
        <v>1</v>
      </c>
      <c r="H70" s="24">
        <v>1855</v>
      </c>
      <c r="I70" s="24">
        <v>2.2999999999999998</v>
      </c>
      <c r="J70" s="24">
        <v>0</v>
      </c>
      <c r="K70" s="24">
        <v>0</v>
      </c>
      <c r="L70" s="24">
        <v>0</v>
      </c>
      <c r="M70" s="24">
        <v>0</v>
      </c>
      <c r="N70" s="24">
        <v>2.2999999999999998</v>
      </c>
      <c r="O70" s="24">
        <v>3</v>
      </c>
      <c r="P70" s="24">
        <v>0</v>
      </c>
      <c r="Q70" s="24">
        <v>0</v>
      </c>
      <c r="R70" s="24">
        <v>0</v>
      </c>
      <c r="S70" s="24">
        <v>0</v>
      </c>
      <c r="T70" s="24">
        <v>3</v>
      </c>
      <c r="U70" s="24">
        <v>0</v>
      </c>
      <c r="V70" s="22">
        <v>0</v>
      </c>
      <c r="W70" s="22">
        <v>1045</v>
      </c>
      <c r="X70" s="22">
        <v>389916</v>
      </c>
      <c r="Y70" s="22">
        <v>0</v>
      </c>
      <c r="Z70" s="22">
        <v>0</v>
      </c>
      <c r="AA70" s="22">
        <v>0</v>
      </c>
      <c r="AB70" s="22">
        <v>0</v>
      </c>
      <c r="AC70" s="22">
        <v>37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51</v>
      </c>
      <c r="AQ70" s="22">
        <v>22</v>
      </c>
      <c r="AR70" s="22">
        <v>1</v>
      </c>
      <c r="AS70" s="22">
        <v>5</v>
      </c>
    </row>
    <row r="71" spans="1:45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68</v>
      </c>
      <c r="F71" s="22">
        <v>283526</v>
      </c>
      <c r="G71" s="22">
        <v>4</v>
      </c>
      <c r="H71" s="24">
        <v>1448</v>
      </c>
      <c r="I71" s="24">
        <v>5</v>
      </c>
      <c r="J71" s="24">
        <v>0</v>
      </c>
      <c r="K71" s="24">
        <v>0</v>
      </c>
      <c r="L71" s="24">
        <v>82</v>
      </c>
      <c r="M71" s="24">
        <v>0</v>
      </c>
      <c r="N71" s="24">
        <v>87</v>
      </c>
      <c r="O71" s="24">
        <v>13</v>
      </c>
      <c r="P71" s="24">
        <v>0</v>
      </c>
      <c r="Q71" s="24">
        <v>0</v>
      </c>
      <c r="R71" s="24">
        <v>0</v>
      </c>
      <c r="S71" s="24">
        <v>0</v>
      </c>
      <c r="T71" s="24">
        <v>13</v>
      </c>
      <c r="U71" s="24">
        <v>0</v>
      </c>
      <c r="V71" s="22">
        <v>0</v>
      </c>
      <c r="W71" s="22">
        <v>1944</v>
      </c>
      <c r="X71" s="22">
        <v>133450.35</v>
      </c>
      <c r="Y71" s="22">
        <v>2</v>
      </c>
      <c r="Z71" s="22">
        <v>2</v>
      </c>
      <c r="AA71" s="22">
        <v>0</v>
      </c>
      <c r="AB71" s="22">
        <v>0</v>
      </c>
      <c r="AC71" s="22">
        <v>1</v>
      </c>
      <c r="AD71" s="22">
        <v>0</v>
      </c>
      <c r="AE71" s="22">
        <v>0</v>
      </c>
      <c r="AF71" s="22">
        <v>1</v>
      </c>
      <c r="AG71" s="22">
        <v>1</v>
      </c>
      <c r="AH71" s="22">
        <v>0</v>
      </c>
      <c r="AI71" s="22">
        <v>0</v>
      </c>
      <c r="AJ71" s="22">
        <v>1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62</v>
      </c>
      <c r="AQ71" s="22">
        <v>3</v>
      </c>
      <c r="AR71" s="22">
        <v>0</v>
      </c>
      <c r="AS71" s="22">
        <v>1</v>
      </c>
    </row>
    <row r="72" spans="1:45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35.93</v>
      </c>
      <c r="F72" s="22">
        <v>288279</v>
      </c>
      <c r="G72" s="22">
        <v>2</v>
      </c>
      <c r="H72" s="24">
        <v>1780</v>
      </c>
      <c r="I72" s="24">
        <v>2.72</v>
      </c>
      <c r="J72" s="24">
        <v>0</v>
      </c>
      <c r="K72" s="24">
        <v>285</v>
      </c>
      <c r="L72" s="24">
        <v>51</v>
      </c>
      <c r="M72" s="24">
        <v>0</v>
      </c>
      <c r="N72" s="24">
        <v>338.72</v>
      </c>
      <c r="O72" s="24">
        <v>2.2200000000000002</v>
      </c>
      <c r="P72" s="24">
        <v>0</v>
      </c>
      <c r="Q72" s="24">
        <v>0</v>
      </c>
      <c r="R72" s="24">
        <v>0</v>
      </c>
      <c r="S72" s="24">
        <v>0</v>
      </c>
      <c r="T72" s="24">
        <v>2.2200000000000002</v>
      </c>
      <c r="U72" s="24">
        <v>0</v>
      </c>
      <c r="V72" s="22">
        <v>0</v>
      </c>
      <c r="W72" s="22">
        <v>0</v>
      </c>
      <c r="X72" s="22">
        <v>93299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20</v>
      </c>
      <c r="AQ72" s="22">
        <v>15</v>
      </c>
      <c r="AR72" s="22">
        <v>0</v>
      </c>
      <c r="AS72" s="22">
        <v>0</v>
      </c>
    </row>
    <row r="73" spans="1:45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11</v>
      </c>
      <c r="F73" s="22">
        <v>68588</v>
      </c>
      <c r="G73" s="22">
        <v>0</v>
      </c>
      <c r="H73" s="24">
        <v>605.1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2">
        <v>0</v>
      </c>
      <c r="W73" s="22">
        <v>302</v>
      </c>
      <c r="X73" s="22">
        <v>41297.24</v>
      </c>
      <c r="Y73" s="22">
        <v>2</v>
      </c>
      <c r="Z73" s="22">
        <v>2</v>
      </c>
      <c r="AA73" s="22">
        <v>0</v>
      </c>
      <c r="AB73" s="22">
        <v>0</v>
      </c>
      <c r="AC73" s="22">
        <v>2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11</v>
      </c>
      <c r="AQ73" s="22">
        <v>9</v>
      </c>
      <c r="AR73" s="22">
        <v>2</v>
      </c>
      <c r="AS73" s="22">
        <v>0</v>
      </c>
    </row>
    <row r="74" spans="1:45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72</v>
      </c>
      <c r="F74" s="22">
        <v>321041</v>
      </c>
      <c r="G74" s="22">
        <v>10</v>
      </c>
      <c r="H74" s="24">
        <v>2029</v>
      </c>
      <c r="I74" s="24">
        <v>31</v>
      </c>
      <c r="J74" s="24">
        <v>0</v>
      </c>
      <c r="K74" s="24">
        <v>0</v>
      </c>
      <c r="L74" s="24">
        <v>24</v>
      </c>
      <c r="M74" s="24">
        <v>0</v>
      </c>
      <c r="N74" s="24">
        <v>55</v>
      </c>
      <c r="O74" s="24">
        <v>7</v>
      </c>
      <c r="P74" s="24">
        <v>0</v>
      </c>
      <c r="Q74" s="24">
        <v>0</v>
      </c>
      <c r="R74" s="24">
        <v>0</v>
      </c>
      <c r="S74" s="24">
        <v>0</v>
      </c>
      <c r="T74" s="24">
        <v>7</v>
      </c>
      <c r="U74" s="24">
        <v>0</v>
      </c>
      <c r="V74" s="22">
        <v>0</v>
      </c>
      <c r="W74" s="22">
        <v>3882</v>
      </c>
      <c r="X74" s="22">
        <v>418288.83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127</v>
      </c>
      <c r="AQ74" s="22">
        <v>33</v>
      </c>
      <c r="AR74" s="22">
        <v>8</v>
      </c>
      <c r="AS74" s="22">
        <v>0</v>
      </c>
    </row>
    <row r="75" spans="1:45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35</v>
      </c>
      <c r="F75" s="22">
        <v>261148</v>
      </c>
      <c r="G75" s="22">
        <v>4</v>
      </c>
      <c r="H75" s="24">
        <v>1753.28</v>
      </c>
      <c r="I75" s="24">
        <v>63.4</v>
      </c>
      <c r="J75" s="24">
        <v>87.26</v>
      </c>
      <c r="K75" s="24">
        <v>14.66</v>
      </c>
      <c r="L75" s="24">
        <v>166.8</v>
      </c>
      <c r="M75" s="24">
        <v>21.4</v>
      </c>
      <c r="N75" s="24">
        <v>353.52</v>
      </c>
      <c r="O75" s="24">
        <v>7.3</v>
      </c>
      <c r="P75" s="24">
        <v>0</v>
      </c>
      <c r="Q75" s="24">
        <v>0</v>
      </c>
      <c r="R75" s="24">
        <v>0</v>
      </c>
      <c r="S75" s="24">
        <v>0</v>
      </c>
      <c r="T75" s="24">
        <v>7.3</v>
      </c>
      <c r="U75" s="24">
        <v>0</v>
      </c>
      <c r="V75" s="22">
        <v>0</v>
      </c>
      <c r="W75" s="22">
        <v>746</v>
      </c>
      <c r="X75" s="22">
        <v>119225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35</v>
      </c>
      <c r="AQ75" s="22">
        <v>11</v>
      </c>
      <c r="AR75" s="22">
        <v>0</v>
      </c>
      <c r="AS75" s="22">
        <v>0</v>
      </c>
    </row>
    <row r="76" spans="1:45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59</v>
      </c>
      <c r="F76" s="22">
        <v>421603</v>
      </c>
      <c r="G76" s="22">
        <v>5</v>
      </c>
      <c r="H76" s="24">
        <v>2777</v>
      </c>
      <c r="I76" s="24">
        <v>180.2</v>
      </c>
      <c r="J76" s="24">
        <v>0</v>
      </c>
      <c r="K76" s="24">
        <v>56</v>
      </c>
      <c r="L76" s="24">
        <v>148</v>
      </c>
      <c r="M76" s="24">
        <v>0</v>
      </c>
      <c r="N76" s="24">
        <v>384.2</v>
      </c>
      <c r="O76" s="24">
        <v>14</v>
      </c>
      <c r="P76" s="24">
        <v>0</v>
      </c>
      <c r="Q76" s="24">
        <v>0</v>
      </c>
      <c r="R76" s="24">
        <v>0</v>
      </c>
      <c r="S76" s="24">
        <v>0</v>
      </c>
      <c r="T76" s="24">
        <v>14</v>
      </c>
      <c r="U76" s="24">
        <v>0</v>
      </c>
      <c r="V76" s="22">
        <v>0</v>
      </c>
      <c r="W76" s="22">
        <v>2341</v>
      </c>
      <c r="X76" s="22">
        <v>216227.48</v>
      </c>
      <c r="Y76" s="22">
        <v>0</v>
      </c>
      <c r="Z76" s="22">
        <v>0</v>
      </c>
      <c r="AA76" s="22">
        <v>0</v>
      </c>
      <c r="AB76" s="22">
        <v>0</v>
      </c>
      <c r="AC76" s="22">
        <v>29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38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125</v>
      </c>
      <c r="AQ76" s="22">
        <v>28</v>
      </c>
      <c r="AR76" s="22">
        <v>4</v>
      </c>
      <c r="AS76" s="22">
        <v>0</v>
      </c>
    </row>
    <row r="77" spans="1:45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162.35</v>
      </c>
      <c r="F77" s="22">
        <v>214425</v>
      </c>
      <c r="G77" s="22">
        <v>10</v>
      </c>
      <c r="H77" s="24">
        <v>1776</v>
      </c>
      <c r="I77" s="24">
        <v>183.7</v>
      </c>
      <c r="J77" s="24">
        <v>50</v>
      </c>
      <c r="K77" s="24">
        <v>4</v>
      </c>
      <c r="L77" s="24">
        <v>63</v>
      </c>
      <c r="M77" s="24">
        <v>0</v>
      </c>
      <c r="N77" s="24">
        <v>300.7</v>
      </c>
      <c r="O77" s="24">
        <v>104.7</v>
      </c>
      <c r="P77" s="24">
        <v>0</v>
      </c>
      <c r="Q77" s="24">
        <v>1.87</v>
      </c>
      <c r="R77" s="24">
        <v>42</v>
      </c>
      <c r="S77" s="24">
        <v>0</v>
      </c>
      <c r="T77" s="24">
        <v>148.57</v>
      </c>
      <c r="U77" s="24">
        <v>11.95</v>
      </c>
      <c r="V77" s="22">
        <v>0</v>
      </c>
      <c r="W77" s="22">
        <v>7038</v>
      </c>
      <c r="X77" s="22">
        <v>1207647</v>
      </c>
      <c r="Y77" s="22">
        <v>10</v>
      </c>
      <c r="Z77" s="22">
        <v>9</v>
      </c>
      <c r="AA77" s="22">
        <v>1</v>
      </c>
      <c r="AB77" s="22">
        <v>0</v>
      </c>
      <c r="AC77" s="22">
        <v>3</v>
      </c>
      <c r="AD77" s="22">
        <v>0</v>
      </c>
      <c r="AE77" s="22">
        <v>1</v>
      </c>
      <c r="AF77" s="22">
        <v>5</v>
      </c>
      <c r="AG77" s="22">
        <v>2</v>
      </c>
      <c r="AH77" s="22">
        <v>3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3</v>
      </c>
      <c r="AO77" s="22">
        <v>4</v>
      </c>
      <c r="AP77" s="22">
        <v>368</v>
      </c>
      <c r="AQ77" s="22">
        <v>48</v>
      </c>
      <c r="AR77" s="22">
        <v>2</v>
      </c>
      <c r="AS77" s="22">
        <v>38</v>
      </c>
    </row>
    <row r="78" spans="1:45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81</v>
      </c>
      <c r="F78" s="22">
        <v>426861</v>
      </c>
      <c r="G78" s="22">
        <v>3</v>
      </c>
      <c r="H78" s="24">
        <v>2518</v>
      </c>
      <c r="I78" s="24">
        <v>17.48</v>
      </c>
      <c r="J78" s="24">
        <v>0</v>
      </c>
      <c r="K78" s="24">
        <v>24.8</v>
      </c>
      <c r="L78" s="24">
        <v>64.2</v>
      </c>
      <c r="M78" s="24">
        <v>1.54</v>
      </c>
      <c r="N78" s="24">
        <v>108.02</v>
      </c>
      <c r="O78" s="24">
        <v>18.47</v>
      </c>
      <c r="P78" s="24">
        <v>0</v>
      </c>
      <c r="Q78" s="24">
        <v>0</v>
      </c>
      <c r="R78" s="24">
        <v>0</v>
      </c>
      <c r="S78" s="24">
        <v>0.85</v>
      </c>
      <c r="T78" s="24">
        <v>19.32</v>
      </c>
      <c r="U78" s="24">
        <v>1.5</v>
      </c>
      <c r="V78" s="22">
        <v>0</v>
      </c>
      <c r="W78" s="22">
        <v>2178</v>
      </c>
      <c r="X78" s="22">
        <v>432391</v>
      </c>
      <c r="Y78" s="22">
        <v>0</v>
      </c>
      <c r="Z78" s="22">
        <v>0</v>
      </c>
      <c r="AA78" s="22">
        <v>0</v>
      </c>
      <c r="AB78" s="22">
        <v>0</v>
      </c>
      <c r="AC78" s="22">
        <v>5</v>
      </c>
      <c r="AD78" s="22">
        <v>0</v>
      </c>
      <c r="AE78" s="22">
        <v>0</v>
      </c>
      <c r="AF78" s="22">
        <v>6</v>
      </c>
      <c r="AG78" s="22">
        <v>2</v>
      </c>
      <c r="AH78" s="22">
        <v>4</v>
      </c>
      <c r="AI78" s="22">
        <v>0</v>
      </c>
      <c r="AJ78" s="22">
        <v>8</v>
      </c>
      <c r="AK78" s="22">
        <v>0</v>
      </c>
      <c r="AL78" s="22">
        <v>0</v>
      </c>
      <c r="AM78" s="22">
        <v>0</v>
      </c>
      <c r="AN78" s="22">
        <v>4</v>
      </c>
      <c r="AO78" s="22">
        <v>4</v>
      </c>
      <c r="AP78" s="22">
        <v>97</v>
      </c>
      <c r="AQ78" s="22">
        <v>28</v>
      </c>
      <c r="AR78" s="22">
        <v>1</v>
      </c>
      <c r="AS78" s="22">
        <v>1</v>
      </c>
    </row>
    <row r="79" spans="1:45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61.5</v>
      </c>
      <c r="F79" s="22">
        <v>199936</v>
      </c>
      <c r="G79" s="22">
        <v>7</v>
      </c>
      <c r="H79" s="24">
        <v>1330</v>
      </c>
      <c r="I79" s="24">
        <v>16</v>
      </c>
      <c r="J79" s="24">
        <v>0</v>
      </c>
      <c r="K79" s="24">
        <v>0</v>
      </c>
      <c r="L79" s="24">
        <v>59</v>
      </c>
      <c r="M79" s="24">
        <v>0</v>
      </c>
      <c r="N79" s="24">
        <v>75</v>
      </c>
      <c r="O79" s="24">
        <v>15</v>
      </c>
      <c r="P79" s="24">
        <v>2.5</v>
      </c>
      <c r="Q79" s="24">
        <v>0</v>
      </c>
      <c r="R79" s="24">
        <v>0</v>
      </c>
      <c r="S79" s="24">
        <v>0</v>
      </c>
      <c r="T79" s="24">
        <v>17.5</v>
      </c>
      <c r="U79" s="24">
        <v>2.5</v>
      </c>
      <c r="V79" s="22">
        <v>0</v>
      </c>
      <c r="W79" s="22">
        <v>2155</v>
      </c>
      <c r="X79" s="22">
        <v>93864.75</v>
      </c>
      <c r="Y79" s="22">
        <v>0</v>
      </c>
      <c r="Z79" s="22">
        <v>0</v>
      </c>
      <c r="AA79" s="22">
        <v>0</v>
      </c>
      <c r="AB79" s="22">
        <v>0</v>
      </c>
      <c r="AC79" s="22">
        <v>95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13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86</v>
      </c>
      <c r="AQ79" s="22">
        <v>24</v>
      </c>
      <c r="AR79" s="22">
        <v>2</v>
      </c>
      <c r="AS79" s="22">
        <v>4</v>
      </c>
    </row>
    <row r="80" spans="1:45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42</v>
      </c>
      <c r="F80" s="22">
        <v>271008</v>
      </c>
      <c r="G80" s="22">
        <v>7</v>
      </c>
      <c r="H80" s="24">
        <v>2522</v>
      </c>
      <c r="I80" s="24">
        <v>12</v>
      </c>
      <c r="J80" s="24">
        <v>0</v>
      </c>
      <c r="K80" s="24">
        <v>0</v>
      </c>
      <c r="L80" s="24">
        <v>0</v>
      </c>
      <c r="M80" s="24">
        <v>0</v>
      </c>
      <c r="N80" s="24">
        <v>12</v>
      </c>
      <c r="O80" s="24">
        <v>10</v>
      </c>
      <c r="P80" s="24">
        <v>0</v>
      </c>
      <c r="Q80" s="24">
        <v>0</v>
      </c>
      <c r="R80" s="24">
        <v>0</v>
      </c>
      <c r="S80" s="24">
        <v>0</v>
      </c>
      <c r="T80" s="24">
        <v>10</v>
      </c>
      <c r="U80" s="24">
        <v>0</v>
      </c>
      <c r="V80" s="22">
        <v>0</v>
      </c>
      <c r="W80" s="22">
        <v>1693</v>
      </c>
      <c r="X80" s="22">
        <v>128653.34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70</v>
      </c>
      <c r="AQ80" s="22">
        <v>27</v>
      </c>
      <c r="AR80" s="22">
        <v>0</v>
      </c>
      <c r="AS80" s="22">
        <v>1</v>
      </c>
    </row>
    <row r="81" spans="1:45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86</v>
      </c>
      <c r="F81" s="22">
        <v>571784</v>
      </c>
      <c r="G81" s="22">
        <v>7</v>
      </c>
      <c r="H81" s="24">
        <v>3886</v>
      </c>
      <c r="I81" s="24">
        <v>12.42</v>
      </c>
      <c r="J81" s="24"/>
      <c r="K81" s="24"/>
      <c r="L81" s="24">
        <v>12.44</v>
      </c>
      <c r="M81" s="24"/>
      <c r="N81" s="24">
        <v>24.86</v>
      </c>
      <c r="O81" s="24">
        <v>14.08</v>
      </c>
      <c r="P81" s="24"/>
      <c r="Q81" s="24"/>
      <c r="R81" s="24"/>
      <c r="S81" s="24"/>
      <c r="T81" s="24">
        <v>14.08</v>
      </c>
      <c r="U81" s="24"/>
      <c r="V81" s="22"/>
      <c r="W81" s="22">
        <v>3194</v>
      </c>
      <c r="X81" s="22">
        <v>359589</v>
      </c>
      <c r="Y81" s="22"/>
      <c r="Z81" s="22"/>
      <c r="AA81" s="22"/>
      <c r="AB81" s="22"/>
      <c r="AC81" s="22"/>
      <c r="AD81" s="22"/>
      <c r="AE81" s="22"/>
      <c r="AF81" s="22">
        <v>1</v>
      </c>
      <c r="AG81" s="22">
        <v>1</v>
      </c>
      <c r="AH81" s="22"/>
      <c r="AI81" s="22"/>
      <c r="AJ81" s="22"/>
      <c r="AK81" s="22"/>
      <c r="AL81" s="22"/>
      <c r="AM81" s="22"/>
      <c r="AN81" s="22"/>
      <c r="AO81" s="22"/>
      <c r="AP81" s="22">
        <v>151</v>
      </c>
      <c r="AQ81" s="22">
        <v>40</v>
      </c>
      <c r="AR81" s="22">
        <v>2</v>
      </c>
      <c r="AS81" s="22">
        <v>1</v>
      </c>
    </row>
    <row r="82" spans="1:45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59</v>
      </c>
      <c r="F82" s="22">
        <v>556342.30000000005</v>
      </c>
      <c r="G82" s="22">
        <v>8</v>
      </c>
      <c r="H82" s="24">
        <v>2671.7</v>
      </c>
      <c r="I82" s="24"/>
      <c r="J82" s="24"/>
      <c r="K82" s="24">
        <v>416.2</v>
      </c>
      <c r="L82" s="24">
        <v>37.72</v>
      </c>
      <c r="M82" s="24"/>
      <c r="N82" s="24">
        <v>453.92</v>
      </c>
      <c r="O82" s="24"/>
      <c r="P82" s="24"/>
      <c r="Q82" s="24"/>
      <c r="R82" s="24"/>
      <c r="S82" s="24"/>
      <c r="T82" s="24"/>
      <c r="U82" s="24"/>
      <c r="V82" s="22"/>
      <c r="W82" s="22">
        <v>2125</v>
      </c>
      <c r="X82" s="22">
        <v>164168.70000000001</v>
      </c>
      <c r="Y82" s="22">
        <v>1</v>
      </c>
      <c r="Z82" s="22"/>
      <c r="AA82" s="22">
        <v>1</v>
      </c>
      <c r="AB82" s="22"/>
      <c r="AC82" s="22">
        <v>1</v>
      </c>
      <c r="AD82" s="22"/>
      <c r="AE82" s="22">
        <v>1</v>
      </c>
      <c r="AF82" s="22"/>
      <c r="AG82" s="22"/>
      <c r="AH82" s="22"/>
      <c r="AI82" s="22"/>
      <c r="AJ82" s="22"/>
      <c r="AK82" s="22"/>
      <c r="AL82" s="22"/>
      <c r="AM82" s="22"/>
      <c r="AN82" s="22"/>
      <c r="AO82" s="22">
        <v>1</v>
      </c>
      <c r="AP82" s="22">
        <v>54</v>
      </c>
      <c r="AQ82" s="22">
        <v>20</v>
      </c>
      <c r="AR82" s="22">
        <v>3</v>
      </c>
      <c r="AS82" s="22">
        <v>1</v>
      </c>
    </row>
    <row r="83" spans="1:45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40</v>
      </c>
      <c r="F83" s="22">
        <v>337199.02</v>
      </c>
      <c r="G83" s="22">
        <v>3</v>
      </c>
      <c r="H83" s="24">
        <v>3229</v>
      </c>
      <c r="I83" s="24">
        <v>2.6</v>
      </c>
      <c r="J83" s="24">
        <v>0</v>
      </c>
      <c r="K83" s="24">
        <v>0</v>
      </c>
      <c r="L83" s="24">
        <v>0</v>
      </c>
      <c r="M83" s="24">
        <v>0</v>
      </c>
      <c r="N83" s="24">
        <v>2.6</v>
      </c>
      <c r="O83" s="24">
        <v>3.9</v>
      </c>
      <c r="P83" s="24">
        <v>0</v>
      </c>
      <c r="Q83" s="24">
        <v>0</v>
      </c>
      <c r="R83" s="24">
        <v>0</v>
      </c>
      <c r="S83" s="24">
        <v>0</v>
      </c>
      <c r="T83" s="24">
        <v>3.9</v>
      </c>
      <c r="U83" s="24">
        <v>0</v>
      </c>
      <c r="V83" s="22">
        <v>0</v>
      </c>
      <c r="W83" s="22">
        <v>1842</v>
      </c>
      <c r="X83" s="22">
        <v>190394.12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57</v>
      </c>
      <c r="AQ83" s="22">
        <v>19</v>
      </c>
      <c r="AR83" s="22">
        <v>2</v>
      </c>
      <c r="AS83" s="22">
        <v>1</v>
      </c>
    </row>
    <row r="84" spans="1:45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38</v>
      </c>
      <c r="F84" s="22">
        <v>459530</v>
      </c>
      <c r="G84" s="22">
        <v>2</v>
      </c>
      <c r="H84" s="24">
        <v>2172</v>
      </c>
      <c r="I84" s="24">
        <v>6</v>
      </c>
      <c r="J84" s="24">
        <v>0</v>
      </c>
      <c r="K84" s="24">
        <v>729.56</v>
      </c>
      <c r="L84" s="24">
        <v>40</v>
      </c>
      <c r="M84" s="24">
        <v>0</v>
      </c>
      <c r="N84" s="24">
        <v>775.56</v>
      </c>
      <c r="O84" s="24">
        <v>6</v>
      </c>
      <c r="P84" s="24">
        <v>0</v>
      </c>
      <c r="Q84" s="24">
        <v>0</v>
      </c>
      <c r="R84" s="24">
        <v>0</v>
      </c>
      <c r="S84" s="24">
        <v>0</v>
      </c>
      <c r="T84" s="24">
        <v>6</v>
      </c>
      <c r="U84" s="24">
        <v>0</v>
      </c>
      <c r="V84" s="22">
        <v>0</v>
      </c>
      <c r="W84" s="22">
        <v>1017</v>
      </c>
      <c r="X84" s="22">
        <v>85000</v>
      </c>
      <c r="Y84" s="22">
        <v>0</v>
      </c>
      <c r="Z84" s="22">
        <v>0</v>
      </c>
      <c r="AA84" s="22">
        <v>0</v>
      </c>
      <c r="AB84" s="22">
        <v>0</v>
      </c>
      <c r="AC84" s="22">
        <v>3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2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39</v>
      </c>
      <c r="AQ84" s="22">
        <v>0</v>
      </c>
      <c r="AR84" s="22">
        <v>0</v>
      </c>
      <c r="AS84" s="22">
        <v>0</v>
      </c>
    </row>
    <row r="85" spans="1:45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62</v>
      </c>
      <c r="F85" s="22">
        <v>315293</v>
      </c>
      <c r="G85" s="22">
        <v>9</v>
      </c>
      <c r="H85" s="24">
        <v>2189</v>
      </c>
      <c r="I85" s="24">
        <v>37.409999999999997</v>
      </c>
      <c r="J85" s="24">
        <v>0</v>
      </c>
      <c r="K85" s="24">
        <v>0</v>
      </c>
      <c r="L85" s="24">
        <v>0</v>
      </c>
      <c r="M85" s="24">
        <v>0</v>
      </c>
      <c r="N85" s="24">
        <v>37.409999999999997</v>
      </c>
      <c r="O85" s="24">
        <v>29.48</v>
      </c>
      <c r="P85" s="24">
        <v>0</v>
      </c>
      <c r="Q85" s="24">
        <v>0</v>
      </c>
      <c r="R85" s="24">
        <v>0</v>
      </c>
      <c r="S85" s="24">
        <v>0</v>
      </c>
      <c r="T85" s="24">
        <v>29.48</v>
      </c>
      <c r="U85" s="24">
        <v>3</v>
      </c>
      <c r="V85" s="22">
        <v>0</v>
      </c>
      <c r="W85" s="22">
        <v>3627</v>
      </c>
      <c r="X85" s="22">
        <v>137721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129</v>
      </c>
      <c r="AQ85" s="22">
        <v>25</v>
      </c>
      <c r="AR85" s="22">
        <v>2</v>
      </c>
      <c r="AS85" s="22">
        <v>5</v>
      </c>
    </row>
    <row r="86" spans="1:45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68</v>
      </c>
      <c r="F86" s="22">
        <v>337912</v>
      </c>
      <c r="G86" s="22">
        <v>8</v>
      </c>
      <c r="H86" s="24">
        <v>2022</v>
      </c>
      <c r="I86" s="24">
        <v>16.52</v>
      </c>
      <c r="J86" s="24">
        <v>0</v>
      </c>
      <c r="K86" s="24">
        <v>0</v>
      </c>
      <c r="L86" s="24">
        <v>0</v>
      </c>
      <c r="M86" s="24">
        <v>0</v>
      </c>
      <c r="N86" s="24">
        <v>16.52</v>
      </c>
      <c r="O86" s="24">
        <v>20.5</v>
      </c>
      <c r="P86" s="24">
        <v>0</v>
      </c>
      <c r="Q86" s="24">
        <v>0</v>
      </c>
      <c r="R86" s="24">
        <v>0</v>
      </c>
      <c r="S86" s="24">
        <v>0</v>
      </c>
      <c r="T86" s="24">
        <v>20.5</v>
      </c>
      <c r="U86" s="24">
        <v>0</v>
      </c>
      <c r="V86" s="22">
        <v>0</v>
      </c>
      <c r="W86" s="22">
        <v>6229</v>
      </c>
      <c r="X86" s="22">
        <v>425912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4</v>
      </c>
      <c r="AG86" s="22">
        <v>4</v>
      </c>
      <c r="AH86" s="22">
        <v>0</v>
      </c>
      <c r="AI86" s="22">
        <v>0</v>
      </c>
      <c r="AJ86" s="22">
        <v>2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286</v>
      </c>
      <c r="AQ86" s="22">
        <v>49</v>
      </c>
      <c r="AR86" s="22">
        <v>25</v>
      </c>
      <c r="AS86" s="22">
        <v>13</v>
      </c>
    </row>
    <row r="87" spans="1:45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99</v>
      </c>
      <c r="F87" s="22">
        <v>459998</v>
      </c>
      <c r="G87" s="22">
        <v>9</v>
      </c>
      <c r="H87" s="24">
        <v>2727</v>
      </c>
      <c r="I87" s="24">
        <v>28</v>
      </c>
      <c r="J87" s="24">
        <v>0</v>
      </c>
      <c r="K87" s="24">
        <v>0</v>
      </c>
      <c r="L87" s="24">
        <v>0</v>
      </c>
      <c r="M87" s="24">
        <v>0</v>
      </c>
      <c r="N87" s="24">
        <v>28</v>
      </c>
      <c r="O87" s="24">
        <v>22</v>
      </c>
      <c r="P87" s="24">
        <v>0</v>
      </c>
      <c r="Q87" s="24">
        <v>0</v>
      </c>
      <c r="R87" s="24">
        <v>0</v>
      </c>
      <c r="S87" s="24">
        <v>0</v>
      </c>
      <c r="T87" s="24">
        <v>22</v>
      </c>
      <c r="U87" s="24">
        <v>7</v>
      </c>
      <c r="V87" s="22">
        <v>0</v>
      </c>
      <c r="W87" s="22">
        <v>3567</v>
      </c>
      <c r="X87" s="22">
        <v>380000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164</v>
      </c>
      <c r="AQ87" s="22">
        <v>28</v>
      </c>
      <c r="AR87" s="22">
        <v>52</v>
      </c>
      <c r="AS87" s="22">
        <v>3</v>
      </c>
    </row>
    <row r="88" spans="1:45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50</v>
      </c>
      <c r="F88" s="22">
        <v>478179</v>
      </c>
      <c r="G88" s="22">
        <v>4</v>
      </c>
      <c r="H88" s="24">
        <v>2237</v>
      </c>
      <c r="I88" s="24">
        <v>1.3</v>
      </c>
      <c r="J88" s="24">
        <v>0</v>
      </c>
      <c r="K88" s="24">
        <v>0</v>
      </c>
      <c r="L88" s="24">
        <v>0</v>
      </c>
      <c r="M88" s="24">
        <v>0</v>
      </c>
      <c r="N88" s="24">
        <v>1.3</v>
      </c>
      <c r="O88" s="24">
        <v>0</v>
      </c>
      <c r="P88" s="24">
        <v>0</v>
      </c>
      <c r="Q88" s="24">
        <v>0</v>
      </c>
      <c r="R88" s="24">
        <v>0</v>
      </c>
      <c r="S88" s="24">
        <v>0</v>
      </c>
      <c r="T88" s="24">
        <v>0</v>
      </c>
      <c r="U88" s="24">
        <v>1.64</v>
      </c>
      <c r="V88" s="22">
        <v>0</v>
      </c>
      <c r="W88" s="22">
        <v>2262</v>
      </c>
      <c r="X88" s="22">
        <v>163291.62</v>
      </c>
      <c r="Y88" s="22">
        <v>0</v>
      </c>
      <c r="Z88" s="22">
        <v>0</v>
      </c>
      <c r="AA88" s="22">
        <v>0</v>
      </c>
      <c r="AB88" s="22">
        <v>0</v>
      </c>
      <c r="AC88" s="22">
        <v>78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1</v>
      </c>
      <c r="AK88" s="22">
        <v>0</v>
      </c>
      <c r="AL88" s="22">
        <v>0</v>
      </c>
      <c r="AM88" s="22">
        <v>1</v>
      </c>
      <c r="AN88" s="22">
        <v>0</v>
      </c>
      <c r="AO88" s="22">
        <v>0</v>
      </c>
      <c r="AP88" s="22">
        <v>148</v>
      </c>
      <c r="AQ88" s="22">
        <v>20</v>
      </c>
      <c r="AR88" s="22">
        <v>12</v>
      </c>
      <c r="AS88" s="22">
        <v>6</v>
      </c>
    </row>
    <row r="89" spans="1:45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66.5</v>
      </c>
      <c r="F89" s="22">
        <v>759959.47</v>
      </c>
      <c r="G89" s="22">
        <v>3</v>
      </c>
      <c r="H89" s="24">
        <v>737.2</v>
      </c>
      <c r="I89" s="24">
        <v>24.1</v>
      </c>
      <c r="J89" s="24">
        <v>0</v>
      </c>
      <c r="K89" s="24">
        <v>0</v>
      </c>
      <c r="L89" s="24">
        <v>0</v>
      </c>
      <c r="M89" s="24">
        <v>0</v>
      </c>
      <c r="N89" s="24">
        <v>24.1</v>
      </c>
      <c r="O89" s="24">
        <v>15.19</v>
      </c>
      <c r="P89" s="24">
        <v>0</v>
      </c>
      <c r="Q89" s="24">
        <v>0</v>
      </c>
      <c r="R89" s="24">
        <v>0</v>
      </c>
      <c r="S89" s="24">
        <v>0</v>
      </c>
      <c r="T89" s="24">
        <v>15.19</v>
      </c>
      <c r="U89" s="24">
        <v>1.23</v>
      </c>
      <c r="V89" s="22">
        <v>0</v>
      </c>
      <c r="W89" s="22">
        <v>2234</v>
      </c>
      <c r="X89" s="22">
        <v>230824.49</v>
      </c>
      <c r="Y89" s="22">
        <v>2</v>
      </c>
      <c r="Z89" s="22">
        <v>1</v>
      </c>
      <c r="AA89" s="22">
        <v>1</v>
      </c>
      <c r="AB89" s="22">
        <v>0</v>
      </c>
      <c r="AC89" s="22">
        <v>40</v>
      </c>
      <c r="AD89" s="22">
        <v>0</v>
      </c>
      <c r="AE89" s="22">
        <v>1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1</v>
      </c>
      <c r="AP89" s="22">
        <v>153</v>
      </c>
      <c r="AQ89" s="22">
        <v>11</v>
      </c>
      <c r="AR89" s="22">
        <v>8</v>
      </c>
      <c r="AS89" s="22">
        <v>3</v>
      </c>
    </row>
    <row r="90" spans="1:45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82</v>
      </c>
      <c r="F90" s="22">
        <v>2837528</v>
      </c>
      <c r="G90" s="22">
        <v>10</v>
      </c>
      <c r="H90" s="24">
        <v>2284</v>
      </c>
      <c r="I90" s="24">
        <v>16.47</v>
      </c>
      <c r="J90" s="24">
        <v>0</v>
      </c>
      <c r="K90" s="24">
        <v>0</v>
      </c>
      <c r="L90" s="24">
        <v>0</v>
      </c>
      <c r="M90" s="24">
        <v>0</v>
      </c>
      <c r="N90" s="24">
        <v>16.47</v>
      </c>
      <c r="O90" s="24">
        <v>19.190000000000001</v>
      </c>
      <c r="P90" s="24">
        <v>0</v>
      </c>
      <c r="Q90" s="24">
        <v>0</v>
      </c>
      <c r="R90" s="24">
        <v>0</v>
      </c>
      <c r="S90" s="24">
        <v>0</v>
      </c>
      <c r="T90" s="24">
        <v>19.190000000000001</v>
      </c>
      <c r="U90" s="24">
        <v>5.87</v>
      </c>
      <c r="V90" s="22">
        <v>0</v>
      </c>
      <c r="W90" s="22">
        <v>5342</v>
      </c>
      <c r="X90" s="22">
        <v>695529</v>
      </c>
      <c r="Y90" s="22">
        <v>2</v>
      </c>
      <c r="Z90" s="22">
        <v>0</v>
      </c>
      <c r="AA90" s="22">
        <v>2</v>
      </c>
      <c r="AB90" s="22">
        <v>0</v>
      </c>
      <c r="AC90" s="22">
        <v>1</v>
      </c>
      <c r="AD90" s="22">
        <v>0</v>
      </c>
      <c r="AE90" s="22">
        <v>2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2</v>
      </c>
      <c r="AP90" s="22">
        <v>309</v>
      </c>
      <c r="AQ90" s="22">
        <v>29</v>
      </c>
      <c r="AR90" s="22">
        <v>6</v>
      </c>
      <c r="AS90" s="22">
        <v>5</v>
      </c>
    </row>
    <row r="91" spans="1:45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16</v>
      </c>
      <c r="F91" s="22">
        <v>1683</v>
      </c>
      <c r="G91" s="22"/>
      <c r="H91" s="24">
        <v>69.63</v>
      </c>
      <c r="I91" s="24">
        <v>32.4</v>
      </c>
      <c r="J91" s="24"/>
      <c r="K91" s="24"/>
      <c r="L91" s="24"/>
      <c r="M91" s="24"/>
      <c r="N91" s="24">
        <v>32.4</v>
      </c>
      <c r="O91" s="24">
        <v>24.73</v>
      </c>
      <c r="P91" s="24"/>
      <c r="Q91" s="24"/>
      <c r="R91" s="24"/>
      <c r="S91" s="24"/>
      <c r="T91" s="24">
        <v>24.73</v>
      </c>
      <c r="U91" s="24">
        <v>9.44</v>
      </c>
      <c r="V91" s="22"/>
      <c r="W91" s="22">
        <v>1343</v>
      </c>
      <c r="X91" s="22">
        <v>40136.25</v>
      </c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>
        <v>133</v>
      </c>
      <c r="AQ91" s="22">
        <v>1</v>
      </c>
      <c r="AR91" s="22">
        <v>3</v>
      </c>
      <c r="AS91" s="22">
        <v>1</v>
      </c>
    </row>
    <row r="92" spans="1:45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133</v>
      </c>
      <c r="F92" s="22">
        <v>394</v>
      </c>
      <c r="G92" s="22">
        <v>0</v>
      </c>
      <c r="H92" s="24">
        <v>42.45</v>
      </c>
      <c r="I92" s="24">
        <v>43.74</v>
      </c>
      <c r="J92" s="24">
        <v>0</v>
      </c>
      <c r="K92" s="24">
        <v>0</v>
      </c>
      <c r="L92" s="24">
        <v>0</v>
      </c>
      <c r="M92" s="24">
        <v>14.95</v>
      </c>
      <c r="N92" s="24">
        <v>58.69</v>
      </c>
      <c r="O92" s="24">
        <v>37.200000000000003</v>
      </c>
      <c r="P92" s="24">
        <v>0</v>
      </c>
      <c r="Q92" s="24">
        <v>0</v>
      </c>
      <c r="R92" s="24">
        <v>0</v>
      </c>
      <c r="S92" s="24">
        <v>10.029999999999999</v>
      </c>
      <c r="T92" s="24">
        <v>47.23</v>
      </c>
      <c r="U92" s="24">
        <v>21.89</v>
      </c>
      <c r="V92" s="22">
        <v>0</v>
      </c>
      <c r="W92" s="22">
        <v>3346</v>
      </c>
      <c r="X92" s="22">
        <v>77478.19</v>
      </c>
      <c r="Y92" s="22">
        <v>1</v>
      </c>
      <c r="Z92" s="22">
        <v>1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2</v>
      </c>
      <c r="AG92" s="22">
        <v>0</v>
      </c>
      <c r="AH92" s="22">
        <v>2</v>
      </c>
      <c r="AI92" s="22">
        <v>2</v>
      </c>
      <c r="AJ92" s="22">
        <v>0</v>
      </c>
      <c r="AK92" s="22">
        <v>0</v>
      </c>
      <c r="AL92" s="22">
        <v>0</v>
      </c>
      <c r="AM92" s="22">
        <v>0</v>
      </c>
      <c r="AN92" s="22">
        <v>2</v>
      </c>
      <c r="AO92" s="22">
        <v>2</v>
      </c>
      <c r="AP92" s="22">
        <v>79</v>
      </c>
      <c r="AQ92" s="22">
        <v>1</v>
      </c>
      <c r="AR92" s="22">
        <v>0</v>
      </c>
      <c r="AS92" s="22">
        <v>2</v>
      </c>
    </row>
    <row r="93" spans="1:45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35</v>
      </c>
      <c r="F93" s="22">
        <v>777</v>
      </c>
      <c r="G93" s="22"/>
      <c r="H93" s="24">
        <v>62.04</v>
      </c>
      <c r="I93" s="24">
        <v>41.25</v>
      </c>
      <c r="J93" s="24"/>
      <c r="K93" s="24"/>
      <c r="L93" s="24"/>
      <c r="M93" s="24"/>
      <c r="N93" s="24">
        <v>41.25</v>
      </c>
      <c r="O93" s="24">
        <v>39.47</v>
      </c>
      <c r="P93" s="24"/>
      <c r="Q93" s="24"/>
      <c r="R93" s="24"/>
      <c r="S93" s="24"/>
      <c r="T93" s="24">
        <v>39.47</v>
      </c>
      <c r="U93" s="24">
        <v>15.96</v>
      </c>
      <c r="V93" s="22"/>
      <c r="W93" s="22">
        <v>1970</v>
      </c>
      <c r="X93" s="22">
        <v>42789.79</v>
      </c>
      <c r="Y93" s="22">
        <v>1</v>
      </c>
      <c r="Z93" s="22">
        <v>1</v>
      </c>
      <c r="AA93" s="22"/>
      <c r="AB93" s="22"/>
      <c r="AC93" s="22">
        <v>24</v>
      </c>
      <c r="AD93" s="22"/>
      <c r="AE93" s="22"/>
      <c r="AF93" s="22">
        <v>1</v>
      </c>
      <c r="AG93" s="22"/>
      <c r="AH93" s="22">
        <v>1</v>
      </c>
      <c r="AI93" s="22"/>
      <c r="AJ93" s="22">
        <v>4</v>
      </c>
      <c r="AK93" s="22"/>
      <c r="AL93" s="22"/>
      <c r="AM93" s="22"/>
      <c r="AN93" s="22">
        <v>1</v>
      </c>
      <c r="AO93" s="22">
        <v>1</v>
      </c>
      <c r="AP93" s="22">
        <v>57</v>
      </c>
      <c r="AQ93" s="22">
        <v>3</v>
      </c>
      <c r="AR93" s="22">
        <v>4</v>
      </c>
      <c r="AS93" s="22"/>
    </row>
    <row r="94" spans="1:45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5</v>
      </c>
      <c r="F94" s="22">
        <v>308.37</v>
      </c>
      <c r="G94" s="22">
        <v>0</v>
      </c>
      <c r="H94" s="24">
        <v>23.7</v>
      </c>
      <c r="I94" s="24">
        <v>12.81</v>
      </c>
      <c r="J94" s="24">
        <v>0</v>
      </c>
      <c r="K94" s="24">
        <v>0</v>
      </c>
      <c r="L94" s="24">
        <v>0</v>
      </c>
      <c r="M94" s="24">
        <v>0</v>
      </c>
      <c r="N94" s="24">
        <v>12.81</v>
      </c>
      <c r="O94" s="24">
        <v>10.15</v>
      </c>
      <c r="P94" s="24">
        <v>0</v>
      </c>
      <c r="Q94" s="24">
        <v>0</v>
      </c>
      <c r="R94" s="24">
        <v>0</v>
      </c>
      <c r="S94" s="24">
        <v>0</v>
      </c>
      <c r="T94" s="24">
        <v>10.15</v>
      </c>
      <c r="U94" s="24">
        <v>1.52</v>
      </c>
      <c r="V94" s="22">
        <v>0</v>
      </c>
      <c r="W94" s="22">
        <v>443</v>
      </c>
      <c r="X94" s="22">
        <v>13180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16</v>
      </c>
      <c r="AQ94" s="22">
        <v>1</v>
      </c>
      <c r="AR94" s="22">
        <v>0</v>
      </c>
      <c r="AS94" s="22">
        <v>0</v>
      </c>
    </row>
    <row r="95" spans="1:45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8</v>
      </c>
      <c r="F95" s="22">
        <v>398.2</v>
      </c>
      <c r="G95" s="22"/>
      <c r="H95" s="24">
        <v>18</v>
      </c>
      <c r="I95" s="24">
        <v>16.66</v>
      </c>
      <c r="J95" s="24"/>
      <c r="K95" s="24"/>
      <c r="L95" s="24"/>
      <c r="M95" s="24"/>
      <c r="N95" s="24">
        <v>16.66</v>
      </c>
      <c r="O95" s="24">
        <v>17.559999999999999</v>
      </c>
      <c r="P95" s="24"/>
      <c r="Q95" s="24"/>
      <c r="R95" s="24"/>
      <c r="S95" s="24"/>
      <c r="T95" s="24">
        <v>17.559999999999999</v>
      </c>
      <c r="U95" s="24">
        <v>5</v>
      </c>
      <c r="V95" s="22"/>
      <c r="W95" s="22">
        <v>546</v>
      </c>
      <c r="X95" s="22">
        <v>16724</v>
      </c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>
        <v>25</v>
      </c>
      <c r="AQ95" s="22">
        <v>1</v>
      </c>
      <c r="AR95" s="22"/>
      <c r="AS95" s="22"/>
    </row>
    <row r="96" spans="1:45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113</v>
      </c>
      <c r="F96" s="22">
        <v>1035</v>
      </c>
      <c r="G96" s="22">
        <v>0</v>
      </c>
      <c r="H96" s="24">
        <v>82.9</v>
      </c>
      <c r="I96" s="24">
        <v>75.94</v>
      </c>
      <c r="J96" s="24">
        <v>0</v>
      </c>
      <c r="K96" s="24">
        <v>0</v>
      </c>
      <c r="L96" s="24">
        <v>0</v>
      </c>
      <c r="M96" s="24">
        <v>0</v>
      </c>
      <c r="N96" s="24">
        <v>75.94</v>
      </c>
      <c r="O96" s="24">
        <v>74.31</v>
      </c>
      <c r="P96" s="24">
        <v>0</v>
      </c>
      <c r="Q96" s="24">
        <v>0</v>
      </c>
      <c r="R96" s="24">
        <v>0</v>
      </c>
      <c r="S96" s="24">
        <v>0</v>
      </c>
      <c r="T96" s="24">
        <v>74.31</v>
      </c>
      <c r="U96" s="24">
        <v>70.52</v>
      </c>
      <c r="V96" s="22">
        <v>0</v>
      </c>
      <c r="W96" s="22">
        <v>6125</v>
      </c>
      <c r="X96" s="22">
        <v>116241</v>
      </c>
      <c r="Y96" s="22">
        <v>1</v>
      </c>
      <c r="Z96" s="22">
        <v>1</v>
      </c>
      <c r="AA96" s="22">
        <v>0</v>
      </c>
      <c r="AB96" s="22">
        <v>0</v>
      </c>
      <c r="AC96" s="22">
        <v>1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36</v>
      </c>
      <c r="AQ96" s="22">
        <v>9</v>
      </c>
      <c r="AR96" s="22">
        <v>8</v>
      </c>
      <c r="AS96" s="22">
        <v>3</v>
      </c>
    </row>
    <row r="97" spans="1:45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20</v>
      </c>
      <c r="F97" s="22">
        <v>528</v>
      </c>
      <c r="G97" s="22">
        <v>0</v>
      </c>
      <c r="H97" s="24">
        <v>38</v>
      </c>
      <c r="I97" s="24">
        <v>33</v>
      </c>
      <c r="J97" s="24">
        <v>0</v>
      </c>
      <c r="K97" s="24">
        <v>0</v>
      </c>
      <c r="L97" s="24">
        <v>0</v>
      </c>
      <c r="M97" s="24">
        <v>0</v>
      </c>
      <c r="N97" s="24">
        <v>33</v>
      </c>
      <c r="O97" s="24">
        <v>25</v>
      </c>
      <c r="P97" s="24">
        <v>0</v>
      </c>
      <c r="Q97" s="24">
        <v>0</v>
      </c>
      <c r="R97" s="24">
        <v>0</v>
      </c>
      <c r="S97" s="24">
        <v>0</v>
      </c>
      <c r="T97" s="24">
        <v>25</v>
      </c>
      <c r="U97" s="24">
        <v>2</v>
      </c>
      <c r="V97" s="22">
        <v>0</v>
      </c>
      <c r="W97" s="22">
        <v>1136</v>
      </c>
      <c r="X97" s="22">
        <v>25490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21</v>
      </c>
      <c r="AQ97" s="22">
        <v>3</v>
      </c>
      <c r="AR97" s="22">
        <v>1</v>
      </c>
      <c r="AS97" s="22">
        <v>0</v>
      </c>
    </row>
    <row r="98" spans="1:45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8</v>
      </c>
      <c r="F98" s="22">
        <v>247.9</v>
      </c>
      <c r="G98" s="22">
        <v>0</v>
      </c>
      <c r="H98" s="24">
        <v>15.35</v>
      </c>
      <c r="I98" s="24">
        <v>7.5</v>
      </c>
      <c r="J98" s="24">
        <v>0</v>
      </c>
      <c r="K98" s="24">
        <v>0</v>
      </c>
      <c r="L98" s="24">
        <v>0</v>
      </c>
      <c r="M98" s="24">
        <v>0</v>
      </c>
      <c r="N98" s="24">
        <v>7.5</v>
      </c>
      <c r="O98" s="24">
        <v>8</v>
      </c>
      <c r="P98" s="24">
        <v>0</v>
      </c>
      <c r="Q98" s="24">
        <v>0</v>
      </c>
      <c r="R98" s="24">
        <v>0</v>
      </c>
      <c r="S98" s="24">
        <v>0</v>
      </c>
      <c r="T98" s="24">
        <v>8</v>
      </c>
      <c r="U98" s="24">
        <v>0</v>
      </c>
      <c r="V98" s="22">
        <v>0</v>
      </c>
      <c r="W98" s="22">
        <v>427</v>
      </c>
      <c r="X98" s="22">
        <v>14744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20</v>
      </c>
      <c r="AQ98" s="22">
        <v>0</v>
      </c>
      <c r="AR98" s="22">
        <v>0</v>
      </c>
      <c r="AS98" s="22">
        <v>0</v>
      </c>
    </row>
    <row r="99" spans="1:45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70</v>
      </c>
      <c r="F99" s="22">
        <v>1689.2</v>
      </c>
      <c r="G99" s="22">
        <v>0</v>
      </c>
      <c r="H99" s="24">
        <v>78.599999999999994</v>
      </c>
      <c r="I99" s="24">
        <v>56.1</v>
      </c>
      <c r="J99" s="24">
        <v>0</v>
      </c>
      <c r="K99" s="24">
        <v>0</v>
      </c>
      <c r="L99" s="24">
        <v>5.5</v>
      </c>
      <c r="M99" s="24">
        <v>0</v>
      </c>
      <c r="N99" s="24">
        <v>61.6</v>
      </c>
      <c r="O99" s="24">
        <v>55.2</v>
      </c>
      <c r="P99" s="24">
        <v>0</v>
      </c>
      <c r="Q99" s="24">
        <v>0</v>
      </c>
      <c r="R99" s="24">
        <v>0</v>
      </c>
      <c r="S99" s="24">
        <v>0</v>
      </c>
      <c r="T99" s="24">
        <v>55.2</v>
      </c>
      <c r="U99" s="24">
        <v>41.4</v>
      </c>
      <c r="V99" s="22">
        <v>0</v>
      </c>
      <c r="W99" s="22">
        <v>3917</v>
      </c>
      <c r="X99" s="22">
        <v>63250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0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289</v>
      </c>
      <c r="AQ99" s="22">
        <v>6</v>
      </c>
      <c r="AR99" s="22">
        <v>6</v>
      </c>
      <c r="AS99" s="22">
        <v>1</v>
      </c>
    </row>
    <row r="100" spans="1:45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10</v>
      </c>
      <c r="F100" s="22">
        <v>205</v>
      </c>
      <c r="G100" s="22">
        <v>0</v>
      </c>
      <c r="H100" s="24">
        <v>15.58</v>
      </c>
      <c r="I100" s="24">
        <v>10.83</v>
      </c>
      <c r="J100" s="24">
        <v>0</v>
      </c>
      <c r="K100" s="24">
        <v>0</v>
      </c>
      <c r="L100" s="24">
        <v>0</v>
      </c>
      <c r="M100" s="24">
        <v>0</v>
      </c>
      <c r="N100" s="24">
        <v>10.83</v>
      </c>
      <c r="O100" s="24">
        <v>10.220000000000001</v>
      </c>
      <c r="P100" s="24">
        <v>0</v>
      </c>
      <c r="Q100" s="24">
        <v>0</v>
      </c>
      <c r="R100" s="24">
        <v>0</v>
      </c>
      <c r="S100" s="24">
        <v>0</v>
      </c>
      <c r="T100" s="24">
        <v>10.220000000000001</v>
      </c>
      <c r="U100" s="24">
        <v>1.86</v>
      </c>
      <c r="V100" s="22">
        <v>0</v>
      </c>
      <c r="W100" s="22">
        <v>580</v>
      </c>
      <c r="X100" s="22">
        <v>12808.93</v>
      </c>
      <c r="Y100" s="22">
        <v>1</v>
      </c>
      <c r="Z100" s="22">
        <v>1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41</v>
      </c>
      <c r="AQ100" s="22">
        <v>0</v>
      </c>
      <c r="AR100" s="22">
        <v>0</v>
      </c>
      <c r="AS100" s="22">
        <v>1</v>
      </c>
    </row>
    <row r="101" spans="1:45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55</v>
      </c>
      <c r="F101" s="22">
        <v>1675</v>
      </c>
      <c r="G101" s="22">
        <v>0</v>
      </c>
      <c r="H101" s="24">
        <v>112.73</v>
      </c>
      <c r="I101" s="24">
        <v>95.6</v>
      </c>
      <c r="J101" s="24">
        <v>0</v>
      </c>
      <c r="K101" s="24">
        <v>0</v>
      </c>
      <c r="L101" s="24">
        <v>0</v>
      </c>
      <c r="M101" s="24">
        <v>0</v>
      </c>
      <c r="N101" s="24">
        <v>95.6</v>
      </c>
      <c r="O101" s="24">
        <v>52.35</v>
      </c>
      <c r="P101" s="24">
        <v>0</v>
      </c>
      <c r="Q101" s="24">
        <v>0</v>
      </c>
      <c r="R101" s="24">
        <v>0</v>
      </c>
      <c r="S101" s="24">
        <v>0</v>
      </c>
      <c r="T101" s="24">
        <v>52.35</v>
      </c>
      <c r="U101" s="24">
        <v>12.6</v>
      </c>
      <c r="V101" s="22">
        <v>0</v>
      </c>
      <c r="W101" s="22">
        <v>2289</v>
      </c>
      <c r="X101" s="22">
        <v>61328</v>
      </c>
      <c r="Y101" s="22">
        <v>0</v>
      </c>
      <c r="Z101" s="22">
        <v>0</v>
      </c>
      <c r="AA101" s="22">
        <v>0</v>
      </c>
      <c r="AB101" s="22">
        <v>0</v>
      </c>
      <c r="AC101" s="22">
        <v>118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0</v>
      </c>
      <c r="AJ101" s="22">
        <v>10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164</v>
      </c>
      <c r="AQ101" s="22">
        <v>9</v>
      </c>
      <c r="AR101" s="22">
        <v>2</v>
      </c>
      <c r="AS101" s="22">
        <v>0</v>
      </c>
    </row>
    <row r="102" spans="1:45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14</v>
      </c>
      <c r="F102" s="22">
        <v>573.6</v>
      </c>
      <c r="G102" s="22"/>
      <c r="H102" s="24">
        <v>35.9</v>
      </c>
      <c r="I102" s="24">
        <v>23.5</v>
      </c>
      <c r="J102" s="24"/>
      <c r="K102" s="24"/>
      <c r="L102" s="24"/>
      <c r="M102" s="24"/>
      <c r="N102" s="24">
        <v>23.5</v>
      </c>
      <c r="O102" s="24">
        <v>21</v>
      </c>
      <c r="P102" s="24"/>
      <c r="Q102" s="24"/>
      <c r="R102" s="24"/>
      <c r="S102" s="24"/>
      <c r="T102" s="24">
        <v>21</v>
      </c>
      <c r="U102" s="24">
        <v>1</v>
      </c>
      <c r="V102" s="22"/>
      <c r="W102" s="22">
        <v>667</v>
      </c>
      <c r="X102" s="22">
        <v>22300</v>
      </c>
      <c r="Y102" s="22">
        <v>2</v>
      </c>
      <c r="Z102" s="22">
        <v>2</v>
      </c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>
        <v>39</v>
      </c>
      <c r="AQ102" s="22"/>
      <c r="AR102" s="22"/>
      <c r="AS102" s="22"/>
    </row>
    <row r="103" spans="1:45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8</v>
      </c>
      <c r="F103" s="22">
        <v>304</v>
      </c>
      <c r="G103" s="22"/>
      <c r="H103" s="24">
        <v>19.3</v>
      </c>
      <c r="I103" s="24">
        <v>10</v>
      </c>
      <c r="J103" s="24"/>
      <c r="K103" s="24"/>
      <c r="L103" s="24"/>
      <c r="M103" s="24"/>
      <c r="N103" s="24">
        <v>10</v>
      </c>
      <c r="O103" s="24">
        <v>10</v>
      </c>
      <c r="P103" s="24"/>
      <c r="Q103" s="24"/>
      <c r="R103" s="24"/>
      <c r="S103" s="24"/>
      <c r="T103" s="24">
        <v>10</v>
      </c>
      <c r="U103" s="24">
        <v>1.21</v>
      </c>
      <c r="V103" s="22"/>
      <c r="W103" s="22">
        <v>602</v>
      </c>
      <c r="X103" s="22">
        <v>16146.02</v>
      </c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</row>
    <row r="104" spans="1:45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10</v>
      </c>
      <c r="F104" s="22">
        <v>754.9</v>
      </c>
      <c r="G104" s="22"/>
      <c r="H104" s="24">
        <v>20</v>
      </c>
      <c r="I104" s="24">
        <v>11</v>
      </c>
      <c r="J104" s="24"/>
      <c r="K104" s="24"/>
      <c r="L104" s="24"/>
      <c r="M104" s="24"/>
      <c r="N104" s="24">
        <v>11</v>
      </c>
      <c r="O104" s="24">
        <v>13</v>
      </c>
      <c r="P104" s="24"/>
      <c r="Q104" s="24"/>
      <c r="R104" s="24"/>
      <c r="S104" s="24"/>
      <c r="T104" s="24">
        <v>13</v>
      </c>
      <c r="U104" s="24">
        <v>3</v>
      </c>
      <c r="V104" s="22"/>
      <c r="W104" s="22">
        <v>601</v>
      </c>
      <c r="X104" s="22">
        <v>14000</v>
      </c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>
        <v>26</v>
      </c>
      <c r="AQ104" s="22"/>
      <c r="AR104" s="22">
        <v>1</v>
      </c>
      <c r="AS104" s="22"/>
    </row>
    <row r="105" spans="1:45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22</v>
      </c>
      <c r="F105" s="22">
        <v>331.2</v>
      </c>
      <c r="G105" s="22">
        <v>0</v>
      </c>
      <c r="H105" s="24">
        <v>30.4</v>
      </c>
      <c r="I105" s="24">
        <v>23.3</v>
      </c>
      <c r="J105" s="24">
        <v>0</v>
      </c>
      <c r="K105" s="24">
        <v>0</v>
      </c>
      <c r="L105" s="24">
        <v>6.3</v>
      </c>
      <c r="M105" s="24">
        <v>0</v>
      </c>
      <c r="N105" s="24">
        <v>29.6</v>
      </c>
      <c r="O105" s="24">
        <v>21.6</v>
      </c>
      <c r="P105" s="24">
        <v>0</v>
      </c>
      <c r="Q105" s="24">
        <v>0</v>
      </c>
      <c r="R105" s="24">
        <v>5.9</v>
      </c>
      <c r="S105" s="24">
        <v>0</v>
      </c>
      <c r="T105" s="24">
        <v>27.5</v>
      </c>
      <c r="U105" s="24">
        <v>10.199999999999999</v>
      </c>
      <c r="V105" s="22">
        <v>0</v>
      </c>
      <c r="W105" s="22">
        <v>1234</v>
      </c>
      <c r="X105" s="22">
        <v>27573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0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62</v>
      </c>
      <c r="AQ105" s="22">
        <v>1</v>
      </c>
      <c r="AR105" s="22">
        <v>2</v>
      </c>
      <c r="AS105" s="22">
        <v>0</v>
      </c>
    </row>
    <row r="106" spans="1:45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18</v>
      </c>
      <c r="F106" s="22">
        <v>420.87</v>
      </c>
      <c r="G106" s="22">
        <v>0</v>
      </c>
      <c r="H106" s="24">
        <v>14.37</v>
      </c>
      <c r="I106" s="24">
        <v>16.89</v>
      </c>
      <c r="J106" s="24">
        <v>0</v>
      </c>
      <c r="K106" s="24">
        <v>0</v>
      </c>
      <c r="L106" s="24">
        <v>0</v>
      </c>
      <c r="M106" s="24">
        <v>0</v>
      </c>
      <c r="N106" s="24">
        <v>16.89</v>
      </c>
      <c r="O106" s="24">
        <v>15.68</v>
      </c>
      <c r="P106" s="24">
        <v>0</v>
      </c>
      <c r="Q106" s="24">
        <v>0</v>
      </c>
      <c r="R106" s="24">
        <v>0</v>
      </c>
      <c r="S106" s="24">
        <v>0</v>
      </c>
      <c r="T106" s="24">
        <v>15.68</v>
      </c>
      <c r="U106" s="24">
        <v>5.73</v>
      </c>
      <c r="V106" s="22">
        <v>0</v>
      </c>
      <c r="W106" s="22">
        <v>872</v>
      </c>
      <c r="X106" s="22">
        <v>16481.86</v>
      </c>
      <c r="Y106" s="22">
        <v>0</v>
      </c>
      <c r="Z106" s="22">
        <v>0</v>
      </c>
      <c r="AA106" s="22">
        <v>0</v>
      </c>
      <c r="AB106" s="22">
        <v>0</v>
      </c>
      <c r="AC106" s="22">
        <v>8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1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63</v>
      </c>
      <c r="AQ106" s="22">
        <v>1</v>
      </c>
      <c r="AR106" s="22">
        <v>0</v>
      </c>
      <c r="AS106" s="22">
        <v>1</v>
      </c>
    </row>
    <row r="107" spans="1:45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142</v>
      </c>
      <c r="F107" s="22">
        <v>6736</v>
      </c>
      <c r="G107" s="22">
        <v>0</v>
      </c>
      <c r="H107" s="24">
        <v>102.04</v>
      </c>
      <c r="I107" s="24">
        <v>104.16</v>
      </c>
      <c r="J107" s="24">
        <v>0</v>
      </c>
      <c r="K107" s="24">
        <v>0</v>
      </c>
      <c r="L107" s="24">
        <v>0</v>
      </c>
      <c r="M107" s="24">
        <v>0</v>
      </c>
      <c r="N107" s="24">
        <v>104.16</v>
      </c>
      <c r="O107" s="24">
        <v>97.27</v>
      </c>
      <c r="P107" s="24">
        <v>0</v>
      </c>
      <c r="Q107" s="24">
        <v>0</v>
      </c>
      <c r="R107" s="24">
        <v>0</v>
      </c>
      <c r="S107" s="24">
        <v>0</v>
      </c>
      <c r="T107" s="24">
        <v>97.27</v>
      </c>
      <c r="U107" s="24">
        <v>32.53</v>
      </c>
      <c r="V107" s="22">
        <v>0</v>
      </c>
      <c r="W107" s="22">
        <v>8248</v>
      </c>
      <c r="X107" s="22">
        <v>168768.16</v>
      </c>
      <c r="Y107" s="22">
        <v>5</v>
      </c>
      <c r="Z107" s="22">
        <v>2</v>
      </c>
      <c r="AA107" s="22">
        <v>3</v>
      </c>
      <c r="AB107" s="22">
        <v>0</v>
      </c>
      <c r="AC107" s="22">
        <v>1</v>
      </c>
      <c r="AD107" s="22">
        <v>0</v>
      </c>
      <c r="AE107" s="22">
        <v>3</v>
      </c>
      <c r="AF107" s="22">
        <v>0</v>
      </c>
      <c r="AG107" s="22">
        <v>0</v>
      </c>
      <c r="AH107" s="22">
        <v>0</v>
      </c>
      <c r="AI107" s="22">
        <v>0</v>
      </c>
      <c r="AJ107" s="22">
        <v>0</v>
      </c>
      <c r="AK107" s="22">
        <v>0</v>
      </c>
      <c r="AL107" s="22">
        <v>0</v>
      </c>
      <c r="AM107" s="22">
        <v>0</v>
      </c>
      <c r="AN107" s="22">
        <v>0</v>
      </c>
      <c r="AO107" s="22">
        <v>3</v>
      </c>
      <c r="AP107" s="22">
        <v>183</v>
      </c>
      <c r="AQ107" s="22">
        <v>5</v>
      </c>
      <c r="AR107" s="22">
        <v>4</v>
      </c>
      <c r="AS107" s="22">
        <v>4</v>
      </c>
    </row>
    <row r="108" spans="1:45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26</v>
      </c>
      <c r="F108" s="22">
        <v>844.46</v>
      </c>
      <c r="G108" s="22">
        <v>0</v>
      </c>
      <c r="H108" s="24">
        <v>49</v>
      </c>
      <c r="I108" s="24">
        <v>58.17</v>
      </c>
      <c r="J108" s="24">
        <v>0</v>
      </c>
      <c r="K108" s="24">
        <v>0</v>
      </c>
      <c r="L108" s="24">
        <v>12.3</v>
      </c>
      <c r="M108" s="24">
        <v>0</v>
      </c>
      <c r="N108" s="24">
        <v>70.47</v>
      </c>
      <c r="O108" s="24">
        <v>47.6</v>
      </c>
      <c r="P108" s="24">
        <v>0</v>
      </c>
      <c r="Q108" s="24">
        <v>0</v>
      </c>
      <c r="R108" s="24">
        <v>0</v>
      </c>
      <c r="S108" s="24">
        <v>0</v>
      </c>
      <c r="T108" s="24">
        <v>47.6</v>
      </c>
      <c r="U108" s="24">
        <v>26.82</v>
      </c>
      <c r="V108" s="22">
        <v>0</v>
      </c>
      <c r="W108" s="22">
        <v>1271</v>
      </c>
      <c r="X108" s="22">
        <v>42894.75</v>
      </c>
      <c r="Y108" s="22">
        <v>1</v>
      </c>
      <c r="Z108" s="22">
        <v>1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27</v>
      </c>
      <c r="AQ108" s="22">
        <v>1</v>
      </c>
      <c r="AR108" s="22">
        <v>0</v>
      </c>
      <c r="AS108" s="22">
        <v>0</v>
      </c>
    </row>
    <row r="109" spans="1:45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26</v>
      </c>
      <c r="F109" s="22">
        <v>1100</v>
      </c>
      <c r="G109" s="22">
        <v>0</v>
      </c>
      <c r="H109" s="24">
        <v>35.770000000000003</v>
      </c>
      <c r="I109" s="24">
        <v>26.94</v>
      </c>
      <c r="J109" s="24">
        <v>0</v>
      </c>
      <c r="K109" s="24">
        <v>0</v>
      </c>
      <c r="L109" s="24">
        <v>0</v>
      </c>
      <c r="M109" s="24">
        <v>0</v>
      </c>
      <c r="N109" s="24">
        <v>26.94</v>
      </c>
      <c r="O109" s="24">
        <v>32.18</v>
      </c>
      <c r="P109" s="24">
        <v>0</v>
      </c>
      <c r="Q109" s="24">
        <v>0</v>
      </c>
      <c r="R109" s="24">
        <v>0</v>
      </c>
      <c r="S109" s="24">
        <v>0</v>
      </c>
      <c r="T109" s="24">
        <v>32.18</v>
      </c>
      <c r="U109" s="24">
        <v>12.15</v>
      </c>
      <c r="V109" s="22">
        <v>0</v>
      </c>
      <c r="W109" s="22">
        <v>1784</v>
      </c>
      <c r="X109" s="22">
        <v>48097</v>
      </c>
      <c r="Y109" s="22">
        <v>1</v>
      </c>
      <c r="Z109" s="22">
        <v>1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0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164</v>
      </c>
      <c r="AQ109" s="22">
        <v>3</v>
      </c>
      <c r="AR109" s="22">
        <v>1</v>
      </c>
      <c r="AS109" s="22">
        <v>0</v>
      </c>
    </row>
    <row r="110" spans="1:45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9</v>
      </c>
      <c r="F110" s="22">
        <v>272.75</v>
      </c>
      <c r="G110" s="22">
        <v>0</v>
      </c>
      <c r="H110" s="24">
        <v>14.32</v>
      </c>
      <c r="I110" s="24">
        <v>9.92</v>
      </c>
      <c r="J110" s="24">
        <v>0</v>
      </c>
      <c r="K110" s="24">
        <v>0</v>
      </c>
      <c r="L110" s="24">
        <v>0</v>
      </c>
      <c r="M110" s="24">
        <v>0</v>
      </c>
      <c r="N110" s="24">
        <v>9.92</v>
      </c>
      <c r="O110" s="24">
        <v>16</v>
      </c>
      <c r="P110" s="24">
        <v>0</v>
      </c>
      <c r="Q110" s="24">
        <v>0</v>
      </c>
      <c r="R110" s="24">
        <v>0</v>
      </c>
      <c r="S110" s="24">
        <v>0</v>
      </c>
      <c r="T110" s="24">
        <v>16</v>
      </c>
      <c r="U110" s="24">
        <v>0</v>
      </c>
      <c r="V110" s="22">
        <v>0</v>
      </c>
      <c r="W110" s="22">
        <v>458</v>
      </c>
      <c r="X110" s="22">
        <v>16750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0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0</v>
      </c>
      <c r="AQ110" s="22">
        <v>0</v>
      </c>
      <c r="AR110" s="22">
        <v>0</v>
      </c>
      <c r="AS110" s="22">
        <v>0</v>
      </c>
    </row>
    <row r="111" spans="1:45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27</v>
      </c>
      <c r="F111" s="22">
        <v>781.15</v>
      </c>
      <c r="G111" s="22">
        <v>0</v>
      </c>
      <c r="H111" s="24">
        <v>42.08</v>
      </c>
      <c r="I111" s="24">
        <v>70.63</v>
      </c>
      <c r="J111" s="24">
        <v>0</v>
      </c>
      <c r="K111" s="24">
        <v>0</v>
      </c>
      <c r="L111" s="24">
        <v>0</v>
      </c>
      <c r="M111" s="24">
        <v>0</v>
      </c>
      <c r="N111" s="24">
        <v>70.63</v>
      </c>
      <c r="O111" s="24">
        <v>49.01</v>
      </c>
      <c r="P111" s="24">
        <v>0</v>
      </c>
      <c r="Q111" s="24">
        <v>0</v>
      </c>
      <c r="R111" s="24">
        <v>0</v>
      </c>
      <c r="S111" s="24">
        <v>0</v>
      </c>
      <c r="T111" s="24">
        <v>49.01</v>
      </c>
      <c r="U111" s="24">
        <v>11.9</v>
      </c>
      <c r="V111" s="22">
        <v>0</v>
      </c>
      <c r="W111" s="22">
        <v>1763</v>
      </c>
      <c r="X111" s="22">
        <v>51711.42</v>
      </c>
      <c r="Y111" s="22">
        <v>1</v>
      </c>
      <c r="Z111" s="22">
        <v>0</v>
      </c>
      <c r="AA111" s="22">
        <v>1</v>
      </c>
      <c r="AB111" s="22">
        <v>0</v>
      </c>
      <c r="AC111" s="22">
        <v>0</v>
      </c>
      <c r="AD111" s="22">
        <v>0</v>
      </c>
      <c r="AE111" s="22">
        <v>1</v>
      </c>
      <c r="AF111" s="22">
        <v>6</v>
      </c>
      <c r="AG111" s="22">
        <v>0</v>
      </c>
      <c r="AH111" s="22">
        <v>6</v>
      </c>
      <c r="AI111" s="22">
        <v>6</v>
      </c>
      <c r="AJ111" s="22">
        <v>6</v>
      </c>
      <c r="AK111" s="22">
        <v>1</v>
      </c>
      <c r="AL111" s="22">
        <v>0</v>
      </c>
      <c r="AM111" s="22">
        <v>1</v>
      </c>
      <c r="AN111" s="22">
        <v>7</v>
      </c>
      <c r="AO111" s="22">
        <v>8</v>
      </c>
      <c r="AP111" s="22">
        <v>107</v>
      </c>
      <c r="AQ111" s="22">
        <v>0</v>
      </c>
      <c r="AR111" s="22">
        <v>0</v>
      </c>
      <c r="AS111" s="22">
        <v>0</v>
      </c>
    </row>
    <row r="112" spans="1:45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37</v>
      </c>
      <c r="F112" s="22">
        <v>798.46</v>
      </c>
      <c r="G112" s="22"/>
      <c r="H112" s="24">
        <v>71.37</v>
      </c>
      <c r="I112" s="24">
        <v>60.4</v>
      </c>
      <c r="J112" s="24"/>
      <c r="K112" s="24"/>
      <c r="L112" s="24"/>
      <c r="M112" s="24">
        <v>1</v>
      </c>
      <c r="N112" s="24">
        <v>61.4</v>
      </c>
      <c r="O112" s="24">
        <v>66.66</v>
      </c>
      <c r="P112" s="24"/>
      <c r="Q112" s="24"/>
      <c r="R112" s="24"/>
      <c r="S112" s="24">
        <v>1.49</v>
      </c>
      <c r="T112" s="24">
        <v>68.150000000000006</v>
      </c>
      <c r="U112" s="24">
        <v>21.59</v>
      </c>
      <c r="V112" s="22"/>
      <c r="W112" s="22">
        <v>3163</v>
      </c>
      <c r="X112" s="22">
        <v>85454.77</v>
      </c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>
        <v>202</v>
      </c>
      <c r="AQ112" s="22">
        <v>7</v>
      </c>
      <c r="AR112" s="22">
        <v>3</v>
      </c>
      <c r="AS112" s="22"/>
    </row>
    <row r="113" spans="1:45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10</v>
      </c>
      <c r="F113" s="22">
        <v>272.12</v>
      </c>
      <c r="G113" s="22">
        <v>0</v>
      </c>
      <c r="H113" s="24">
        <v>24.18</v>
      </c>
      <c r="I113" s="24">
        <v>21.8</v>
      </c>
      <c r="J113" s="24">
        <v>2.88</v>
      </c>
      <c r="K113" s="24">
        <v>0</v>
      </c>
      <c r="L113" s="24">
        <v>6</v>
      </c>
      <c r="M113" s="24">
        <v>0</v>
      </c>
      <c r="N113" s="24">
        <v>30.68</v>
      </c>
      <c r="O113" s="24">
        <v>20.239999999999998</v>
      </c>
      <c r="P113" s="24">
        <v>0</v>
      </c>
      <c r="Q113" s="24">
        <v>0</v>
      </c>
      <c r="R113" s="24">
        <v>4.76</v>
      </c>
      <c r="S113" s="24">
        <v>0</v>
      </c>
      <c r="T113" s="24">
        <v>25</v>
      </c>
      <c r="U113" s="24">
        <v>2.08</v>
      </c>
      <c r="V113" s="22">
        <v>0</v>
      </c>
      <c r="W113" s="22">
        <v>1040</v>
      </c>
      <c r="X113" s="22">
        <v>25591.32</v>
      </c>
      <c r="Y113" s="22">
        <v>0</v>
      </c>
      <c r="Z113" s="22">
        <v>0</v>
      </c>
      <c r="AA113" s="22">
        <v>0</v>
      </c>
      <c r="AB113" s="22">
        <v>0</v>
      </c>
      <c r="AC113" s="22">
        <v>6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64</v>
      </c>
      <c r="AQ113" s="22">
        <v>0</v>
      </c>
      <c r="AR113" s="22">
        <v>0</v>
      </c>
      <c r="AS113" s="22">
        <v>6</v>
      </c>
    </row>
    <row r="114" spans="1:45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153</v>
      </c>
      <c r="F114" s="22">
        <v>3094.74</v>
      </c>
      <c r="G114" s="22">
        <v>0</v>
      </c>
      <c r="H114" s="24">
        <v>166.5</v>
      </c>
      <c r="I114" s="24">
        <v>134.5</v>
      </c>
      <c r="J114" s="24">
        <v>0</v>
      </c>
      <c r="K114" s="24">
        <v>0</v>
      </c>
      <c r="L114" s="24">
        <v>0</v>
      </c>
      <c r="M114" s="24">
        <v>0</v>
      </c>
      <c r="N114" s="24">
        <v>134.5</v>
      </c>
      <c r="O114" s="24">
        <v>115.2</v>
      </c>
      <c r="P114" s="24">
        <v>0</v>
      </c>
      <c r="Q114" s="24">
        <v>0</v>
      </c>
      <c r="R114" s="24">
        <v>0</v>
      </c>
      <c r="S114" s="24">
        <v>0</v>
      </c>
      <c r="T114" s="24">
        <v>115.2</v>
      </c>
      <c r="U114" s="24">
        <v>87.1</v>
      </c>
      <c r="V114" s="22">
        <v>0</v>
      </c>
      <c r="W114" s="22">
        <v>11490</v>
      </c>
      <c r="X114" s="22">
        <v>238404</v>
      </c>
      <c r="Y114" s="22">
        <v>50</v>
      </c>
      <c r="Z114" s="22">
        <v>47</v>
      </c>
      <c r="AA114" s="22">
        <v>0</v>
      </c>
      <c r="AB114" s="22">
        <v>0</v>
      </c>
      <c r="AC114" s="22">
        <v>0</v>
      </c>
      <c r="AD114" s="22">
        <v>0</v>
      </c>
      <c r="AE114" s="22">
        <v>3</v>
      </c>
      <c r="AF114" s="22">
        <v>10</v>
      </c>
      <c r="AG114" s="22">
        <v>8</v>
      </c>
      <c r="AH114" s="22">
        <v>2</v>
      </c>
      <c r="AI114" s="22">
        <v>0</v>
      </c>
      <c r="AJ114" s="22">
        <v>0</v>
      </c>
      <c r="AK114" s="22">
        <v>0</v>
      </c>
      <c r="AL114" s="22">
        <v>0</v>
      </c>
      <c r="AM114" s="22">
        <v>0</v>
      </c>
      <c r="AN114" s="22">
        <v>2</v>
      </c>
      <c r="AO114" s="22">
        <v>5</v>
      </c>
      <c r="AP114" s="22">
        <v>228</v>
      </c>
      <c r="AQ114" s="22">
        <v>31</v>
      </c>
      <c r="AR114" s="22">
        <v>11</v>
      </c>
      <c r="AS114" s="22">
        <v>3</v>
      </c>
    </row>
    <row r="115" spans="1:45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9</v>
      </c>
      <c r="F115" s="22">
        <v>369</v>
      </c>
      <c r="G115" s="22">
        <v>0</v>
      </c>
      <c r="H115" s="24">
        <v>22</v>
      </c>
      <c r="I115" s="24">
        <v>35</v>
      </c>
      <c r="J115" s="24">
        <v>0</v>
      </c>
      <c r="K115" s="24">
        <v>0</v>
      </c>
      <c r="L115" s="24">
        <v>0</v>
      </c>
      <c r="M115" s="24">
        <v>0</v>
      </c>
      <c r="N115" s="24">
        <v>35</v>
      </c>
      <c r="O115" s="24">
        <v>23.5</v>
      </c>
      <c r="P115" s="24">
        <v>0</v>
      </c>
      <c r="Q115" s="24">
        <v>0</v>
      </c>
      <c r="R115" s="24">
        <v>0</v>
      </c>
      <c r="S115" s="24">
        <v>0</v>
      </c>
      <c r="T115" s="24">
        <v>23.5</v>
      </c>
      <c r="U115" s="24">
        <v>0</v>
      </c>
      <c r="V115" s="22">
        <v>0</v>
      </c>
      <c r="W115" s="22">
        <v>468</v>
      </c>
      <c r="X115" s="22">
        <v>21755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15</v>
      </c>
      <c r="AQ115" s="22">
        <v>0</v>
      </c>
      <c r="AR115" s="22">
        <v>0</v>
      </c>
      <c r="AS115" s="22">
        <v>0</v>
      </c>
    </row>
    <row r="116" spans="1:45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18</v>
      </c>
      <c r="F116" s="22">
        <v>1177.18</v>
      </c>
      <c r="G116" s="22">
        <v>0</v>
      </c>
      <c r="H116" s="24">
        <v>36.840000000000003</v>
      </c>
      <c r="I116" s="24">
        <v>0</v>
      </c>
      <c r="J116" s="24">
        <v>0</v>
      </c>
      <c r="K116" s="24">
        <v>0</v>
      </c>
      <c r="L116" s="24">
        <v>19.29</v>
      </c>
      <c r="M116" s="24">
        <v>0</v>
      </c>
      <c r="N116" s="24">
        <v>19.29</v>
      </c>
      <c r="O116" s="24">
        <v>13.28</v>
      </c>
      <c r="P116" s="24">
        <v>0</v>
      </c>
      <c r="Q116" s="24">
        <v>0</v>
      </c>
      <c r="R116" s="24">
        <v>0</v>
      </c>
      <c r="S116" s="24">
        <v>0</v>
      </c>
      <c r="T116" s="24">
        <v>13.28</v>
      </c>
      <c r="U116" s="24">
        <v>1</v>
      </c>
      <c r="V116" s="22">
        <v>0</v>
      </c>
      <c r="W116" s="22">
        <v>1153</v>
      </c>
      <c r="X116" s="22">
        <v>34457</v>
      </c>
      <c r="Y116" s="22">
        <v>0</v>
      </c>
      <c r="Z116" s="22">
        <v>0</v>
      </c>
      <c r="AA116" s="22">
        <v>0</v>
      </c>
      <c r="AB116" s="22">
        <v>0</v>
      </c>
      <c r="AC116" s="22">
        <v>7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57</v>
      </c>
      <c r="AQ116" s="22">
        <v>3</v>
      </c>
      <c r="AR116" s="22">
        <v>3</v>
      </c>
      <c r="AS116" s="22">
        <v>0</v>
      </c>
    </row>
    <row r="117" spans="1:45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8</v>
      </c>
      <c r="F117" s="22">
        <v>165.8</v>
      </c>
      <c r="G117" s="22">
        <v>0</v>
      </c>
      <c r="H117" s="24">
        <v>14.6</v>
      </c>
      <c r="I117" s="24">
        <v>9.2100000000000009</v>
      </c>
      <c r="J117" s="24">
        <v>0</v>
      </c>
      <c r="K117" s="24">
        <v>0</v>
      </c>
      <c r="L117" s="24">
        <v>0</v>
      </c>
      <c r="M117" s="24">
        <v>0</v>
      </c>
      <c r="N117" s="24">
        <v>9.2100000000000009</v>
      </c>
      <c r="O117" s="24">
        <v>10.95</v>
      </c>
      <c r="P117" s="24">
        <v>0</v>
      </c>
      <c r="Q117" s="24">
        <v>0</v>
      </c>
      <c r="R117" s="24">
        <v>0</v>
      </c>
      <c r="S117" s="24">
        <v>0</v>
      </c>
      <c r="T117" s="24">
        <v>10.95</v>
      </c>
      <c r="U117" s="24">
        <v>0</v>
      </c>
      <c r="V117" s="22">
        <v>0</v>
      </c>
      <c r="W117" s="22">
        <v>362</v>
      </c>
      <c r="X117" s="22">
        <v>10985.82</v>
      </c>
      <c r="Y117" s="22">
        <v>0</v>
      </c>
      <c r="Z117" s="22">
        <v>0</v>
      </c>
      <c r="AA117" s="22">
        <v>0</v>
      </c>
      <c r="AB117" s="22">
        <v>0</v>
      </c>
      <c r="AC117" s="22">
        <v>1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20</v>
      </c>
      <c r="AQ117" s="22">
        <v>0</v>
      </c>
      <c r="AR117" s="22">
        <v>0</v>
      </c>
      <c r="AS117" s="22">
        <v>0</v>
      </c>
    </row>
    <row r="118" spans="1:45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49</v>
      </c>
      <c r="F118" s="22">
        <v>1438</v>
      </c>
      <c r="G118" s="22">
        <v>0</v>
      </c>
      <c r="H118" s="24">
        <v>54</v>
      </c>
      <c r="I118" s="24">
        <v>44</v>
      </c>
      <c r="J118" s="24">
        <v>0</v>
      </c>
      <c r="K118" s="24">
        <v>0</v>
      </c>
      <c r="L118" s="24">
        <v>0</v>
      </c>
      <c r="M118" s="24">
        <v>0</v>
      </c>
      <c r="N118" s="24">
        <v>44</v>
      </c>
      <c r="O118" s="24">
        <v>35</v>
      </c>
      <c r="P118" s="24">
        <v>0</v>
      </c>
      <c r="Q118" s="24">
        <v>0</v>
      </c>
      <c r="R118" s="24">
        <v>0</v>
      </c>
      <c r="S118" s="24">
        <v>0</v>
      </c>
      <c r="T118" s="24">
        <v>35</v>
      </c>
      <c r="U118" s="24">
        <v>24</v>
      </c>
      <c r="V118" s="22">
        <v>0</v>
      </c>
      <c r="W118" s="22">
        <v>2456</v>
      </c>
      <c r="X118" s="22">
        <v>56778</v>
      </c>
      <c r="Y118" s="22">
        <v>0</v>
      </c>
      <c r="Z118" s="22">
        <v>0</v>
      </c>
      <c r="AA118" s="22">
        <v>0</v>
      </c>
      <c r="AB118" s="22">
        <v>0</v>
      </c>
      <c r="AC118" s="22">
        <v>9</v>
      </c>
      <c r="AD118" s="22">
        <v>0</v>
      </c>
      <c r="AE118" s="22">
        <v>0</v>
      </c>
      <c r="AF118" s="22">
        <v>6</v>
      </c>
      <c r="AG118" s="22">
        <v>2</v>
      </c>
      <c r="AH118" s="22">
        <v>4</v>
      </c>
      <c r="AI118" s="22">
        <v>0</v>
      </c>
      <c r="AJ118" s="22">
        <v>6</v>
      </c>
      <c r="AK118" s="22">
        <v>0</v>
      </c>
      <c r="AL118" s="22">
        <v>0</v>
      </c>
      <c r="AM118" s="22">
        <v>0</v>
      </c>
      <c r="AN118" s="22">
        <v>4</v>
      </c>
      <c r="AO118" s="22">
        <v>4</v>
      </c>
      <c r="AP118" s="22">
        <v>58</v>
      </c>
      <c r="AQ118" s="22">
        <v>3</v>
      </c>
      <c r="AR118" s="22">
        <v>2</v>
      </c>
      <c r="AS118" s="22">
        <v>0</v>
      </c>
    </row>
    <row r="119" spans="1:45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39</v>
      </c>
      <c r="F119" s="22">
        <v>1537</v>
      </c>
      <c r="G119" s="22">
        <v>0</v>
      </c>
      <c r="H119" s="24">
        <v>73.2</v>
      </c>
      <c r="I119" s="24">
        <v>40.1</v>
      </c>
      <c r="J119" s="24">
        <v>0</v>
      </c>
      <c r="K119" s="24">
        <v>0</v>
      </c>
      <c r="L119" s="24">
        <v>6.9</v>
      </c>
      <c r="M119" s="24">
        <v>0</v>
      </c>
      <c r="N119" s="24">
        <v>47</v>
      </c>
      <c r="O119" s="24">
        <v>35.9</v>
      </c>
      <c r="P119" s="24">
        <v>0</v>
      </c>
      <c r="Q119" s="24">
        <v>0</v>
      </c>
      <c r="R119" s="24">
        <v>0</v>
      </c>
      <c r="S119" s="24">
        <v>0</v>
      </c>
      <c r="T119" s="24">
        <v>35.9</v>
      </c>
      <c r="U119" s="24">
        <v>10</v>
      </c>
      <c r="V119" s="22">
        <v>0</v>
      </c>
      <c r="W119" s="22">
        <v>1994</v>
      </c>
      <c r="X119" s="22">
        <v>43650.34</v>
      </c>
      <c r="Y119" s="22">
        <v>18</v>
      </c>
      <c r="Z119" s="22">
        <v>18</v>
      </c>
      <c r="AA119" s="22">
        <v>0</v>
      </c>
      <c r="AB119" s="22">
        <v>0</v>
      </c>
      <c r="AC119" s="22">
        <v>11</v>
      </c>
      <c r="AD119" s="22">
        <v>0</v>
      </c>
      <c r="AE119" s="22">
        <v>0</v>
      </c>
      <c r="AF119" s="22">
        <v>10</v>
      </c>
      <c r="AG119" s="22">
        <v>10</v>
      </c>
      <c r="AH119" s="22">
        <v>0</v>
      </c>
      <c r="AI119" s="22">
        <v>0</v>
      </c>
      <c r="AJ119" s="22">
        <v>10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74</v>
      </c>
      <c r="AQ119" s="22">
        <v>5</v>
      </c>
      <c r="AR119" s="22">
        <v>5</v>
      </c>
      <c r="AS119" s="22">
        <v>0</v>
      </c>
    </row>
    <row r="120" spans="1:45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99</v>
      </c>
      <c r="F120" s="22">
        <v>3154</v>
      </c>
      <c r="G120" s="22">
        <v>0</v>
      </c>
      <c r="H120" s="24">
        <v>94.39</v>
      </c>
      <c r="I120" s="24">
        <v>83.21</v>
      </c>
      <c r="J120" s="24">
        <v>0</v>
      </c>
      <c r="K120" s="24">
        <v>0</v>
      </c>
      <c r="L120" s="24">
        <v>0</v>
      </c>
      <c r="M120" s="24">
        <v>0</v>
      </c>
      <c r="N120" s="24">
        <v>83.21</v>
      </c>
      <c r="O120" s="24">
        <v>87.94</v>
      </c>
      <c r="P120" s="24">
        <v>0</v>
      </c>
      <c r="Q120" s="24">
        <v>0</v>
      </c>
      <c r="R120" s="24">
        <v>0</v>
      </c>
      <c r="S120" s="24">
        <v>0</v>
      </c>
      <c r="T120" s="24">
        <v>87.94</v>
      </c>
      <c r="U120" s="24">
        <v>19.27</v>
      </c>
      <c r="V120" s="22">
        <v>0</v>
      </c>
      <c r="W120" s="22">
        <v>2703</v>
      </c>
      <c r="X120" s="22">
        <v>69019.789999999994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0</v>
      </c>
      <c r="AF120" s="22">
        <v>1</v>
      </c>
      <c r="AG120" s="22">
        <v>1</v>
      </c>
      <c r="AH120" s="22">
        <v>0</v>
      </c>
      <c r="AI120" s="22">
        <v>0</v>
      </c>
      <c r="AJ120" s="22">
        <v>1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130</v>
      </c>
      <c r="AQ120" s="22">
        <v>10</v>
      </c>
      <c r="AR120" s="22">
        <v>2</v>
      </c>
      <c r="AS120" s="22">
        <v>0</v>
      </c>
    </row>
    <row r="121" spans="1:45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66</v>
      </c>
      <c r="F121" s="22">
        <v>11253</v>
      </c>
      <c r="G121" s="22"/>
      <c r="H121" s="24">
        <v>138</v>
      </c>
      <c r="I121" s="24">
        <v>113</v>
      </c>
      <c r="J121" s="24"/>
      <c r="K121" s="24"/>
      <c r="L121" s="24"/>
      <c r="M121" s="24"/>
      <c r="N121" s="24">
        <v>113</v>
      </c>
      <c r="O121" s="24">
        <v>85</v>
      </c>
      <c r="P121" s="24"/>
      <c r="Q121" s="24"/>
      <c r="R121" s="24"/>
      <c r="S121" s="24"/>
      <c r="T121" s="24">
        <v>85</v>
      </c>
      <c r="U121" s="24">
        <v>27</v>
      </c>
      <c r="V121" s="22"/>
      <c r="W121" s="22">
        <v>3199</v>
      </c>
      <c r="X121" s="22">
        <v>108151</v>
      </c>
      <c r="Y121" s="22"/>
      <c r="Z121" s="22"/>
      <c r="AA121" s="22"/>
      <c r="AB121" s="22"/>
      <c r="AC121" s="22">
        <v>24</v>
      </c>
      <c r="AD121" s="22"/>
      <c r="AE121" s="22"/>
      <c r="AF121" s="22"/>
      <c r="AG121" s="22"/>
      <c r="AH121" s="22"/>
      <c r="AI121" s="22"/>
      <c r="AJ121" s="22">
        <v>3</v>
      </c>
      <c r="AK121" s="22"/>
      <c r="AL121" s="22"/>
      <c r="AM121" s="22"/>
      <c r="AN121" s="22"/>
      <c r="AO121" s="22"/>
      <c r="AP121" s="22">
        <v>338</v>
      </c>
      <c r="AQ121" s="22">
        <v>4</v>
      </c>
      <c r="AR121" s="22">
        <v>2</v>
      </c>
      <c r="AS121" s="22">
        <v>2</v>
      </c>
    </row>
    <row r="122" spans="1:45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5</v>
      </c>
      <c r="F122" s="22">
        <v>160.71</v>
      </c>
      <c r="G122" s="22">
        <v>0</v>
      </c>
      <c r="H122" s="24">
        <v>16.75</v>
      </c>
      <c r="I122" s="24">
        <v>17.25</v>
      </c>
      <c r="J122" s="24">
        <v>0</v>
      </c>
      <c r="K122" s="24">
        <v>0</v>
      </c>
      <c r="L122" s="24">
        <v>0</v>
      </c>
      <c r="M122" s="24">
        <v>0</v>
      </c>
      <c r="N122" s="24">
        <v>17.25</v>
      </c>
      <c r="O122" s="24">
        <v>21.02</v>
      </c>
      <c r="P122" s="24">
        <v>0</v>
      </c>
      <c r="Q122" s="24">
        <v>0</v>
      </c>
      <c r="R122" s="24">
        <v>0</v>
      </c>
      <c r="S122" s="24">
        <v>0</v>
      </c>
      <c r="T122" s="24">
        <v>21.02</v>
      </c>
      <c r="U122" s="24">
        <v>6.1</v>
      </c>
      <c r="V122" s="22">
        <v>0</v>
      </c>
      <c r="W122" s="22">
        <v>497</v>
      </c>
      <c r="X122" s="22">
        <v>15886.2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11</v>
      </c>
      <c r="AQ122" s="22">
        <v>1</v>
      </c>
      <c r="AR122" s="22">
        <v>1</v>
      </c>
      <c r="AS122" s="22">
        <v>0</v>
      </c>
    </row>
    <row r="123" spans="1:45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76</v>
      </c>
      <c r="F123" s="22">
        <v>2633</v>
      </c>
      <c r="G123" s="22">
        <v>0</v>
      </c>
      <c r="H123" s="24">
        <v>115.71</v>
      </c>
      <c r="I123" s="24">
        <v>85.49</v>
      </c>
      <c r="J123" s="24">
        <v>0</v>
      </c>
      <c r="K123" s="24">
        <v>0</v>
      </c>
      <c r="L123" s="24">
        <v>0</v>
      </c>
      <c r="M123" s="24">
        <v>0</v>
      </c>
      <c r="N123" s="24">
        <v>85.49</v>
      </c>
      <c r="O123" s="24">
        <v>70.989999999999995</v>
      </c>
      <c r="P123" s="24">
        <v>0</v>
      </c>
      <c r="Q123" s="24">
        <v>0</v>
      </c>
      <c r="R123" s="24">
        <v>0</v>
      </c>
      <c r="S123" s="24">
        <v>0</v>
      </c>
      <c r="T123" s="24">
        <v>70.989999999999995</v>
      </c>
      <c r="U123" s="24">
        <v>31.31</v>
      </c>
      <c r="V123" s="22">
        <v>0</v>
      </c>
      <c r="W123" s="22">
        <v>4067</v>
      </c>
      <c r="X123" s="22">
        <v>75555.899999999994</v>
      </c>
      <c r="Y123" s="22">
        <v>4</v>
      </c>
      <c r="Z123" s="22">
        <v>2</v>
      </c>
      <c r="AA123" s="22">
        <v>0</v>
      </c>
      <c r="AB123" s="22">
        <v>2</v>
      </c>
      <c r="AC123" s="22">
        <v>0</v>
      </c>
      <c r="AD123" s="22">
        <v>0</v>
      </c>
      <c r="AE123" s="22">
        <v>2</v>
      </c>
      <c r="AF123" s="22">
        <v>4</v>
      </c>
      <c r="AG123" s="22">
        <v>0</v>
      </c>
      <c r="AH123" s="22">
        <v>0</v>
      </c>
      <c r="AI123" s="22">
        <v>0</v>
      </c>
      <c r="AJ123" s="22">
        <v>0</v>
      </c>
      <c r="AK123" s="22">
        <v>0</v>
      </c>
      <c r="AL123" s="22">
        <v>0</v>
      </c>
      <c r="AM123" s="22">
        <v>0</v>
      </c>
      <c r="AN123" s="22">
        <v>4</v>
      </c>
      <c r="AO123" s="22">
        <v>6</v>
      </c>
      <c r="AP123" s="22">
        <v>118</v>
      </c>
      <c r="AQ123" s="22">
        <v>1</v>
      </c>
      <c r="AR123" s="22">
        <v>10</v>
      </c>
      <c r="AS123" s="22">
        <v>0</v>
      </c>
    </row>
    <row r="124" spans="1:45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10</v>
      </c>
      <c r="F124" s="22">
        <v>194.24</v>
      </c>
      <c r="G124" s="22">
        <v>0</v>
      </c>
      <c r="H124" s="24">
        <v>28</v>
      </c>
      <c r="I124" s="24">
        <v>22.71</v>
      </c>
      <c r="J124" s="24">
        <v>0</v>
      </c>
      <c r="K124" s="24">
        <v>0</v>
      </c>
      <c r="L124" s="24">
        <v>0</v>
      </c>
      <c r="M124" s="24">
        <v>0</v>
      </c>
      <c r="N124" s="24">
        <v>22.71</v>
      </c>
      <c r="O124" s="24">
        <v>21.66</v>
      </c>
      <c r="P124" s="24">
        <v>0</v>
      </c>
      <c r="Q124" s="24">
        <v>0</v>
      </c>
      <c r="R124" s="24">
        <v>0</v>
      </c>
      <c r="S124" s="24">
        <v>0</v>
      </c>
      <c r="T124" s="24">
        <v>21.66</v>
      </c>
      <c r="U124" s="24">
        <v>2.57</v>
      </c>
      <c r="V124" s="22">
        <v>0</v>
      </c>
      <c r="W124" s="22">
        <v>685</v>
      </c>
      <c r="X124" s="22">
        <v>18561.939999999999</v>
      </c>
      <c r="Y124" s="22">
        <v>3</v>
      </c>
      <c r="Z124" s="22">
        <v>2</v>
      </c>
      <c r="AA124" s="22">
        <v>1</v>
      </c>
      <c r="AB124" s="22">
        <v>0</v>
      </c>
      <c r="AC124" s="22">
        <v>2</v>
      </c>
      <c r="AD124" s="22">
        <v>0</v>
      </c>
      <c r="AE124" s="22">
        <v>1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1</v>
      </c>
      <c r="AP124" s="22">
        <v>11</v>
      </c>
      <c r="AQ124" s="22">
        <v>0</v>
      </c>
      <c r="AR124" s="22">
        <v>2</v>
      </c>
      <c r="AS124" s="22">
        <v>0</v>
      </c>
    </row>
    <row r="125" spans="1:45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23</v>
      </c>
      <c r="F125" s="22">
        <v>1068</v>
      </c>
      <c r="G125" s="22">
        <v>0</v>
      </c>
      <c r="H125" s="24">
        <v>50</v>
      </c>
      <c r="I125" s="24">
        <v>41</v>
      </c>
      <c r="J125" s="24">
        <v>7</v>
      </c>
      <c r="K125" s="24">
        <v>0</v>
      </c>
      <c r="L125" s="24">
        <v>0</v>
      </c>
      <c r="M125" s="24">
        <v>0</v>
      </c>
      <c r="N125" s="24">
        <v>48</v>
      </c>
      <c r="O125" s="24">
        <v>37.64</v>
      </c>
      <c r="P125" s="24">
        <v>2.96</v>
      </c>
      <c r="Q125" s="24">
        <v>0</v>
      </c>
      <c r="R125" s="24">
        <v>0</v>
      </c>
      <c r="S125" s="24">
        <v>0</v>
      </c>
      <c r="T125" s="24">
        <v>40.6</v>
      </c>
      <c r="U125" s="24">
        <v>13.2</v>
      </c>
      <c r="V125" s="22">
        <v>0</v>
      </c>
      <c r="W125" s="22">
        <v>1244</v>
      </c>
      <c r="X125" s="22">
        <v>31405</v>
      </c>
      <c r="Y125" s="22">
        <v>0</v>
      </c>
      <c r="Z125" s="22">
        <v>0</v>
      </c>
      <c r="AA125" s="22">
        <v>0</v>
      </c>
      <c r="AB125" s="22">
        <v>0</v>
      </c>
      <c r="AC125" s="22">
        <v>15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0</v>
      </c>
      <c r="AJ125" s="22">
        <v>5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32</v>
      </c>
      <c r="AQ125" s="22">
        <v>0</v>
      </c>
      <c r="AR125" s="22">
        <v>0</v>
      </c>
      <c r="AS125" s="22">
        <v>0</v>
      </c>
    </row>
    <row r="126" spans="1:45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8</v>
      </c>
      <c r="F126" s="22">
        <v>266</v>
      </c>
      <c r="G126" s="22"/>
      <c r="H126" s="24">
        <v>22</v>
      </c>
      <c r="I126" s="24">
        <v>15.52</v>
      </c>
      <c r="J126" s="24"/>
      <c r="K126" s="24"/>
      <c r="L126" s="24"/>
      <c r="M126" s="24"/>
      <c r="N126" s="24">
        <v>15.52</v>
      </c>
      <c r="O126" s="24">
        <v>12.51</v>
      </c>
      <c r="P126" s="24"/>
      <c r="Q126" s="24"/>
      <c r="R126" s="24"/>
      <c r="S126" s="24"/>
      <c r="T126" s="24">
        <v>12.51</v>
      </c>
      <c r="U126" s="24">
        <v>4.12</v>
      </c>
      <c r="V126" s="22"/>
      <c r="W126" s="22">
        <v>472</v>
      </c>
      <c r="X126" s="22">
        <v>17244</v>
      </c>
      <c r="Y126" s="22"/>
      <c r="Z126" s="22"/>
      <c r="AA126" s="22"/>
      <c r="AB126" s="22"/>
      <c r="AC126" s="22">
        <v>5</v>
      </c>
      <c r="AD126" s="22"/>
      <c r="AE126" s="22"/>
      <c r="AF126" s="22"/>
      <c r="AG126" s="22"/>
      <c r="AH126" s="22"/>
      <c r="AI126" s="22"/>
      <c r="AJ126" s="22">
        <v>4</v>
      </c>
      <c r="AK126" s="22"/>
      <c r="AL126" s="22"/>
      <c r="AM126" s="22"/>
      <c r="AN126" s="22"/>
      <c r="AO126" s="22"/>
      <c r="AP126" s="22">
        <v>25</v>
      </c>
      <c r="AQ126" s="22">
        <v>1</v>
      </c>
      <c r="AR126" s="22">
        <v>7</v>
      </c>
      <c r="AS126" s="22"/>
    </row>
    <row r="127" spans="1:45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28</v>
      </c>
      <c r="F127" s="22">
        <v>2331</v>
      </c>
      <c r="G127" s="22"/>
      <c r="H127" s="24">
        <v>47.51</v>
      </c>
      <c r="I127" s="24">
        <v>46.14</v>
      </c>
      <c r="J127" s="24"/>
      <c r="K127" s="24"/>
      <c r="L127" s="24"/>
      <c r="M127" s="24"/>
      <c r="N127" s="24">
        <v>46.14</v>
      </c>
      <c r="O127" s="24">
        <v>36.72</v>
      </c>
      <c r="P127" s="24"/>
      <c r="Q127" s="24"/>
      <c r="R127" s="24"/>
      <c r="S127" s="24"/>
      <c r="T127" s="24">
        <v>36.72</v>
      </c>
      <c r="U127" s="24"/>
      <c r="V127" s="22"/>
      <c r="W127" s="22">
        <v>1392</v>
      </c>
      <c r="X127" s="22">
        <v>46993</v>
      </c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>
        <v>65</v>
      </c>
      <c r="AQ127" s="22">
        <v>6</v>
      </c>
      <c r="AR127" s="22">
        <v>2</v>
      </c>
      <c r="AS127" s="22"/>
    </row>
    <row r="128" spans="1:45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30</v>
      </c>
      <c r="F128" s="22">
        <v>856</v>
      </c>
      <c r="G128" s="22">
        <v>0</v>
      </c>
      <c r="H128" s="24">
        <v>34</v>
      </c>
      <c r="I128" s="24">
        <v>29</v>
      </c>
      <c r="J128" s="24">
        <v>0</v>
      </c>
      <c r="K128" s="24">
        <v>0</v>
      </c>
      <c r="L128" s="24">
        <v>0</v>
      </c>
      <c r="M128" s="24">
        <v>0</v>
      </c>
      <c r="N128" s="24">
        <v>29</v>
      </c>
      <c r="O128" s="24">
        <v>16</v>
      </c>
      <c r="P128" s="24">
        <v>0</v>
      </c>
      <c r="Q128" s="24">
        <v>0</v>
      </c>
      <c r="R128" s="24">
        <v>0</v>
      </c>
      <c r="S128" s="24">
        <v>0</v>
      </c>
      <c r="T128" s="24">
        <v>16</v>
      </c>
      <c r="U128" s="24">
        <v>14</v>
      </c>
      <c r="V128" s="22">
        <v>0</v>
      </c>
      <c r="W128" s="22">
        <v>867</v>
      </c>
      <c r="X128" s="22">
        <v>23374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40</v>
      </c>
      <c r="AQ128" s="22">
        <v>0</v>
      </c>
      <c r="AR128" s="22">
        <v>3</v>
      </c>
      <c r="AS128" s="22">
        <v>2</v>
      </c>
    </row>
    <row r="129" spans="1:45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19</v>
      </c>
      <c r="F129" s="22">
        <v>750.71</v>
      </c>
      <c r="G129" s="22"/>
      <c r="H129" s="24">
        <v>27.31</v>
      </c>
      <c r="I129" s="24">
        <v>21.81</v>
      </c>
      <c r="J129" s="24"/>
      <c r="K129" s="24"/>
      <c r="L129" s="24"/>
      <c r="M129" s="24"/>
      <c r="N129" s="24">
        <v>21.81</v>
      </c>
      <c r="O129" s="24">
        <v>22.72</v>
      </c>
      <c r="P129" s="24"/>
      <c r="Q129" s="24"/>
      <c r="R129" s="24"/>
      <c r="S129" s="24"/>
      <c r="T129" s="24">
        <v>22.72</v>
      </c>
      <c r="U129" s="24">
        <v>7.08</v>
      </c>
      <c r="V129" s="22"/>
      <c r="W129" s="22">
        <v>1237</v>
      </c>
      <c r="X129" s="22">
        <v>28042</v>
      </c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>
        <v>44</v>
      </c>
      <c r="AQ129" s="22">
        <v>2</v>
      </c>
      <c r="AR129" s="22"/>
      <c r="AS129" s="22"/>
    </row>
    <row r="130" spans="1:45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21</v>
      </c>
      <c r="F130" s="22">
        <v>636.58000000000004</v>
      </c>
      <c r="G130" s="22">
        <v>0</v>
      </c>
      <c r="H130" s="24">
        <v>44.63</v>
      </c>
      <c r="I130" s="24">
        <v>37.78</v>
      </c>
      <c r="J130" s="24">
        <v>0</v>
      </c>
      <c r="K130" s="24">
        <v>0</v>
      </c>
      <c r="L130" s="24">
        <v>0</v>
      </c>
      <c r="M130" s="24">
        <v>0</v>
      </c>
      <c r="N130" s="24">
        <v>37.78</v>
      </c>
      <c r="O130" s="24">
        <v>30.38</v>
      </c>
      <c r="P130" s="24">
        <v>0</v>
      </c>
      <c r="Q130" s="24">
        <v>0</v>
      </c>
      <c r="R130" s="24">
        <v>0</v>
      </c>
      <c r="S130" s="24">
        <v>0</v>
      </c>
      <c r="T130" s="24">
        <v>30.38</v>
      </c>
      <c r="U130" s="24">
        <v>0</v>
      </c>
      <c r="V130" s="22">
        <v>0</v>
      </c>
      <c r="W130" s="22">
        <v>1188</v>
      </c>
      <c r="X130" s="22">
        <v>32136</v>
      </c>
      <c r="Y130" s="22">
        <v>0</v>
      </c>
      <c r="Z130" s="22">
        <v>0</v>
      </c>
      <c r="AA130" s="22">
        <v>0</v>
      </c>
      <c r="AB130" s="22">
        <v>0</v>
      </c>
      <c r="AC130" s="22">
        <v>23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45</v>
      </c>
      <c r="AQ130" s="22">
        <v>2</v>
      </c>
      <c r="AR130" s="22">
        <v>3</v>
      </c>
      <c r="AS130" s="22">
        <v>0</v>
      </c>
    </row>
    <row r="131" spans="1:45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58</v>
      </c>
      <c r="F131" s="22">
        <v>3583.54</v>
      </c>
      <c r="G131" s="22">
        <v>0</v>
      </c>
      <c r="H131" s="24">
        <v>33.51</v>
      </c>
      <c r="I131" s="24">
        <v>26.99</v>
      </c>
      <c r="J131" s="24">
        <v>0</v>
      </c>
      <c r="K131" s="24">
        <v>0</v>
      </c>
      <c r="L131" s="24">
        <v>0</v>
      </c>
      <c r="M131" s="24">
        <v>0</v>
      </c>
      <c r="N131" s="24">
        <v>26.99</v>
      </c>
      <c r="O131" s="24">
        <v>30.62</v>
      </c>
      <c r="P131" s="24">
        <v>0</v>
      </c>
      <c r="Q131" s="24">
        <v>0</v>
      </c>
      <c r="R131" s="24">
        <v>0</v>
      </c>
      <c r="S131" s="24">
        <v>0</v>
      </c>
      <c r="T131" s="24">
        <v>30.62</v>
      </c>
      <c r="U131" s="24">
        <v>8.0500000000000007</v>
      </c>
      <c r="V131" s="22">
        <v>0</v>
      </c>
      <c r="W131" s="22">
        <v>1832</v>
      </c>
      <c r="X131" s="22">
        <v>43544</v>
      </c>
      <c r="Y131" s="22">
        <v>25</v>
      </c>
      <c r="Z131" s="22">
        <v>25</v>
      </c>
      <c r="AA131" s="22">
        <v>0</v>
      </c>
      <c r="AB131" s="22">
        <v>0</v>
      </c>
      <c r="AC131" s="22">
        <v>3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47</v>
      </c>
      <c r="AQ131" s="22">
        <v>0</v>
      </c>
      <c r="AR131" s="22">
        <v>2</v>
      </c>
      <c r="AS131" s="22">
        <v>0</v>
      </c>
    </row>
    <row r="132" spans="1:45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4</v>
      </c>
      <c r="F132" s="22">
        <v>179</v>
      </c>
      <c r="G132" s="22"/>
      <c r="H132" s="24">
        <v>6</v>
      </c>
      <c r="I132" s="24">
        <v>24</v>
      </c>
      <c r="J132" s="24"/>
      <c r="K132" s="24"/>
      <c r="L132" s="24"/>
      <c r="M132" s="24"/>
      <c r="N132" s="24">
        <v>24</v>
      </c>
      <c r="O132" s="24">
        <v>5</v>
      </c>
      <c r="P132" s="24"/>
      <c r="Q132" s="24"/>
      <c r="R132" s="24"/>
      <c r="S132" s="24"/>
      <c r="T132" s="24">
        <v>5</v>
      </c>
      <c r="U132" s="24"/>
      <c r="V132" s="22"/>
      <c r="W132" s="22">
        <v>198</v>
      </c>
      <c r="X132" s="22">
        <v>5162.8500000000004</v>
      </c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</row>
    <row r="133" spans="1:45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24</v>
      </c>
      <c r="F133" s="22">
        <v>831.15</v>
      </c>
      <c r="G133" s="22">
        <v>0</v>
      </c>
      <c r="H133" s="24">
        <v>48.63</v>
      </c>
      <c r="I133" s="24">
        <v>40.01</v>
      </c>
      <c r="J133" s="24">
        <v>0</v>
      </c>
      <c r="K133" s="24">
        <v>0</v>
      </c>
      <c r="L133" s="24">
        <v>0</v>
      </c>
      <c r="M133" s="24">
        <v>0</v>
      </c>
      <c r="N133" s="24">
        <v>40.01</v>
      </c>
      <c r="O133" s="24">
        <v>29.28</v>
      </c>
      <c r="P133" s="24">
        <v>0</v>
      </c>
      <c r="Q133" s="24">
        <v>0</v>
      </c>
      <c r="R133" s="24">
        <v>0</v>
      </c>
      <c r="S133" s="24">
        <v>0</v>
      </c>
      <c r="T133" s="24">
        <v>29.28</v>
      </c>
      <c r="U133" s="24">
        <v>13.53</v>
      </c>
      <c r="V133" s="22">
        <v>0</v>
      </c>
      <c r="W133" s="22">
        <v>1382</v>
      </c>
      <c r="X133" s="22">
        <v>41244.370000000003</v>
      </c>
      <c r="Y133" s="22">
        <v>0</v>
      </c>
      <c r="Z133" s="22">
        <v>0</v>
      </c>
      <c r="AA133" s="22">
        <v>0</v>
      </c>
      <c r="AB133" s="22">
        <v>0</v>
      </c>
      <c r="AC133" s="22">
        <v>7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59</v>
      </c>
      <c r="AQ133" s="22">
        <v>0</v>
      </c>
      <c r="AR133" s="22">
        <v>0</v>
      </c>
      <c r="AS133" s="22">
        <v>0</v>
      </c>
    </row>
    <row r="134" spans="1:45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6</v>
      </c>
      <c r="F134" s="22">
        <v>416</v>
      </c>
      <c r="G134" s="22"/>
      <c r="H134" s="24">
        <v>21</v>
      </c>
      <c r="I134" s="24">
        <v>10</v>
      </c>
      <c r="J134" s="24"/>
      <c r="K134" s="24"/>
      <c r="L134" s="24"/>
      <c r="M134" s="24"/>
      <c r="N134" s="24">
        <v>10</v>
      </c>
      <c r="O134" s="24">
        <v>11</v>
      </c>
      <c r="P134" s="24"/>
      <c r="Q134" s="24"/>
      <c r="R134" s="24"/>
      <c r="S134" s="24"/>
      <c r="T134" s="24">
        <v>11</v>
      </c>
      <c r="U134" s="24">
        <v>1</v>
      </c>
      <c r="V134" s="22"/>
      <c r="W134" s="22">
        <v>382</v>
      </c>
      <c r="X134" s="22">
        <v>11287</v>
      </c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>
        <v>13</v>
      </c>
      <c r="AQ134" s="22">
        <v>4</v>
      </c>
      <c r="AR134" s="22">
        <v>2</v>
      </c>
      <c r="AS134" s="22"/>
    </row>
    <row r="135" spans="1:45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44</v>
      </c>
      <c r="F135" s="22">
        <v>2085.61</v>
      </c>
      <c r="G135" s="22">
        <v>0</v>
      </c>
      <c r="H135" s="24">
        <v>69.41</v>
      </c>
      <c r="I135" s="24">
        <v>58.85</v>
      </c>
      <c r="J135" s="24">
        <v>0</v>
      </c>
      <c r="K135" s="24">
        <v>0</v>
      </c>
      <c r="L135" s="24">
        <v>0</v>
      </c>
      <c r="M135" s="24">
        <v>0</v>
      </c>
      <c r="N135" s="24">
        <v>58.85</v>
      </c>
      <c r="O135" s="24">
        <v>44.69</v>
      </c>
      <c r="P135" s="24">
        <v>0</v>
      </c>
      <c r="Q135" s="24">
        <v>0</v>
      </c>
      <c r="R135" s="24">
        <v>0</v>
      </c>
      <c r="S135" s="24">
        <v>0</v>
      </c>
      <c r="T135" s="24">
        <v>44.69</v>
      </c>
      <c r="U135" s="24">
        <v>2.1</v>
      </c>
      <c r="V135" s="22">
        <v>0</v>
      </c>
      <c r="W135" s="22">
        <v>1163</v>
      </c>
      <c r="X135" s="22">
        <v>85364</v>
      </c>
      <c r="Y135" s="22">
        <v>1</v>
      </c>
      <c r="Z135" s="22">
        <v>1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0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34</v>
      </c>
      <c r="AQ135" s="22">
        <v>1</v>
      </c>
      <c r="AR135" s="22">
        <v>1</v>
      </c>
      <c r="AS135" s="22">
        <v>0</v>
      </c>
    </row>
    <row r="136" spans="1:45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25</v>
      </c>
      <c r="F136" s="22">
        <v>668</v>
      </c>
      <c r="G136" s="22">
        <v>0</v>
      </c>
      <c r="H136" s="24">
        <v>38</v>
      </c>
      <c r="I136" s="24">
        <v>27.5</v>
      </c>
      <c r="J136" s="24">
        <v>0</v>
      </c>
      <c r="K136" s="24">
        <v>0</v>
      </c>
      <c r="L136" s="24">
        <v>0</v>
      </c>
      <c r="M136" s="24">
        <v>0</v>
      </c>
      <c r="N136" s="24">
        <v>27.5</v>
      </c>
      <c r="O136" s="24">
        <v>24.5</v>
      </c>
      <c r="P136" s="24">
        <v>0</v>
      </c>
      <c r="Q136" s="24">
        <v>0</v>
      </c>
      <c r="R136" s="24">
        <v>0</v>
      </c>
      <c r="S136" s="24">
        <v>0</v>
      </c>
      <c r="T136" s="24">
        <v>24.5</v>
      </c>
      <c r="U136" s="24">
        <v>9</v>
      </c>
      <c r="V136" s="22">
        <v>0</v>
      </c>
      <c r="W136" s="22">
        <v>1032</v>
      </c>
      <c r="X136" s="22">
        <v>21133.29</v>
      </c>
      <c r="Y136" s="22">
        <v>3</v>
      </c>
      <c r="Z136" s="22">
        <v>1</v>
      </c>
      <c r="AA136" s="22">
        <v>0</v>
      </c>
      <c r="AB136" s="22">
        <v>0</v>
      </c>
      <c r="AC136" s="22">
        <v>2</v>
      </c>
      <c r="AD136" s="22">
        <v>0</v>
      </c>
      <c r="AE136" s="22">
        <v>2</v>
      </c>
      <c r="AF136" s="22">
        <v>0</v>
      </c>
      <c r="AG136" s="22">
        <v>0</v>
      </c>
      <c r="AH136" s="22">
        <v>0</v>
      </c>
      <c r="AI136" s="22">
        <v>0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2</v>
      </c>
      <c r="AP136" s="22">
        <v>31</v>
      </c>
      <c r="AQ136" s="22">
        <v>0</v>
      </c>
      <c r="AR136" s="22">
        <v>0</v>
      </c>
      <c r="AS136" s="22">
        <v>0</v>
      </c>
    </row>
    <row r="137" spans="1:45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157</v>
      </c>
      <c r="F137" s="22">
        <v>2202.2979999999998</v>
      </c>
      <c r="G137" s="22">
        <v>0</v>
      </c>
      <c r="H137" s="24">
        <v>92.6</v>
      </c>
      <c r="I137" s="24">
        <v>99.8</v>
      </c>
      <c r="J137" s="24">
        <v>0</v>
      </c>
      <c r="K137" s="24">
        <v>0</v>
      </c>
      <c r="L137" s="24">
        <v>0</v>
      </c>
      <c r="M137" s="24">
        <v>0</v>
      </c>
      <c r="N137" s="24">
        <v>99.8</v>
      </c>
      <c r="O137" s="24">
        <v>85</v>
      </c>
      <c r="P137" s="24">
        <v>0</v>
      </c>
      <c r="Q137" s="24">
        <v>0</v>
      </c>
      <c r="R137" s="24">
        <v>0</v>
      </c>
      <c r="S137" s="24">
        <v>0</v>
      </c>
      <c r="T137" s="24">
        <v>85</v>
      </c>
      <c r="U137" s="24">
        <v>51.9</v>
      </c>
      <c r="V137" s="22">
        <v>0</v>
      </c>
      <c r="W137" s="22">
        <v>5310</v>
      </c>
      <c r="X137" s="22">
        <v>238926</v>
      </c>
      <c r="Y137" s="22">
        <v>39</v>
      </c>
      <c r="Z137" s="22">
        <v>1</v>
      </c>
      <c r="AA137" s="22">
        <v>38</v>
      </c>
      <c r="AB137" s="22">
        <v>17</v>
      </c>
      <c r="AC137" s="22">
        <v>1</v>
      </c>
      <c r="AD137" s="22">
        <v>0</v>
      </c>
      <c r="AE137" s="22">
        <v>38</v>
      </c>
      <c r="AF137" s="22">
        <v>1</v>
      </c>
      <c r="AG137" s="22">
        <v>0</v>
      </c>
      <c r="AH137" s="22">
        <v>1</v>
      </c>
      <c r="AI137" s="22">
        <v>1</v>
      </c>
      <c r="AJ137" s="22">
        <v>0</v>
      </c>
      <c r="AK137" s="22">
        <v>0</v>
      </c>
      <c r="AL137" s="22">
        <v>0</v>
      </c>
      <c r="AM137" s="22">
        <v>0</v>
      </c>
      <c r="AN137" s="22">
        <v>1</v>
      </c>
      <c r="AO137" s="22">
        <v>39</v>
      </c>
      <c r="AP137" s="22">
        <v>122</v>
      </c>
      <c r="AQ137" s="22">
        <v>8</v>
      </c>
      <c r="AR137" s="22">
        <v>4</v>
      </c>
      <c r="AS137" s="22">
        <v>0</v>
      </c>
    </row>
    <row r="138" spans="1:45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92</v>
      </c>
      <c r="F138" s="22">
        <v>3314.37</v>
      </c>
      <c r="G138" s="22"/>
      <c r="H138" s="24">
        <v>105</v>
      </c>
      <c r="I138" s="24">
        <v>80.03</v>
      </c>
      <c r="J138" s="24"/>
      <c r="K138" s="24"/>
      <c r="L138" s="24"/>
      <c r="M138" s="24"/>
      <c r="N138" s="24">
        <v>80.03</v>
      </c>
      <c r="O138" s="24">
        <v>65.430000000000007</v>
      </c>
      <c r="P138" s="24"/>
      <c r="Q138" s="24"/>
      <c r="R138" s="24"/>
      <c r="S138" s="24"/>
      <c r="T138" s="24">
        <v>65.430000000000007</v>
      </c>
      <c r="U138" s="24">
        <v>28.5</v>
      </c>
      <c r="V138" s="22"/>
      <c r="W138" s="22">
        <v>4341</v>
      </c>
      <c r="X138" s="22">
        <v>73069</v>
      </c>
      <c r="Y138" s="22">
        <v>3</v>
      </c>
      <c r="Z138" s="22">
        <v>2</v>
      </c>
      <c r="AA138" s="22">
        <v>1</v>
      </c>
      <c r="AB138" s="22"/>
      <c r="AC138" s="22">
        <v>2</v>
      </c>
      <c r="AD138" s="22"/>
      <c r="AE138" s="22">
        <v>1</v>
      </c>
      <c r="AF138" s="22">
        <v>1</v>
      </c>
      <c r="AG138" s="22">
        <v>1</v>
      </c>
      <c r="AH138" s="22"/>
      <c r="AI138" s="22"/>
      <c r="AJ138" s="22">
        <v>1</v>
      </c>
      <c r="AK138" s="22"/>
      <c r="AL138" s="22"/>
      <c r="AM138" s="22"/>
      <c r="AN138" s="22"/>
      <c r="AO138" s="22">
        <v>1</v>
      </c>
      <c r="AP138" s="22">
        <v>120</v>
      </c>
      <c r="AQ138" s="22">
        <v>1</v>
      </c>
      <c r="AR138" s="22"/>
      <c r="AS138" s="22"/>
    </row>
    <row r="139" spans="1:45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55</v>
      </c>
      <c r="F139" s="22">
        <v>1953</v>
      </c>
      <c r="G139" s="22">
        <v>0</v>
      </c>
      <c r="H139" s="24">
        <v>205</v>
      </c>
      <c r="I139" s="24">
        <v>62.51</v>
      </c>
      <c r="J139" s="24">
        <v>0</v>
      </c>
      <c r="K139" s="24">
        <v>0</v>
      </c>
      <c r="L139" s="24">
        <v>0</v>
      </c>
      <c r="M139" s="24">
        <v>0</v>
      </c>
      <c r="N139" s="24">
        <v>62.51</v>
      </c>
      <c r="O139" s="24">
        <v>59.54</v>
      </c>
      <c r="P139" s="24">
        <v>0</v>
      </c>
      <c r="Q139" s="24">
        <v>0</v>
      </c>
      <c r="R139" s="24">
        <v>0</v>
      </c>
      <c r="S139" s="24">
        <v>0</v>
      </c>
      <c r="T139" s="24">
        <v>59.54</v>
      </c>
      <c r="U139" s="24">
        <v>35.19</v>
      </c>
      <c r="V139" s="22">
        <v>0</v>
      </c>
      <c r="W139" s="22">
        <v>3813</v>
      </c>
      <c r="X139" s="22">
        <v>97335.98</v>
      </c>
      <c r="Y139" s="22">
        <v>0</v>
      </c>
      <c r="Z139" s="22">
        <v>0</v>
      </c>
      <c r="AA139" s="22">
        <v>0</v>
      </c>
      <c r="AB139" s="22">
        <v>0</v>
      </c>
      <c r="AC139" s="22">
        <v>22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118</v>
      </c>
      <c r="AQ139" s="22">
        <v>5</v>
      </c>
      <c r="AR139" s="22">
        <v>10</v>
      </c>
      <c r="AS139" s="22">
        <v>1</v>
      </c>
    </row>
    <row r="140" spans="1:45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8</v>
      </c>
      <c r="F140" s="22">
        <v>273</v>
      </c>
      <c r="G140" s="22">
        <v>0</v>
      </c>
      <c r="H140" s="24">
        <v>21</v>
      </c>
      <c r="I140" s="24">
        <v>10</v>
      </c>
      <c r="J140" s="24">
        <v>0</v>
      </c>
      <c r="K140" s="24">
        <v>0</v>
      </c>
      <c r="L140" s="24">
        <v>0</v>
      </c>
      <c r="M140" s="24">
        <v>0</v>
      </c>
      <c r="N140" s="24">
        <v>10</v>
      </c>
      <c r="O140" s="24">
        <v>10</v>
      </c>
      <c r="P140" s="24">
        <v>0</v>
      </c>
      <c r="Q140" s="24">
        <v>0</v>
      </c>
      <c r="R140" s="24">
        <v>0</v>
      </c>
      <c r="S140" s="24">
        <v>0</v>
      </c>
      <c r="T140" s="24">
        <v>10</v>
      </c>
      <c r="U140" s="24">
        <v>2.5</v>
      </c>
      <c r="V140" s="22">
        <v>0</v>
      </c>
      <c r="W140" s="22">
        <v>491</v>
      </c>
      <c r="X140" s="22">
        <v>14437.44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10</v>
      </c>
      <c r="AQ140" s="22">
        <v>0</v>
      </c>
      <c r="AR140" s="22">
        <v>1</v>
      </c>
      <c r="AS140" s="22">
        <v>0</v>
      </c>
    </row>
    <row r="141" spans="1:45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8</v>
      </c>
      <c r="F141" s="22">
        <v>467.44</v>
      </c>
      <c r="G141" s="22">
        <v>0</v>
      </c>
      <c r="H141" s="24">
        <v>17</v>
      </c>
      <c r="I141" s="24">
        <v>10.5</v>
      </c>
      <c r="J141" s="24">
        <v>0</v>
      </c>
      <c r="K141" s="24">
        <v>0</v>
      </c>
      <c r="L141" s="24">
        <v>0</v>
      </c>
      <c r="M141" s="24">
        <v>0</v>
      </c>
      <c r="N141" s="24">
        <v>10.5</v>
      </c>
      <c r="O141" s="24">
        <v>13</v>
      </c>
      <c r="P141" s="24">
        <v>0</v>
      </c>
      <c r="Q141" s="24">
        <v>0</v>
      </c>
      <c r="R141" s="24">
        <v>0</v>
      </c>
      <c r="S141" s="24">
        <v>0</v>
      </c>
      <c r="T141" s="24">
        <v>13</v>
      </c>
      <c r="U141" s="24">
        <v>3</v>
      </c>
      <c r="V141" s="22">
        <v>0</v>
      </c>
      <c r="W141" s="22">
        <v>430</v>
      </c>
      <c r="X141" s="22">
        <v>11376.77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9</v>
      </c>
      <c r="AQ141" s="22">
        <v>2</v>
      </c>
      <c r="AR141" s="22">
        <v>1</v>
      </c>
      <c r="AS141" s="22">
        <v>0</v>
      </c>
    </row>
    <row r="142" spans="1:45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13</v>
      </c>
      <c r="F142" s="22">
        <v>910</v>
      </c>
      <c r="G142" s="22">
        <v>0</v>
      </c>
      <c r="H142" s="24">
        <v>20</v>
      </c>
      <c r="I142" s="24">
        <v>15</v>
      </c>
      <c r="J142" s="24">
        <v>0</v>
      </c>
      <c r="K142" s="24">
        <v>0</v>
      </c>
      <c r="L142" s="24">
        <v>0</v>
      </c>
      <c r="M142" s="24">
        <v>0</v>
      </c>
      <c r="N142" s="24">
        <v>15</v>
      </c>
      <c r="O142" s="24">
        <v>16</v>
      </c>
      <c r="P142" s="24">
        <v>0</v>
      </c>
      <c r="Q142" s="24">
        <v>0</v>
      </c>
      <c r="R142" s="24">
        <v>0</v>
      </c>
      <c r="S142" s="24">
        <v>0</v>
      </c>
      <c r="T142" s="24">
        <v>16</v>
      </c>
      <c r="U142" s="24">
        <v>2</v>
      </c>
      <c r="V142" s="22">
        <v>0</v>
      </c>
      <c r="W142" s="22">
        <v>707</v>
      </c>
      <c r="X142" s="22">
        <v>14610</v>
      </c>
      <c r="Y142" s="22">
        <v>3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3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3</v>
      </c>
      <c r="AP142" s="22">
        <v>18</v>
      </c>
      <c r="AQ142" s="22">
        <v>0</v>
      </c>
      <c r="AR142" s="22">
        <v>0</v>
      </c>
      <c r="AS142" s="22">
        <v>0</v>
      </c>
    </row>
    <row r="143" spans="1:45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8</v>
      </c>
      <c r="F143" s="22">
        <v>322</v>
      </c>
      <c r="G143" s="22">
        <v>0</v>
      </c>
      <c r="H143" s="24">
        <v>17.75</v>
      </c>
      <c r="I143" s="24">
        <v>0</v>
      </c>
      <c r="J143" s="24">
        <v>30.94</v>
      </c>
      <c r="K143" s="24">
        <v>0</v>
      </c>
      <c r="L143" s="24">
        <v>0</v>
      </c>
      <c r="M143" s="24">
        <v>0</v>
      </c>
      <c r="N143" s="24">
        <v>30.94</v>
      </c>
      <c r="O143" s="24">
        <v>7.35</v>
      </c>
      <c r="P143" s="24">
        <v>0</v>
      </c>
      <c r="Q143" s="24">
        <v>0</v>
      </c>
      <c r="R143" s="24">
        <v>0</v>
      </c>
      <c r="S143" s="24">
        <v>0</v>
      </c>
      <c r="T143" s="24">
        <v>7.35</v>
      </c>
      <c r="U143" s="24">
        <v>0.25</v>
      </c>
      <c r="V143" s="22">
        <v>0</v>
      </c>
      <c r="W143" s="22">
        <v>483</v>
      </c>
      <c r="X143" s="22">
        <v>13044.67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17</v>
      </c>
      <c r="AQ143" s="22">
        <v>0</v>
      </c>
      <c r="AR143" s="22">
        <v>0</v>
      </c>
      <c r="AS143" s="22">
        <v>0</v>
      </c>
    </row>
    <row r="144" spans="1:45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14</v>
      </c>
      <c r="F144" s="22">
        <v>626.36</v>
      </c>
      <c r="G144" s="22"/>
      <c r="H144" s="24">
        <v>22</v>
      </c>
      <c r="I144" s="24">
        <v>20.100000000000001</v>
      </c>
      <c r="J144" s="24"/>
      <c r="K144" s="24"/>
      <c r="L144" s="24"/>
      <c r="M144" s="24"/>
      <c r="N144" s="24">
        <v>20.100000000000001</v>
      </c>
      <c r="O144" s="24">
        <v>19</v>
      </c>
      <c r="P144" s="24"/>
      <c r="Q144" s="24"/>
      <c r="R144" s="24"/>
      <c r="S144" s="24"/>
      <c r="T144" s="24">
        <v>19</v>
      </c>
      <c r="U144" s="24">
        <v>6</v>
      </c>
      <c r="V144" s="22"/>
      <c r="W144" s="22">
        <v>783</v>
      </c>
      <c r="X144" s="22">
        <v>25920</v>
      </c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>
        <v>41</v>
      </c>
      <c r="AQ144" s="22">
        <v>2</v>
      </c>
      <c r="AR144" s="22">
        <v>8</v>
      </c>
      <c r="AS144" s="22">
        <v>2</v>
      </c>
    </row>
    <row r="145" spans="1:45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9</v>
      </c>
      <c r="F145" s="22">
        <v>258</v>
      </c>
      <c r="G145" s="22">
        <v>0</v>
      </c>
      <c r="H145" s="24">
        <v>14</v>
      </c>
      <c r="I145" s="24">
        <v>14</v>
      </c>
      <c r="J145" s="24">
        <v>0</v>
      </c>
      <c r="K145" s="24">
        <v>0</v>
      </c>
      <c r="L145" s="24">
        <v>0</v>
      </c>
      <c r="M145" s="24">
        <v>0</v>
      </c>
      <c r="N145" s="24">
        <v>14</v>
      </c>
      <c r="O145" s="24">
        <v>12</v>
      </c>
      <c r="P145" s="24">
        <v>0</v>
      </c>
      <c r="Q145" s="24">
        <v>0</v>
      </c>
      <c r="R145" s="24">
        <v>0</v>
      </c>
      <c r="S145" s="24">
        <v>0</v>
      </c>
      <c r="T145" s="24">
        <v>12</v>
      </c>
      <c r="U145" s="24">
        <v>3</v>
      </c>
      <c r="V145" s="22">
        <v>0</v>
      </c>
      <c r="W145" s="22">
        <v>595</v>
      </c>
      <c r="X145" s="22">
        <v>15709.56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0</v>
      </c>
      <c r="AQ145" s="22">
        <v>0</v>
      </c>
      <c r="AR145" s="22">
        <v>0</v>
      </c>
      <c r="AS145" s="22">
        <v>0</v>
      </c>
    </row>
    <row r="146" spans="1:45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9</v>
      </c>
      <c r="F146" s="22">
        <v>380</v>
      </c>
      <c r="G146" s="22"/>
      <c r="H146" s="24">
        <v>16</v>
      </c>
      <c r="I146" s="24">
        <v>19.3</v>
      </c>
      <c r="J146" s="24"/>
      <c r="K146" s="24"/>
      <c r="L146" s="24"/>
      <c r="M146" s="24"/>
      <c r="N146" s="24">
        <v>19.3</v>
      </c>
      <c r="O146" s="24">
        <v>15.5</v>
      </c>
      <c r="P146" s="24"/>
      <c r="Q146" s="24"/>
      <c r="R146" s="24"/>
      <c r="S146" s="24"/>
      <c r="T146" s="24">
        <v>15.5</v>
      </c>
      <c r="U146" s="24">
        <v>4</v>
      </c>
      <c r="V146" s="22"/>
      <c r="W146" s="22">
        <v>617</v>
      </c>
      <c r="X146" s="22">
        <v>16425</v>
      </c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>
        <v>39</v>
      </c>
      <c r="AQ146" s="22"/>
      <c r="AR146" s="22">
        <v>2</v>
      </c>
      <c r="AS146" s="22"/>
    </row>
    <row r="147" spans="1:45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5</v>
      </c>
      <c r="F147" s="22">
        <v>330</v>
      </c>
      <c r="G147" s="22">
        <v>0</v>
      </c>
      <c r="H147" s="24">
        <v>24</v>
      </c>
      <c r="I147" s="24">
        <v>9</v>
      </c>
      <c r="J147" s="24">
        <v>0</v>
      </c>
      <c r="K147" s="24">
        <v>0</v>
      </c>
      <c r="L147" s="24">
        <v>0</v>
      </c>
      <c r="M147" s="24">
        <v>0</v>
      </c>
      <c r="N147" s="24">
        <v>9</v>
      </c>
      <c r="O147" s="24">
        <v>11</v>
      </c>
      <c r="P147" s="24">
        <v>0</v>
      </c>
      <c r="Q147" s="24">
        <v>0</v>
      </c>
      <c r="R147" s="24">
        <v>0</v>
      </c>
      <c r="S147" s="24">
        <v>0</v>
      </c>
      <c r="T147" s="24">
        <v>11</v>
      </c>
      <c r="U147" s="24">
        <v>1</v>
      </c>
      <c r="V147" s="22">
        <v>0</v>
      </c>
      <c r="W147" s="22">
        <v>310</v>
      </c>
      <c r="X147" s="22">
        <v>14752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11</v>
      </c>
      <c r="AQ147" s="22">
        <v>0</v>
      </c>
      <c r="AR147" s="22">
        <v>1</v>
      </c>
      <c r="AS147" s="22">
        <v>0</v>
      </c>
    </row>
    <row r="148" spans="1:45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7</v>
      </c>
      <c r="F148" s="22">
        <v>233</v>
      </c>
      <c r="G148" s="22">
        <v>0</v>
      </c>
      <c r="H148" s="24">
        <v>19</v>
      </c>
      <c r="I148" s="24">
        <v>14</v>
      </c>
      <c r="J148" s="24">
        <v>0</v>
      </c>
      <c r="K148" s="24">
        <v>0</v>
      </c>
      <c r="L148" s="24">
        <v>0</v>
      </c>
      <c r="M148" s="24">
        <v>0</v>
      </c>
      <c r="N148" s="24">
        <v>14</v>
      </c>
      <c r="O148" s="24">
        <v>15</v>
      </c>
      <c r="P148" s="24">
        <v>0</v>
      </c>
      <c r="Q148" s="24">
        <v>0</v>
      </c>
      <c r="R148" s="24">
        <v>0</v>
      </c>
      <c r="S148" s="24">
        <v>0</v>
      </c>
      <c r="T148" s="24">
        <v>15</v>
      </c>
      <c r="U148" s="24">
        <v>1</v>
      </c>
      <c r="V148" s="22">
        <v>0</v>
      </c>
      <c r="W148" s="22">
        <v>422</v>
      </c>
      <c r="X148" s="22">
        <v>13342.38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7</v>
      </c>
      <c r="AQ148" s="22">
        <v>0</v>
      </c>
      <c r="AR148" s="22">
        <v>0</v>
      </c>
      <c r="AS148" s="22">
        <v>0</v>
      </c>
    </row>
    <row r="149" spans="1:45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13</v>
      </c>
      <c r="F149" s="22">
        <v>357</v>
      </c>
      <c r="G149" s="22">
        <v>0</v>
      </c>
      <c r="H149" s="24">
        <v>26</v>
      </c>
      <c r="I149" s="24">
        <v>13.5</v>
      </c>
      <c r="J149" s="24">
        <v>0</v>
      </c>
      <c r="K149" s="24">
        <v>0</v>
      </c>
      <c r="L149" s="24">
        <v>0</v>
      </c>
      <c r="M149" s="24">
        <v>0</v>
      </c>
      <c r="N149" s="24">
        <v>13.5</v>
      </c>
      <c r="O149" s="24">
        <v>14.5</v>
      </c>
      <c r="P149" s="24">
        <v>0</v>
      </c>
      <c r="Q149" s="24">
        <v>0</v>
      </c>
      <c r="R149" s="24">
        <v>0</v>
      </c>
      <c r="S149" s="24">
        <v>0</v>
      </c>
      <c r="T149" s="24">
        <v>14.5</v>
      </c>
      <c r="U149" s="24">
        <v>3</v>
      </c>
      <c r="V149" s="22">
        <v>0</v>
      </c>
      <c r="W149" s="22">
        <v>894</v>
      </c>
      <c r="X149" s="22">
        <v>19792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32</v>
      </c>
      <c r="AQ149" s="22">
        <v>2</v>
      </c>
      <c r="AR149" s="22">
        <v>1</v>
      </c>
      <c r="AS149" s="22">
        <v>0</v>
      </c>
    </row>
    <row r="150" spans="1:45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65.2</v>
      </c>
      <c r="F150" s="22">
        <v>1134</v>
      </c>
      <c r="G150" s="22">
        <v>0</v>
      </c>
      <c r="H150" s="24">
        <v>55.1</v>
      </c>
      <c r="I150" s="24">
        <v>60.2</v>
      </c>
      <c r="J150" s="24">
        <v>0</v>
      </c>
      <c r="K150" s="24">
        <v>0</v>
      </c>
      <c r="L150" s="24">
        <v>0</v>
      </c>
      <c r="M150" s="24">
        <v>0</v>
      </c>
      <c r="N150" s="24">
        <v>60.2</v>
      </c>
      <c r="O150" s="24">
        <v>41.3</v>
      </c>
      <c r="P150" s="24">
        <v>0</v>
      </c>
      <c r="Q150" s="24">
        <v>0</v>
      </c>
      <c r="R150" s="24">
        <v>0</v>
      </c>
      <c r="S150" s="24">
        <v>0</v>
      </c>
      <c r="T150" s="24">
        <v>41.3</v>
      </c>
      <c r="U150" s="24">
        <v>19.899999999999999</v>
      </c>
      <c r="V150" s="22">
        <v>0</v>
      </c>
      <c r="W150" s="22">
        <v>3515</v>
      </c>
      <c r="X150" s="22">
        <v>66777.5</v>
      </c>
      <c r="Y150" s="22">
        <v>0</v>
      </c>
      <c r="Z150" s="22">
        <v>0</v>
      </c>
      <c r="AA150" s="22">
        <v>0</v>
      </c>
      <c r="AB150" s="22">
        <v>0</v>
      </c>
      <c r="AC150" s="22">
        <v>8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0</v>
      </c>
      <c r="AJ150" s="22">
        <v>1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191</v>
      </c>
      <c r="AQ150" s="22">
        <v>6</v>
      </c>
      <c r="AR150" s="22">
        <v>10</v>
      </c>
      <c r="AS150" s="22">
        <v>1</v>
      </c>
    </row>
    <row r="151" spans="1:45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7</v>
      </c>
      <c r="F151" s="22">
        <v>427</v>
      </c>
      <c r="G151" s="22">
        <v>0</v>
      </c>
      <c r="H151" s="24">
        <v>18</v>
      </c>
      <c r="I151" s="24">
        <v>11</v>
      </c>
      <c r="J151" s="24">
        <v>0</v>
      </c>
      <c r="K151" s="24">
        <v>0</v>
      </c>
      <c r="L151" s="24">
        <v>0</v>
      </c>
      <c r="M151" s="24">
        <v>0</v>
      </c>
      <c r="N151" s="24">
        <v>11</v>
      </c>
      <c r="O151" s="24">
        <v>10</v>
      </c>
      <c r="P151" s="24">
        <v>0</v>
      </c>
      <c r="Q151" s="24">
        <v>0</v>
      </c>
      <c r="R151" s="24">
        <v>0</v>
      </c>
      <c r="S151" s="24">
        <v>0</v>
      </c>
      <c r="T151" s="24">
        <v>10</v>
      </c>
      <c r="U151" s="24">
        <v>0.6</v>
      </c>
      <c r="V151" s="22">
        <v>0</v>
      </c>
      <c r="W151" s="22">
        <v>449</v>
      </c>
      <c r="X151" s="22">
        <v>12169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20</v>
      </c>
      <c r="AQ151" s="22">
        <v>1</v>
      </c>
      <c r="AR151" s="22">
        <v>0</v>
      </c>
      <c r="AS151" s="22">
        <v>0</v>
      </c>
    </row>
    <row r="152" spans="1:45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19</v>
      </c>
      <c r="F152" s="22">
        <v>480.1</v>
      </c>
      <c r="G152" s="22">
        <v>0</v>
      </c>
      <c r="H152" s="24">
        <v>20</v>
      </c>
      <c r="I152" s="24">
        <v>23.68</v>
      </c>
      <c r="J152" s="24">
        <v>0</v>
      </c>
      <c r="K152" s="24">
        <v>0</v>
      </c>
      <c r="L152" s="24">
        <v>0</v>
      </c>
      <c r="M152" s="24">
        <v>0</v>
      </c>
      <c r="N152" s="24">
        <v>23.68</v>
      </c>
      <c r="O152" s="24">
        <v>19.5</v>
      </c>
      <c r="P152" s="24">
        <v>0</v>
      </c>
      <c r="Q152" s="24">
        <v>0</v>
      </c>
      <c r="R152" s="24">
        <v>0</v>
      </c>
      <c r="S152" s="24">
        <v>0</v>
      </c>
      <c r="T152" s="24">
        <v>19.5</v>
      </c>
      <c r="U152" s="24">
        <v>5.92</v>
      </c>
      <c r="V152" s="22">
        <v>0</v>
      </c>
      <c r="W152" s="22">
        <v>927</v>
      </c>
      <c r="X152" s="22">
        <v>29567.96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0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70</v>
      </c>
      <c r="AQ152" s="22">
        <v>1</v>
      </c>
      <c r="AR152" s="22">
        <v>1</v>
      </c>
      <c r="AS152" s="22">
        <v>0</v>
      </c>
    </row>
    <row r="153" spans="1:45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176</v>
      </c>
      <c r="F153" s="22">
        <v>1959</v>
      </c>
      <c r="G153" s="22">
        <v>0</v>
      </c>
      <c r="H153" s="24">
        <v>149.47999999999999</v>
      </c>
      <c r="I153" s="24">
        <v>153.6</v>
      </c>
      <c r="J153" s="24">
        <v>0</v>
      </c>
      <c r="K153" s="24">
        <v>0</v>
      </c>
      <c r="L153" s="24">
        <v>0</v>
      </c>
      <c r="M153" s="24">
        <v>0</v>
      </c>
      <c r="N153" s="24">
        <v>153.6</v>
      </c>
      <c r="O153" s="24">
        <v>126.73</v>
      </c>
      <c r="P153" s="24">
        <v>0</v>
      </c>
      <c r="Q153" s="24">
        <v>0</v>
      </c>
      <c r="R153" s="24">
        <v>0</v>
      </c>
      <c r="S153" s="24">
        <v>0</v>
      </c>
      <c r="T153" s="24">
        <v>126.73</v>
      </c>
      <c r="U153" s="24">
        <v>113.21</v>
      </c>
      <c r="V153" s="22">
        <v>0</v>
      </c>
      <c r="W153" s="22">
        <v>9632</v>
      </c>
      <c r="X153" s="22">
        <v>376130</v>
      </c>
      <c r="Y153" s="22">
        <v>1</v>
      </c>
      <c r="Z153" s="22">
        <v>0</v>
      </c>
      <c r="AA153" s="22">
        <v>1</v>
      </c>
      <c r="AB153" s="22">
        <v>0</v>
      </c>
      <c r="AC153" s="22">
        <v>0</v>
      </c>
      <c r="AD153" s="22">
        <v>0</v>
      </c>
      <c r="AE153" s="22">
        <v>1</v>
      </c>
      <c r="AF153" s="22">
        <v>23</v>
      </c>
      <c r="AG153" s="22">
        <v>21</v>
      </c>
      <c r="AH153" s="22">
        <v>2</v>
      </c>
      <c r="AI153" s="22">
        <v>2</v>
      </c>
      <c r="AJ153" s="22">
        <v>21</v>
      </c>
      <c r="AK153" s="22">
        <v>0</v>
      </c>
      <c r="AL153" s="22">
        <v>0</v>
      </c>
      <c r="AM153" s="22">
        <v>0</v>
      </c>
      <c r="AN153" s="22">
        <v>2</v>
      </c>
      <c r="AO153" s="22">
        <v>3</v>
      </c>
      <c r="AP153" s="22">
        <v>82</v>
      </c>
      <c r="AQ153" s="22">
        <v>6</v>
      </c>
      <c r="AR153" s="22">
        <v>7</v>
      </c>
      <c r="AS153" s="22">
        <v>3</v>
      </c>
    </row>
    <row r="154" spans="1:45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70.099999999999994</v>
      </c>
      <c r="F154" s="22">
        <v>1502.6</v>
      </c>
      <c r="G154" s="22">
        <v>0</v>
      </c>
      <c r="H154" s="24">
        <v>91.24</v>
      </c>
      <c r="I154" s="24">
        <v>79.53</v>
      </c>
      <c r="J154" s="24">
        <v>0</v>
      </c>
      <c r="K154" s="24">
        <v>0</v>
      </c>
      <c r="L154" s="24">
        <v>0</v>
      </c>
      <c r="M154" s="24">
        <v>0</v>
      </c>
      <c r="N154" s="24">
        <v>79.53</v>
      </c>
      <c r="O154" s="24">
        <v>71.64</v>
      </c>
      <c r="P154" s="24">
        <v>0</v>
      </c>
      <c r="Q154" s="24">
        <v>0</v>
      </c>
      <c r="R154" s="24">
        <v>0</v>
      </c>
      <c r="S154" s="24">
        <v>0</v>
      </c>
      <c r="T154" s="24">
        <v>71.64</v>
      </c>
      <c r="U154" s="24">
        <v>45.6</v>
      </c>
      <c r="V154" s="22">
        <v>0</v>
      </c>
      <c r="W154" s="22">
        <v>4020</v>
      </c>
      <c r="X154" s="22">
        <v>80342.960000000006</v>
      </c>
      <c r="Y154" s="22">
        <v>1</v>
      </c>
      <c r="Z154" s="22">
        <v>1</v>
      </c>
      <c r="AA154" s="22">
        <v>0</v>
      </c>
      <c r="AB154" s="22">
        <v>0</v>
      </c>
      <c r="AC154" s="22">
        <v>74</v>
      </c>
      <c r="AD154" s="22">
        <v>0</v>
      </c>
      <c r="AE154" s="22">
        <v>0</v>
      </c>
      <c r="AF154" s="22">
        <v>1</v>
      </c>
      <c r="AG154" s="22">
        <v>0</v>
      </c>
      <c r="AH154" s="22">
        <v>1</v>
      </c>
      <c r="AI154" s="22">
        <v>0</v>
      </c>
      <c r="AJ154" s="22">
        <v>3</v>
      </c>
      <c r="AK154" s="22">
        <v>0</v>
      </c>
      <c r="AL154" s="22">
        <v>0</v>
      </c>
      <c r="AM154" s="22">
        <v>0</v>
      </c>
      <c r="AN154" s="22">
        <v>1</v>
      </c>
      <c r="AO154" s="22">
        <v>1</v>
      </c>
      <c r="AP154" s="22">
        <v>194</v>
      </c>
      <c r="AQ154" s="22">
        <v>9</v>
      </c>
      <c r="AR154" s="22">
        <v>10</v>
      </c>
      <c r="AS154" s="22">
        <v>2</v>
      </c>
    </row>
    <row r="155" spans="1:45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6</v>
      </c>
      <c r="F155" s="22">
        <v>311</v>
      </c>
      <c r="G155" s="22">
        <v>0</v>
      </c>
      <c r="H155" s="24">
        <v>17.149999999999999</v>
      </c>
      <c r="I155" s="24">
        <v>6.98</v>
      </c>
      <c r="J155" s="24">
        <v>0</v>
      </c>
      <c r="K155" s="24">
        <v>0</v>
      </c>
      <c r="L155" s="24">
        <v>0</v>
      </c>
      <c r="M155" s="24">
        <v>0</v>
      </c>
      <c r="N155" s="24">
        <v>6.98</v>
      </c>
      <c r="O155" s="24">
        <v>4.8499999999999996</v>
      </c>
      <c r="P155" s="24">
        <v>0</v>
      </c>
      <c r="Q155" s="24">
        <v>0</v>
      </c>
      <c r="R155" s="24">
        <v>0</v>
      </c>
      <c r="S155" s="24">
        <v>0</v>
      </c>
      <c r="T155" s="24">
        <v>4.8499999999999996</v>
      </c>
      <c r="U155" s="24">
        <v>1.18</v>
      </c>
      <c r="V155" s="22">
        <v>0</v>
      </c>
      <c r="W155" s="22">
        <v>434</v>
      </c>
      <c r="X155" s="22">
        <v>13719.6</v>
      </c>
      <c r="Y155" s="22">
        <v>1</v>
      </c>
      <c r="Z155" s="22">
        <v>0</v>
      </c>
      <c r="AA155" s="22">
        <v>1</v>
      </c>
      <c r="AB155" s="22">
        <v>0</v>
      </c>
      <c r="AC155" s="22">
        <v>0</v>
      </c>
      <c r="AD155" s="22">
        <v>0</v>
      </c>
      <c r="AE155" s="22">
        <v>1</v>
      </c>
      <c r="AF155" s="22">
        <v>0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1</v>
      </c>
      <c r="AP155" s="22">
        <v>17</v>
      </c>
      <c r="AQ155" s="22">
        <v>3</v>
      </c>
      <c r="AR155" s="22">
        <v>0</v>
      </c>
      <c r="AS155" s="22">
        <v>0</v>
      </c>
    </row>
    <row r="156" spans="1:45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9</v>
      </c>
      <c r="F156" s="22">
        <v>493</v>
      </c>
      <c r="G156" s="22">
        <v>0</v>
      </c>
      <c r="H156" s="24">
        <v>22.4</v>
      </c>
      <c r="I156" s="24">
        <v>12.2</v>
      </c>
      <c r="J156" s="24">
        <v>0</v>
      </c>
      <c r="K156" s="24">
        <v>0</v>
      </c>
      <c r="L156" s="24">
        <v>0</v>
      </c>
      <c r="M156" s="24">
        <v>0</v>
      </c>
      <c r="N156" s="24">
        <v>12.2</v>
      </c>
      <c r="O156" s="24">
        <v>12.16</v>
      </c>
      <c r="P156" s="24">
        <v>0</v>
      </c>
      <c r="Q156" s="24">
        <v>0</v>
      </c>
      <c r="R156" s="24">
        <v>0</v>
      </c>
      <c r="S156" s="24">
        <v>0</v>
      </c>
      <c r="T156" s="24">
        <v>12.16</v>
      </c>
      <c r="U156" s="24">
        <v>1.42</v>
      </c>
      <c r="V156" s="22">
        <v>0</v>
      </c>
      <c r="W156" s="22">
        <v>489</v>
      </c>
      <c r="X156" s="22">
        <v>17623</v>
      </c>
      <c r="Y156" s="22">
        <v>0</v>
      </c>
      <c r="Z156" s="22">
        <v>0</v>
      </c>
      <c r="AA156" s="22">
        <v>0</v>
      </c>
      <c r="AB156" s="22">
        <v>0</v>
      </c>
      <c r="AC156" s="22">
        <v>2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0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28</v>
      </c>
      <c r="AQ156" s="22">
        <v>1</v>
      </c>
      <c r="AR156" s="22">
        <v>1</v>
      </c>
      <c r="AS156" s="22">
        <v>0</v>
      </c>
    </row>
    <row r="157" spans="1:45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63</v>
      </c>
      <c r="F157" s="22">
        <v>2881.6</v>
      </c>
      <c r="G157" s="22"/>
      <c r="H157" s="24">
        <v>75.58</v>
      </c>
      <c r="I157" s="24">
        <v>79.680000000000007</v>
      </c>
      <c r="J157" s="24">
        <v>6.43</v>
      </c>
      <c r="K157" s="24">
        <v>2.6</v>
      </c>
      <c r="L157" s="24"/>
      <c r="M157" s="24"/>
      <c r="N157" s="24">
        <v>88.71</v>
      </c>
      <c r="O157" s="24">
        <v>69.98</v>
      </c>
      <c r="P157" s="24"/>
      <c r="Q157" s="24"/>
      <c r="R157" s="24"/>
      <c r="S157" s="24"/>
      <c r="T157" s="24">
        <v>69.98</v>
      </c>
      <c r="U157" s="24">
        <v>23.38</v>
      </c>
      <c r="V157" s="22"/>
      <c r="W157" s="22">
        <v>2887</v>
      </c>
      <c r="X157" s="22">
        <v>68420.39</v>
      </c>
      <c r="Y157" s="22">
        <v>13</v>
      </c>
      <c r="Z157" s="22">
        <v>12</v>
      </c>
      <c r="AA157" s="22">
        <v>1</v>
      </c>
      <c r="AB157" s="22"/>
      <c r="AC157" s="22"/>
      <c r="AD157" s="22"/>
      <c r="AE157" s="22">
        <v>1</v>
      </c>
      <c r="AF157" s="22">
        <v>1</v>
      </c>
      <c r="AG157" s="22">
        <v>1</v>
      </c>
      <c r="AH157" s="22"/>
      <c r="AI157" s="22"/>
      <c r="AJ157" s="22"/>
      <c r="AK157" s="22"/>
      <c r="AL157" s="22"/>
      <c r="AM157" s="22"/>
      <c r="AN157" s="22"/>
      <c r="AO157" s="22">
        <v>1</v>
      </c>
      <c r="AP157" s="22"/>
      <c r="AQ157" s="22"/>
      <c r="AR157" s="22"/>
      <c r="AS157" s="22"/>
    </row>
    <row r="158" spans="1:45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28</v>
      </c>
      <c r="F158" s="22">
        <v>566.87</v>
      </c>
      <c r="G158" s="22"/>
      <c r="H158" s="24">
        <v>22</v>
      </c>
      <c r="I158" s="24">
        <v>23.29</v>
      </c>
      <c r="J158" s="24"/>
      <c r="K158" s="24"/>
      <c r="L158" s="24"/>
      <c r="M158" s="24"/>
      <c r="N158" s="24">
        <v>23.29</v>
      </c>
      <c r="O158" s="24">
        <v>19.23</v>
      </c>
      <c r="P158" s="24"/>
      <c r="Q158" s="24"/>
      <c r="R158" s="24">
        <v>3.23</v>
      </c>
      <c r="S158" s="24"/>
      <c r="T158" s="24">
        <v>22.46</v>
      </c>
      <c r="U158" s="24">
        <v>11.06</v>
      </c>
      <c r="V158" s="22"/>
      <c r="W158" s="22">
        <v>1376</v>
      </c>
      <c r="X158" s="22">
        <v>227300</v>
      </c>
      <c r="Y158" s="22"/>
      <c r="Z158" s="22"/>
      <c r="AA158" s="22"/>
      <c r="AB158" s="22"/>
      <c r="AC158" s="22">
        <v>4</v>
      </c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>
        <v>187</v>
      </c>
      <c r="AQ158" s="22">
        <v>2</v>
      </c>
      <c r="AR158" s="22">
        <v>6</v>
      </c>
      <c r="AS158" s="22"/>
    </row>
    <row r="159" spans="1:45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11</v>
      </c>
      <c r="F159" s="22">
        <v>270.74</v>
      </c>
      <c r="G159" s="22">
        <v>0</v>
      </c>
      <c r="H159" s="24">
        <v>20.84</v>
      </c>
      <c r="I159" s="24">
        <v>16.91</v>
      </c>
      <c r="J159" s="24">
        <v>0</v>
      </c>
      <c r="K159" s="24">
        <v>0</v>
      </c>
      <c r="L159" s="24">
        <v>0</v>
      </c>
      <c r="M159" s="24">
        <v>0</v>
      </c>
      <c r="N159" s="24">
        <v>16.91</v>
      </c>
      <c r="O159" s="24">
        <v>13.34</v>
      </c>
      <c r="P159" s="24">
        <v>0</v>
      </c>
      <c r="Q159" s="24">
        <v>0</v>
      </c>
      <c r="R159" s="24">
        <v>0</v>
      </c>
      <c r="S159" s="24">
        <v>0</v>
      </c>
      <c r="T159" s="24">
        <v>13.34</v>
      </c>
      <c r="U159" s="24">
        <v>6.1849999999999996</v>
      </c>
      <c r="V159" s="22">
        <v>0</v>
      </c>
      <c r="W159" s="22">
        <v>871</v>
      </c>
      <c r="X159" s="22">
        <v>20884.46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34</v>
      </c>
      <c r="AQ159" s="22">
        <v>3</v>
      </c>
      <c r="AR159" s="22">
        <v>4</v>
      </c>
      <c r="AS159" s="22">
        <v>0</v>
      </c>
    </row>
    <row r="160" spans="1:45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30</v>
      </c>
      <c r="F160" s="22">
        <v>1008.71</v>
      </c>
      <c r="G160" s="22">
        <v>0</v>
      </c>
      <c r="H160" s="24">
        <v>48.41</v>
      </c>
      <c r="I160" s="24">
        <v>44.26</v>
      </c>
      <c r="J160" s="24">
        <v>0</v>
      </c>
      <c r="K160" s="24">
        <v>0</v>
      </c>
      <c r="L160" s="24">
        <v>0</v>
      </c>
      <c r="M160" s="24">
        <v>0</v>
      </c>
      <c r="N160" s="24">
        <v>44.26</v>
      </c>
      <c r="O160" s="24">
        <v>37.31</v>
      </c>
      <c r="P160" s="24">
        <v>0</v>
      </c>
      <c r="Q160" s="24">
        <v>0</v>
      </c>
      <c r="R160" s="24">
        <v>0</v>
      </c>
      <c r="S160" s="24">
        <v>0</v>
      </c>
      <c r="T160" s="24">
        <v>37.31</v>
      </c>
      <c r="U160" s="24">
        <v>14.39</v>
      </c>
      <c r="V160" s="22">
        <v>0</v>
      </c>
      <c r="W160" s="22">
        <v>1525</v>
      </c>
      <c r="X160" s="22">
        <v>47932.08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33</v>
      </c>
      <c r="AQ160" s="22">
        <v>2</v>
      </c>
      <c r="AR160" s="22">
        <v>3</v>
      </c>
      <c r="AS160" s="22">
        <v>0</v>
      </c>
    </row>
    <row r="161" spans="1:45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56</v>
      </c>
      <c r="F161" s="22">
        <v>1767</v>
      </c>
      <c r="G161" s="22">
        <v>0</v>
      </c>
      <c r="H161" s="24">
        <v>82.5</v>
      </c>
      <c r="I161" s="24">
        <v>74.64</v>
      </c>
      <c r="J161" s="24">
        <v>0</v>
      </c>
      <c r="K161" s="24">
        <v>0</v>
      </c>
      <c r="L161" s="24">
        <v>0</v>
      </c>
      <c r="M161" s="24">
        <v>0</v>
      </c>
      <c r="N161" s="24">
        <v>74.64</v>
      </c>
      <c r="O161" s="24">
        <v>58.9</v>
      </c>
      <c r="P161" s="24">
        <v>0</v>
      </c>
      <c r="Q161" s="24">
        <v>0</v>
      </c>
      <c r="R161" s="24">
        <v>0</v>
      </c>
      <c r="S161" s="24">
        <v>0</v>
      </c>
      <c r="T161" s="24">
        <v>58.9</v>
      </c>
      <c r="U161" s="24">
        <v>31.6</v>
      </c>
      <c r="V161" s="22">
        <v>0</v>
      </c>
      <c r="W161" s="22">
        <v>3490</v>
      </c>
      <c r="X161" s="22">
        <v>81473.73</v>
      </c>
      <c r="Y161" s="22">
        <v>0</v>
      </c>
      <c r="Z161" s="22">
        <v>0</v>
      </c>
      <c r="AA161" s="22">
        <v>0</v>
      </c>
      <c r="AB161" s="22">
        <v>0</v>
      </c>
      <c r="AC161" s="22">
        <v>20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0</v>
      </c>
      <c r="AJ161" s="22">
        <v>3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97</v>
      </c>
      <c r="AQ161" s="22">
        <v>0</v>
      </c>
      <c r="AR161" s="22">
        <v>0</v>
      </c>
      <c r="AS161" s="22">
        <v>0</v>
      </c>
    </row>
    <row r="162" spans="1:45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15</v>
      </c>
      <c r="F162" s="22">
        <v>447.8</v>
      </c>
      <c r="G162" s="22">
        <v>0</v>
      </c>
      <c r="H162" s="24">
        <v>33.43</v>
      </c>
      <c r="I162" s="24">
        <v>25.16</v>
      </c>
      <c r="J162" s="24">
        <v>0</v>
      </c>
      <c r="K162" s="24">
        <v>0</v>
      </c>
      <c r="L162" s="24">
        <v>0</v>
      </c>
      <c r="M162" s="24">
        <v>0</v>
      </c>
      <c r="N162" s="24">
        <v>25.16</v>
      </c>
      <c r="O162" s="24">
        <v>23.18</v>
      </c>
      <c r="P162" s="24">
        <v>0</v>
      </c>
      <c r="Q162" s="24">
        <v>0</v>
      </c>
      <c r="R162" s="24">
        <v>0</v>
      </c>
      <c r="S162" s="24">
        <v>0</v>
      </c>
      <c r="T162" s="24">
        <v>23.18</v>
      </c>
      <c r="U162" s="24">
        <v>8.73</v>
      </c>
      <c r="V162" s="22">
        <v>0</v>
      </c>
      <c r="W162" s="22">
        <v>984</v>
      </c>
      <c r="X162" s="22">
        <v>27213.200000000001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25</v>
      </c>
      <c r="AQ162" s="22">
        <v>1</v>
      </c>
      <c r="AR162" s="22">
        <v>0</v>
      </c>
      <c r="AS162" s="22">
        <v>0</v>
      </c>
    </row>
    <row r="163" spans="1:45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12</v>
      </c>
      <c r="F163" s="22">
        <v>1100</v>
      </c>
      <c r="G163" s="22">
        <v>0</v>
      </c>
      <c r="H163" s="24">
        <v>19.899999999999999</v>
      </c>
      <c r="I163" s="24">
        <v>15.71</v>
      </c>
      <c r="J163" s="24">
        <v>0</v>
      </c>
      <c r="K163" s="24">
        <v>0</v>
      </c>
      <c r="L163" s="24">
        <v>0</v>
      </c>
      <c r="M163" s="24">
        <v>0</v>
      </c>
      <c r="N163" s="24">
        <v>15.71</v>
      </c>
      <c r="O163" s="24">
        <v>17.329999999999998</v>
      </c>
      <c r="P163" s="24">
        <v>0</v>
      </c>
      <c r="Q163" s="24">
        <v>0</v>
      </c>
      <c r="R163" s="24">
        <v>0</v>
      </c>
      <c r="S163" s="24">
        <v>0</v>
      </c>
      <c r="T163" s="24">
        <v>17.329999999999998</v>
      </c>
      <c r="U163" s="24">
        <v>0</v>
      </c>
      <c r="V163" s="22">
        <v>0</v>
      </c>
      <c r="W163" s="22">
        <v>487</v>
      </c>
      <c r="X163" s="22">
        <v>13967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10</v>
      </c>
      <c r="AQ163" s="22">
        <v>0</v>
      </c>
      <c r="AR163" s="22">
        <v>0</v>
      </c>
      <c r="AS163" s="22">
        <v>0</v>
      </c>
    </row>
    <row r="164" spans="1:45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31</v>
      </c>
      <c r="F164" s="22">
        <v>653.70000000000005</v>
      </c>
      <c r="G164" s="22">
        <v>0</v>
      </c>
      <c r="H164" s="24">
        <v>54.7</v>
      </c>
      <c r="I164" s="24">
        <v>40.5</v>
      </c>
      <c r="J164" s="24">
        <v>0</v>
      </c>
      <c r="K164" s="24">
        <v>0</v>
      </c>
      <c r="L164" s="24">
        <v>102</v>
      </c>
      <c r="M164" s="24">
        <v>0</v>
      </c>
      <c r="N164" s="24">
        <v>142.5</v>
      </c>
      <c r="O164" s="24">
        <v>35.5</v>
      </c>
      <c r="P164" s="24">
        <v>0</v>
      </c>
      <c r="Q164" s="24">
        <v>0</v>
      </c>
      <c r="R164" s="24">
        <v>0</v>
      </c>
      <c r="S164" s="24">
        <v>0</v>
      </c>
      <c r="T164" s="24">
        <v>35.5</v>
      </c>
      <c r="U164" s="24">
        <v>13.6</v>
      </c>
      <c r="V164" s="22">
        <v>0</v>
      </c>
      <c r="W164" s="22">
        <v>1409</v>
      </c>
      <c r="X164" s="22">
        <v>37729.81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0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60</v>
      </c>
      <c r="AQ164" s="22">
        <v>3</v>
      </c>
      <c r="AR164" s="22">
        <v>0</v>
      </c>
      <c r="AS164" s="22">
        <v>0</v>
      </c>
    </row>
    <row r="165" spans="1:45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40</v>
      </c>
      <c r="F165" s="22">
        <v>1666.7</v>
      </c>
      <c r="G165" s="22">
        <v>0</v>
      </c>
      <c r="H165" s="24">
        <v>90.05</v>
      </c>
      <c r="I165" s="24">
        <v>87.26</v>
      </c>
      <c r="J165" s="24">
        <v>0</v>
      </c>
      <c r="K165" s="24">
        <v>0</v>
      </c>
      <c r="L165" s="24">
        <v>0</v>
      </c>
      <c r="M165" s="24">
        <v>0</v>
      </c>
      <c r="N165" s="24">
        <v>87.26</v>
      </c>
      <c r="O165" s="24">
        <v>74.819999999999993</v>
      </c>
      <c r="P165" s="24">
        <v>0</v>
      </c>
      <c r="Q165" s="24">
        <v>0</v>
      </c>
      <c r="R165" s="24">
        <v>0</v>
      </c>
      <c r="S165" s="24">
        <v>0</v>
      </c>
      <c r="T165" s="24">
        <v>74.819999999999993</v>
      </c>
      <c r="U165" s="24">
        <v>30.01</v>
      </c>
      <c r="V165" s="22">
        <v>0</v>
      </c>
      <c r="W165" s="22">
        <v>2073</v>
      </c>
      <c r="X165" s="22">
        <v>55911.21</v>
      </c>
      <c r="Y165" s="22">
        <v>1</v>
      </c>
      <c r="Z165" s="22">
        <v>0</v>
      </c>
      <c r="AA165" s="22">
        <v>1</v>
      </c>
      <c r="AB165" s="22">
        <v>1</v>
      </c>
      <c r="AC165" s="22">
        <v>1</v>
      </c>
      <c r="AD165" s="22">
        <v>0</v>
      </c>
      <c r="AE165" s="22">
        <v>1</v>
      </c>
      <c r="AF165" s="22">
        <v>0</v>
      </c>
      <c r="AG165" s="22">
        <v>0</v>
      </c>
      <c r="AH165" s="22">
        <v>0</v>
      </c>
      <c r="AI165" s="22">
        <v>0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1</v>
      </c>
      <c r="AP165" s="22">
        <v>88</v>
      </c>
      <c r="AQ165" s="22">
        <v>1</v>
      </c>
      <c r="AR165" s="22">
        <v>1</v>
      </c>
      <c r="AS165" s="22">
        <v>8</v>
      </c>
    </row>
    <row r="166" spans="1:45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23</v>
      </c>
      <c r="F166" s="22">
        <v>2027</v>
      </c>
      <c r="G166" s="22">
        <v>0</v>
      </c>
      <c r="H166" s="24">
        <v>61</v>
      </c>
      <c r="I166" s="24">
        <v>35</v>
      </c>
      <c r="J166" s="24">
        <v>0</v>
      </c>
      <c r="K166" s="24">
        <v>0</v>
      </c>
      <c r="L166" s="24">
        <v>0</v>
      </c>
      <c r="M166" s="24">
        <v>0</v>
      </c>
      <c r="N166" s="24">
        <v>35</v>
      </c>
      <c r="O166" s="24">
        <v>25</v>
      </c>
      <c r="P166" s="24">
        <v>0</v>
      </c>
      <c r="Q166" s="24">
        <v>0</v>
      </c>
      <c r="R166" s="24">
        <v>0</v>
      </c>
      <c r="S166" s="24">
        <v>0</v>
      </c>
      <c r="T166" s="24">
        <v>25</v>
      </c>
      <c r="U166" s="24">
        <v>1</v>
      </c>
      <c r="V166" s="22">
        <v>0</v>
      </c>
      <c r="W166" s="22">
        <v>911</v>
      </c>
      <c r="X166" s="22">
        <v>31523</v>
      </c>
      <c r="Y166" s="22">
        <v>0</v>
      </c>
      <c r="Z166" s="22">
        <v>0</v>
      </c>
      <c r="AA166" s="22">
        <v>0</v>
      </c>
      <c r="AB166" s="22">
        <v>0</v>
      </c>
      <c r="AC166" s="22">
        <v>8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2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53</v>
      </c>
      <c r="AQ166" s="22">
        <v>3</v>
      </c>
      <c r="AR166" s="22">
        <v>2</v>
      </c>
      <c r="AS166" s="22">
        <v>0</v>
      </c>
    </row>
    <row r="167" spans="1:45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21</v>
      </c>
      <c r="F167" s="22">
        <v>1102</v>
      </c>
      <c r="G167" s="22"/>
      <c r="H167" s="24">
        <v>40</v>
      </c>
      <c r="I167" s="24">
        <v>35</v>
      </c>
      <c r="J167" s="24"/>
      <c r="K167" s="24"/>
      <c r="L167" s="24"/>
      <c r="M167" s="24"/>
      <c r="N167" s="24">
        <v>35</v>
      </c>
      <c r="O167" s="24">
        <v>31.5</v>
      </c>
      <c r="P167" s="24"/>
      <c r="Q167" s="24"/>
      <c r="R167" s="24"/>
      <c r="S167" s="24"/>
      <c r="T167" s="24">
        <v>31.5</v>
      </c>
      <c r="U167" s="24">
        <v>6</v>
      </c>
      <c r="V167" s="22"/>
      <c r="W167" s="22">
        <v>1218</v>
      </c>
      <c r="X167" s="22">
        <v>41735.19</v>
      </c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>
        <v>26</v>
      </c>
      <c r="AQ167" s="22">
        <v>6</v>
      </c>
      <c r="AR167" s="22">
        <v>3</v>
      </c>
      <c r="AS167" s="22">
        <v>1</v>
      </c>
    </row>
    <row r="168" spans="1:45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50</v>
      </c>
      <c r="F168" s="22">
        <v>1294</v>
      </c>
      <c r="G168" s="22">
        <v>0</v>
      </c>
      <c r="H168" s="24">
        <v>52.08</v>
      </c>
      <c r="I168" s="24">
        <v>51.67</v>
      </c>
      <c r="J168" s="24">
        <v>0</v>
      </c>
      <c r="K168" s="24">
        <v>0</v>
      </c>
      <c r="L168" s="24">
        <v>0</v>
      </c>
      <c r="M168" s="24">
        <v>0</v>
      </c>
      <c r="N168" s="24">
        <v>51.67</v>
      </c>
      <c r="O168" s="24">
        <v>48.41</v>
      </c>
      <c r="P168" s="24">
        <v>0</v>
      </c>
      <c r="Q168" s="24">
        <v>0</v>
      </c>
      <c r="R168" s="24">
        <v>0</v>
      </c>
      <c r="S168" s="24">
        <v>0</v>
      </c>
      <c r="T168" s="24">
        <v>48.41</v>
      </c>
      <c r="U168" s="24">
        <v>18.2</v>
      </c>
      <c r="V168" s="22">
        <v>0</v>
      </c>
      <c r="W168" s="22">
        <v>3007</v>
      </c>
      <c r="X168" s="22">
        <v>72414.179999999993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82</v>
      </c>
      <c r="AQ168" s="22">
        <v>3</v>
      </c>
      <c r="AR168" s="22">
        <v>1</v>
      </c>
      <c r="AS168" s="22">
        <v>0</v>
      </c>
    </row>
    <row r="169" spans="1:45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6</v>
      </c>
      <c r="F169" s="22">
        <v>278</v>
      </c>
      <c r="G169" s="22"/>
      <c r="H169" s="24">
        <v>13</v>
      </c>
      <c r="I169" s="24">
        <v>11</v>
      </c>
      <c r="J169" s="24"/>
      <c r="K169" s="24"/>
      <c r="L169" s="24"/>
      <c r="M169" s="24"/>
      <c r="N169" s="24">
        <v>11</v>
      </c>
      <c r="O169" s="24">
        <v>10</v>
      </c>
      <c r="P169" s="24"/>
      <c r="Q169" s="24"/>
      <c r="R169" s="24"/>
      <c r="S169" s="24"/>
      <c r="T169" s="24">
        <v>10</v>
      </c>
      <c r="U169" s="24">
        <v>11</v>
      </c>
      <c r="V169" s="22"/>
      <c r="W169" s="22">
        <v>398</v>
      </c>
      <c r="X169" s="22">
        <v>12206</v>
      </c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>
        <v>15</v>
      </c>
      <c r="AQ169" s="22">
        <v>3</v>
      </c>
      <c r="AR169" s="22"/>
      <c r="AS169" s="22"/>
    </row>
    <row r="170" spans="1:45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13</v>
      </c>
      <c r="F170" s="22">
        <v>1295</v>
      </c>
      <c r="G170" s="22">
        <v>0</v>
      </c>
      <c r="H170" s="24">
        <v>29.38</v>
      </c>
      <c r="I170" s="24">
        <v>0</v>
      </c>
      <c r="J170" s="24">
        <v>0</v>
      </c>
      <c r="K170" s="24">
        <v>0</v>
      </c>
      <c r="L170" s="24">
        <v>24.9</v>
      </c>
      <c r="M170" s="24">
        <v>0</v>
      </c>
      <c r="N170" s="24">
        <v>24.9</v>
      </c>
      <c r="O170" s="24">
        <v>0</v>
      </c>
      <c r="P170" s="24">
        <v>0</v>
      </c>
      <c r="Q170" s="24">
        <v>0</v>
      </c>
      <c r="R170" s="24">
        <v>19.309999999999999</v>
      </c>
      <c r="S170" s="24">
        <v>0</v>
      </c>
      <c r="T170" s="24">
        <v>19.309999999999999</v>
      </c>
      <c r="U170" s="24">
        <v>1.41</v>
      </c>
      <c r="V170" s="22">
        <v>0</v>
      </c>
      <c r="W170" s="22">
        <v>974</v>
      </c>
      <c r="X170" s="22">
        <v>23140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15</v>
      </c>
      <c r="AQ170" s="22">
        <v>5</v>
      </c>
      <c r="AR170" s="22">
        <v>4</v>
      </c>
      <c r="AS170" s="22">
        <v>2</v>
      </c>
    </row>
    <row r="171" spans="1:45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72</v>
      </c>
      <c r="F171" s="22">
        <v>1513</v>
      </c>
      <c r="G171" s="22"/>
      <c r="H171" s="24">
        <v>50.61</v>
      </c>
      <c r="I171" s="24"/>
      <c r="J171" s="24">
        <v>51.28</v>
      </c>
      <c r="K171" s="24"/>
      <c r="L171" s="24">
        <v>12.36</v>
      </c>
      <c r="M171" s="24"/>
      <c r="N171" s="24">
        <v>63.64</v>
      </c>
      <c r="O171" s="24">
        <v>45.72</v>
      </c>
      <c r="P171" s="24"/>
      <c r="Q171" s="24"/>
      <c r="R171" s="24"/>
      <c r="S171" s="24"/>
      <c r="T171" s="24">
        <v>45.72</v>
      </c>
      <c r="U171" s="24">
        <v>9.81</v>
      </c>
      <c r="V171" s="22"/>
      <c r="W171" s="22">
        <v>2566</v>
      </c>
      <c r="X171" s="22">
        <v>6122.79</v>
      </c>
      <c r="Y171" s="22">
        <v>3</v>
      </c>
      <c r="Z171" s="22">
        <v>3</v>
      </c>
      <c r="AA171" s="22"/>
      <c r="AB171" s="22"/>
      <c r="AC171" s="22">
        <v>49</v>
      </c>
      <c r="AD171" s="22"/>
      <c r="AE171" s="22"/>
      <c r="AF171" s="22">
        <v>1</v>
      </c>
      <c r="AG171" s="22">
        <v>1</v>
      </c>
      <c r="AH171" s="22"/>
      <c r="AI171" s="22"/>
      <c r="AJ171" s="22">
        <v>7</v>
      </c>
      <c r="AK171" s="22"/>
      <c r="AL171" s="22"/>
      <c r="AM171" s="22"/>
      <c r="AN171" s="22"/>
      <c r="AO171" s="22"/>
      <c r="AP171" s="22">
        <v>166</v>
      </c>
      <c r="AQ171" s="22">
        <v>2</v>
      </c>
      <c r="AR171" s="22">
        <v>8</v>
      </c>
      <c r="AS171" s="22">
        <v>5</v>
      </c>
    </row>
    <row r="172" spans="1:45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9</v>
      </c>
      <c r="F172" s="22">
        <v>389</v>
      </c>
      <c r="G172" s="22"/>
      <c r="H172" s="24">
        <v>24</v>
      </c>
      <c r="I172" s="24">
        <v>20</v>
      </c>
      <c r="J172" s="24"/>
      <c r="K172" s="24"/>
      <c r="L172" s="24"/>
      <c r="M172" s="24"/>
      <c r="N172" s="24">
        <v>20</v>
      </c>
      <c r="O172" s="24">
        <v>13</v>
      </c>
      <c r="P172" s="24"/>
      <c r="Q172" s="24"/>
      <c r="R172" s="24"/>
      <c r="S172" s="24"/>
      <c r="T172" s="24">
        <v>13</v>
      </c>
      <c r="U172" s="24">
        <v>5</v>
      </c>
      <c r="V172" s="22"/>
      <c r="W172" s="22">
        <v>438</v>
      </c>
      <c r="X172" s="22">
        <v>12132</v>
      </c>
      <c r="Y172" s="22"/>
      <c r="Z172" s="22"/>
      <c r="AA172" s="22"/>
      <c r="AB172" s="22"/>
      <c r="AC172" s="22">
        <v>11</v>
      </c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</row>
    <row r="173" spans="1:45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8</v>
      </c>
      <c r="F173" s="22">
        <v>228</v>
      </c>
      <c r="G173" s="22">
        <v>0</v>
      </c>
      <c r="H173" s="24">
        <v>18</v>
      </c>
      <c r="I173" s="24">
        <v>12</v>
      </c>
      <c r="J173" s="24">
        <v>0</v>
      </c>
      <c r="K173" s="24">
        <v>0</v>
      </c>
      <c r="L173" s="24">
        <v>0</v>
      </c>
      <c r="M173" s="24">
        <v>0</v>
      </c>
      <c r="N173" s="24">
        <v>12</v>
      </c>
      <c r="O173" s="24">
        <v>12</v>
      </c>
      <c r="P173" s="24">
        <v>0</v>
      </c>
      <c r="Q173" s="24">
        <v>0</v>
      </c>
      <c r="R173" s="24">
        <v>0</v>
      </c>
      <c r="S173" s="24">
        <v>0</v>
      </c>
      <c r="T173" s="24">
        <v>12</v>
      </c>
      <c r="U173" s="24">
        <v>1</v>
      </c>
      <c r="V173" s="22">
        <v>0</v>
      </c>
      <c r="W173" s="22">
        <v>454</v>
      </c>
      <c r="X173" s="22">
        <v>18887.66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0</v>
      </c>
      <c r="AQ173" s="22">
        <v>0</v>
      </c>
      <c r="AR173" s="22">
        <v>0</v>
      </c>
      <c r="AS173" s="22">
        <v>0</v>
      </c>
    </row>
    <row r="174" spans="1:45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54</v>
      </c>
      <c r="F174" s="22">
        <v>1000</v>
      </c>
      <c r="G174" s="22">
        <v>0</v>
      </c>
      <c r="H174" s="24">
        <v>74.06</v>
      </c>
      <c r="I174" s="24">
        <v>71.849999999999994</v>
      </c>
      <c r="J174" s="24">
        <v>0</v>
      </c>
      <c r="K174" s="24">
        <v>0</v>
      </c>
      <c r="L174" s="24">
        <v>0</v>
      </c>
      <c r="M174" s="24">
        <v>0</v>
      </c>
      <c r="N174" s="24">
        <v>71.849999999999994</v>
      </c>
      <c r="O174" s="24">
        <v>51.75</v>
      </c>
      <c r="P174" s="24">
        <v>0</v>
      </c>
      <c r="Q174" s="24">
        <v>0</v>
      </c>
      <c r="R174" s="24">
        <v>0</v>
      </c>
      <c r="S174" s="24">
        <v>0</v>
      </c>
      <c r="T174" s="24">
        <v>51.75</v>
      </c>
      <c r="U174" s="24">
        <v>30</v>
      </c>
      <c r="V174" s="22">
        <v>0</v>
      </c>
      <c r="W174" s="22">
        <v>2317</v>
      </c>
      <c r="X174" s="22">
        <v>50511.17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2</v>
      </c>
      <c r="AG174" s="22">
        <v>2</v>
      </c>
      <c r="AH174" s="22">
        <v>0</v>
      </c>
      <c r="AI174" s="22">
        <v>0</v>
      </c>
      <c r="AJ174" s="22">
        <v>2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36</v>
      </c>
      <c r="AQ174" s="22">
        <v>2</v>
      </c>
      <c r="AR174" s="22">
        <v>1</v>
      </c>
      <c r="AS174" s="22">
        <v>0</v>
      </c>
    </row>
    <row r="175" spans="1:45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4</v>
      </c>
      <c r="F175" s="22">
        <v>177.35</v>
      </c>
      <c r="G175" s="22">
        <v>0</v>
      </c>
      <c r="H175" s="24">
        <v>41.62</v>
      </c>
      <c r="I175" s="24">
        <v>10.14</v>
      </c>
      <c r="J175" s="24">
        <v>0</v>
      </c>
      <c r="K175" s="24">
        <v>0</v>
      </c>
      <c r="L175" s="24">
        <v>0</v>
      </c>
      <c r="M175" s="24">
        <v>0</v>
      </c>
      <c r="N175" s="24">
        <v>10.14</v>
      </c>
      <c r="O175" s="24">
        <v>10.35</v>
      </c>
      <c r="P175" s="24">
        <v>0</v>
      </c>
      <c r="Q175" s="24">
        <v>0</v>
      </c>
      <c r="R175" s="24">
        <v>0</v>
      </c>
      <c r="S175" s="24">
        <v>0</v>
      </c>
      <c r="T175" s="24">
        <v>10.35</v>
      </c>
      <c r="U175" s="24">
        <v>0</v>
      </c>
      <c r="V175" s="22">
        <v>0</v>
      </c>
      <c r="W175" s="22">
        <v>286</v>
      </c>
      <c r="X175" s="22">
        <v>9913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8</v>
      </c>
      <c r="AQ175" s="22">
        <v>2</v>
      </c>
      <c r="AR175" s="22">
        <v>4</v>
      </c>
      <c r="AS175" s="22">
        <v>0</v>
      </c>
    </row>
    <row r="176" spans="1:45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50</v>
      </c>
      <c r="F176" s="22">
        <v>1369</v>
      </c>
      <c r="G176" s="22"/>
      <c r="H176" s="24">
        <v>91.03</v>
      </c>
      <c r="I176" s="24">
        <v>63.74</v>
      </c>
      <c r="J176" s="24"/>
      <c r="K176" s="24"/>
      <c r="L176" s="24"/>
      <c r="M176" s="24"/>
      <c r="N176" s="24">
        <v>63.74</v>
      </c>
      <c r="O176" s="24">
        <v>58.31</v>
      </c>
      <c r="P176" s="24"/>
      <c r="Q176" s="24"/>
      <c r="R176" s="24"/>
      <c r="S176" s="24"/>
      <c r="T176" s="24">
        <v>58.31</v>
      </c>
      <c r="U176" s="24">
        <v>24.54</v>
      </c>
      <c r="V176" s="22"/>
      <c r="W176" s="22">
        <v>2406</v>
      </c>
      <c r="X176" s="22">
        <v>73938</v>
      </c>
      <c r="Y176" s="22"/>
      <c r="Z176" s="22"/>
      <c r="AA176" s="22"/>
      <c r="AB176" s="22"/>
      <c r="AC176" s="22">
        <v>22</v>
      </c>
      <c r="AD176" s="22"/>
      <c r="AE176" s="22"/>
      <c r="AF176" s="22"/>
      <c r="AG176" s="22"/>
      <c r="AH176" s="22"/>
      <c r="AI176" s="22"/>
      <c r="AJ176" s="22">
        <v>5</v>
      </c>
      <c r="AK176" s="22"/>
      <c r="AL176" s="22"/>
      <c r="AM176" s="22"/>
      <c r="AN176" s="22"/>
      <c r="AO176" s="22"/>
      <c r="AP176" s="22">
        <v>68</v>
      </c>
      <c r="AQ176" s="22">
        <v>3</v>
      </c>
      <c r="AR176" s="22">
        <v>2</v>
      </c>
      <c r="AS176" s="22"/>
    </row>
    <row r="177" spans="1:45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102</v>
      </c>
      <c r="F177" s="22">
        <v>3663</v>
      </c>
      <c r="G177" s="22">
        <v>0</v>
      </c>
      <c r="H177" s="24">
        <v>142</v>
      </c>
      <c r="I177" s="24">
        <v>87.7</v>
      </c>
      <c r="J177" s="24">
        <v>0</v>
      </c>
      <c r="K177" s="24">
        <v>0</v>
      </c>
      <c r="L177" s="24">
        <v>2.4</v>
      </c>
      <c r="M177" s="24">
        <v>0</v>
      </c>
      <c r="N177" s="24">
        <v>90.1</v>
      </c>
      <c r="O177" s="24">
        <v>90</v>
      </c>
      <c r="P177" s="24">
        <v>0</v>
      </c>
      <c r="Q177" s="24">
        <v>0</v>
      </c>
      <c r="R177" s="24">
        <v>2.4</v>
      </c>
      <c r="S177" s="24">
        <v>0</v>
      </c>
      <c r="T177" s="24">
        <v>92.4</v>
      </c>
      <c r="U177" s="24">
        <v>54.8</v>
      </c>
      <c r="V177" s="22">
        <v>0</v>
      </c>
      <c r="W177" s="22">
        <v>7014</v>
      </c>
      <c r="X177" s="22">
        <v>167097.78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0</v>
      </c>
      <c r="AJ177" s="22">
        <v>0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382</v>
      </c>
      <c r="AQ177" s="22">
        <v>9</v>
      </c>
      <c r="AR177" s="22">
        <v>7</v>
      </c>
      <c r="AS177" s="22">
        <v>4</v>
      </c>
    </row>
    <row r="178" spans="1:45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82</v>
      </c>
      <c r="F178" s="22">
        <v>2567.25</v>
      </c>
      <c r="G178" s="22"/>
      <c r="H178" s="24">
        <v>109.3</v>
      </c>
      <c r="I178" s="24">
        <v>123.6</v>
      </c>
      <c r="J178" s="24"/>
      <c r="K178" s="24"/>
      <c r="L178" s="24"/>
      <c r="M178" s="24"/>
      <c r="N178" s="24">
        <v>123.6</v>
      </c>
      <c r="O178" s="24">
        <v>93.47</v>
      </c>
      <c r="P178" s="24"/>
      <c r="Q178" s="24"/>
      <c r="R178" s="24"/>
      <c r="S178" s="24"/>
      <c r="T178" s="24">
        <v>93.47</v>
      </c>
      <c r="U178" s="24">
        <v>50.16</v>
      </c>
      <c r="V178" s="22"/>
      <c r="W178" s="22">
        <v>5931</v>
      </c>
      <c r="X178" s="22">
        <v>269004</v>
      </c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>
        <v>282</v>
      </c>
      <c r="AQ178" s="22">
        <v>8</v>
      </c>
      <c r="AR178" s="22">
        <v>20</v>
      </c>
      <c r="AS178" s="22">
        <v>8</v>
      </c>
    </row>
    <row r="179" spans="1:45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27</v>
      </c>
      <c r="F179" s="22">
        <v>1278.6500000000001</v>
      </c>
      <c r="G179" s="22"/>
      <c r="H179" s="24">
        <v>24.93</v>
      </c>
      <c r="I179" s="24">
        <v>23.13</v>
      </c>
      <c r="J179" s="24"/>
      <c r="K179" s="24"/>
      <c r="L179" s="24"/>
      <c r="M179" s="24"/>
      <c r="N179" s="24">
        <v>23.13</v>
      </c>
      <c r="O179" s="24">
        <v>22.33</v>
      </c>
      <c r="P179" s="24"/>
      <c r="Q179" s="24"/>
      <c r="R179" s="24"/>
      <c r="S179" s="24"/>
      <c r="T179" s="24">
        <v>22.33</v>
      </c>
      <c r="U179" s="24">
        <v>3.9</v>
      </c>
      <c r="V179" s="22"/>
      <c r="W179" s="22">
        <v>1271</v>
      </c>
      <c r="X179" s="22">
        <v>38832.949999999997</v>
      </c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>
        <v>75</v>
      </c>
      <c r="AQ179" s="22">
        <v>4</v>
      </c>
      <c r="AR179" s="22">
        <v>4</v>
      </c>
      <c r="AS179" s="22"/>
    </row>
    <row r="180" spans="1:45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33</v>
      </c>
      <c r="F180" s="22">
        <v>2566</v>
      </c>
      <c r="G180" s="22">
        <v>0</v>
      </c>
      <c r="H180" s="24">
        <v>27</v>
      </c>
      <c r="I180" s="24">
        <v>29</v>
      </c>
      <c r="J180" s="24">
        <v>0</v>
      </c>
      <c r="K180" s="24">
        <v>0</v>
      </c>
      <c r="L180" s="24">
        <v>0</v>
      </c>
      <c r="M180" s="24">
        <v>0</v>
      </c>
      <c r="N180" s="24">
        <v>29</v>
      </c>
      <c r="O180" s="24">
        <v>20</v>
      </c>
      <c r="P180" s="24">
        <v>0</v>
      </c>
      <c r="Q180" s="24">
        <v>0</v>
      </c>
      <c r="R180" s="24">
        <v>0</v>
      </c>
      <c r="S180" s="24">
        <v>0</v>
      </c>
      <c r="T180" s="24">
        <v>20</v>
      </c>
      <c r="U180" s="24">
        <v>3</v>
      </c>
      <c r="V180" s="22">
        <v>0</v>
      </c>
      <c r="W180" s="22">
        <v>773</v>
      </c>
      <c r="X180" s="22">
        <v>17847.96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0</v>
      </c>
      <c r="AQ180" s="22">
        <v>0</v>
      </c>
      <c r="AR180" s="22">
        <v>0</v>
      </c>
      <c r="AS180" s="22">
        <v>0</v>
      </c>
    </row>
    <row r="181" spans="1:45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89</v>
      </c>
      <c r="F181" s="22">
        <v>1555</v>
      </c>
      <c r="G181" s="22">
        <v>0</v>
      </c>
      <c r="H181" s="24">
        <v>92</v>
      </c>
      <c r="I181" s="24">
        <v>97</v>
      </c>
      <c r="J181" s="24">
        <v>0</v>
      </c>
      <c r="K181" s="24">
        <v>0</v>
      </c>
      <c r="L181" s="24">
        <v>0</v>
      </c>
      <c r="M181" s="24">
        <v>0</v>
      </c>
      <c r="N181" s="24">
        <v>97</v>
      </c>
      <c r="O181" s="24">
        <v>84.6</v>
      </c>
      <c r="P181" s="24">
        <v>0</v>
      </c>
      <c r="Q181" s="24">
        <v>0</v>
      </c>
      <c r="R181" s="24">
        <v>0</v>
      </c>
      <c r="S181" s="24">
        <v>0</v>
      </c>
      <c r="T181" s="24">
        <v>84.6</v>
      </c>
      <c r="U181" s="24">
        <v>50.4</v>
      </c>
      <c r="V181" s="22">
        <v>0</v>
      </c>
      <c r="W181" s="22">
        <v>6538</v>
      </c>
      <c r="X181" s="22">
        <v>150061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0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391</v>
      </c>
      <c r="AQ181" s="22">
        <v>8</v>
      </c>
      <c r="AR181" s="22">
        <v>6</v>
      </c>
      <c r="AS181" s="22">
        <v>4</v>
      </c>
    </row>
    <row r="182" spans="1:45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71</v>
      </c>
      <c r="F182" s="22">
        <v>1566</v>
      </c>
      <c r="G182" s="22">
        <v>0</v>
      </c>
      <c r="H182" s="24">
        <v>78.11</v>
      </c>
      <c r="I182" s="24">
        <v>78.73</v>
      </c>
      <c r="J182" s="24">
        <v>0</v>
      </c>
      <c r="K182" s="24">
        <v>0</v>
      </c>
      <c r="L182" s="24">
        <v>0</v>
      </c>
      <c r="M182" s="24">
        <v>0</v>
      </c>
      <c r="N182" s="24">
        <v>78.73</v>
      </c>
      <c r="O182" s="24">
        <v>82.5</v>
      </c>
      <c r="P182" s="24">
        <v>0</v>
      </c>
      <c r="Q182" s="24">
        <v>0</v>
      </c>
      <c r="R182" s="24">
        <v>0</v>
      </c>
      <c r="S182" s="24">
        <v>0</v>
      </c>
      <c r="T182" s="24">
        <v>82.5</v>
      </c>
      <c r="U182" s="24">
        <v>25.332000000000001</v>
      </c>
      <c r="V182" s="22">
        <v>0</v>
      </c>
      <c r="W182" s="22">
        <v>3577</v>
      </c>
      <c r="X182" s="22">
        <v>82081.25</v>
      </c>
      <c r="Y182" s="22">
        <v>0</v>
      </c>
      <c r="Z182" s="22">
        <v>0</v>
      </c>
      <c r="AA182" s="22">
        <v>0</v>
      </c>
      <c r="AB182" s="22">
        <v>0</v>
      </c>
      <c r="AC182" s="22">
        <v>5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0</v>
      </c>
      <c r="AJ182" s="22">
        <v>10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125</v>
      </c>
      <c r="AQ182" s="22">
        <v>8</v>
      </c>
      <c r="AR182" s="22">
        <v>6</v>
      </c>
      <c r="AS182" s="22">
        <v>3</v>
      </c>
    </row>
    <row r="183" spans="1:45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25</v>
      </c>
      <c r="F183" s="22">
        <v>687</v>
      </c>
      <c r="G183" s="22">
        <v>0</v>
      </c>
      <c r="H183" s="24">
        <v>31.21</v>
      </c>
      <c r="I183" s="24">
        <v>54.26</v>
      </c>
      <c r="J183" s="24">
        <v>0</v>
      </c>
      <c r="K183" s="24">
        <v>0</v>
      </c>
      <c r="L183" s="24">
        <v>0</v>
      </c>
      <c r="M183" s="24">
        <v>0</v>
      </c>
      <c r="N183" s="24">
        <v>54.26</v>
      </c>
      <c r="O183" s="24">
        <v>26.08</v>
      </c>
      <c r="P183" s="24">
        <v>0</v>
      </c>
      <c r="Q183" s="24">
        <v>0</v>
      </c>
      <c r="R183" s="24">
        <v>0</v>
      </c>
      <c r="S183" s="24">
        <v>0</v>
      </c>
      <c r="T183" s="24">
        <v>26.08</v>
      </c>
      <c r="U183" s="24">
        <v>5.26</v>
      </c>
      <c r="V183" s="22">
        <v>0</v>
      </c>
      <c r="W183" s="22">
        <v>1374</v>
      </c>
      <c r="X183" s="22">
        <v>35111.69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21</v>
      </c>
      <c r="AQ183" s="22">
        <v>4</v>
      </c>
      <c r="AR183" s="22">
        <v>1</v>
      </c>
      <c r="AS183" s="22">
        <v>0</v>
      </c>
    </row>
    <row r="184" spans="1:45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14</v>
      </c>
      <c r="F184" s="22">
        <v>903.79</v>
      </c>
      <c r="G184" s="22">
        <v>0</v>
      </c>
      <c r="H184" s="24">
        <v>25.2</v>
      </c>
      <c r="I184" s="24">
        <v>16</v>
      </c>
      <c r="J184" s="24">
        <v>0</v>
      </c>
      <c r="K184" s="24">
        <v>0</v>
      </c>
      <c r="L184" s="24">
        <v>0</v>
      </c>
      <c r="M184" s="24">
        <v>0</v>
      </c>
      <c r="N184" s="24">
        <v>16</v>
      </c>
      <c r="O184" s="24">
        <v>15</v>
      </c>
      <c r="P184" s="24">
        <v>0</v>
      </c>
      <c r="Q184" s="24">
        <v>0</v>
      </c>
      <c r="R184" s="24">
        <v>0</v>
      </c>
      <c r="S184" s="24">
        <v>0</v>
      </c>
      <c r="T184" s="24">
        <v>15</v>
      </c>
      <c r="U184" s="24">
        <v>1</v>
      </c>
      <c r="V184" s="22">
        <v>0</v>
      </c>
      <c r="W184" s="22">
        <v>1056</v>
      </c>
      <c r="X184" s="22">
        <v>22969.23</v>
      </c>
      <c r="Y184" s="22">
        <v>0</v>
      </c>
      <c r="Z184" s="22">
        <v>0</v>
      </c>
      <c r="AA184" s="22">
        <v>0</v>
      </c>
      <c r="AB184" s="22">
        <v>0</v>
      </c>
      <c r="AC184" s="22">
        <v>9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11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17</v>
      </c>
      <c r="AQ184" s="22">
        <v>0</v>
      </c>
      <c r="AR184" s="22">
        <v>0</v>
      </c>
      <c r="AS184" s="22">
        <v>0</v>
      </c>
    </row>
    <row r="185" spans="1:45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12</v>
      </c>
      <c r="F185" s="22">
        <v>202</v>
      </c>
      <c r="G185" s="22">
        <v>0</v>
      </c>
      <c r="H185" s="24">
        <v>14.5</v>
      </c>
      <c r="I185" s="24">
        <v>14</v>
      </c>
      <c r="J185" s="24">
        <v>0</v>
      </c>
      <c r="K185" s="24">
        <v>0</v>
      </c>
      <c r="L185" s="24">
        <v>0</v>
      </c>
      <c r="M185" s="24">
        <v>0</v>
      </c>
      <c r="N185" s="24">
        <v>14</v>
      </c>
      <c r="O185" s="24">
        <v>7.01</v>
      </c>
      <c r="P185" s="24">
        <v>0</v>
      </c>
      <c r="Q185" s="24">
        <v>0</v>
      </c>
      <c r="R185" s="24">
        <v>0</v>
      </c>
      <c r="S185" s="24">
        <v>0</v>
      </c>
      <c r="T185" s="24">
        <v>7.01</v>
      </c>
      <c r="U185" s="24">
        <v>5.27</v>
      </c>
      <c r="V185" s="22">
        <v>0</v>
      </c>
      <c r="W185" s="22">
        <v>447</v>
      </c>
      <c r="X185" s="22">
        <v>18057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0</v>
      </c>
      <c r="AQ185" s="22">
        <v>0</v>
      </c>
      <c r="AR185" s="22">
        <v>0</v>
      </c>
      <c r="AS185" s="22">
        <v>0</v>
      </c>
    </row>
    <row r="186" spans="1:45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7</v>
      </c>
      <c r="F186" s="22">
        <v>349</v>
      </c>
      <c r="G186" s="22"/>
      <c r="H186" s="24">
        <v>30.99</v>
      </c>
      <c r="I186" s="24">
        <v>16.690000000000001</v>
      </c>
      <c r="J186" s="24"/>
      <c r="K186" s="24"/>
      <c r="L186" s="24"/>
      <c r="M186" s="24"/>
      <c r="N186" s="24">
        <v>16.690000000000001</v>
      </c>
      <c r="O186" s="24">
        <v>16.350000000000001</v>
      </c>
      <c r="P186" s="24"/>
      <c r="Q186" s="24"/>
      <c r="R186" s="24"/>
      <c r="S186" s="24"/>
      <c r="T186" s="24">
        <v>16.350000000000001</v>
      </c>
      <c r="U186" s="24">
        <v>3.15</v>
      </c>
      <c r="V186" s="22"/>
      <c r="W186" s="22">
        <v>548</v>
      </c>
      <c r="X186" s="22">
        <v>14972</v>
      </c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>
        <v>3</v>
      </c>
      <c r="AK186" s="22"/>
      <c r="AL186" s="22"/>
      <c r="AM186" s="22"/>
      <c r="AN186" s="22"/>
      <c r="AO186" s="22"/>
      <c r="AP186" s="22">
        <v>29</v>
      </c>
      <c r="AQ186" s="22"/>
      <c r="AR186" s="22">
        <v>1</v>
      </c>
      <c r="AS186" s="22"/>
    </row>
    <row r="187" spans="1:45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24</v>
      </c>
      <c r="F187" s="22">
        <v>567</v>
      </c>
      <c r="G187" s="22">
        <v>0</v>
      </c>
      <c r="H187" s="24">
        <v>28.4</v>
      </c>
      <c r="I187" s="24">
        <v>29.7</v>
      </c>
      <c r="J187" s="24">
        <v>0</v>
      </c>
      <c r="K187" s="24">
        <v>0</v>
      </c>
      <c r="L187" s="24">
        <v>6.3</v>
      </c>
      <c r="M187" s="24">
        <v>0</v>
      </c>
      <c r="N187" s="24">
        <v>36</v>
      </c>
      <c r="O187" s="24">
        <v>20</v>
      </c>
      <c r="P187" s="24">
        <v>0</v>
      </c>
      <c r="Q187" s="24">
        <v>0</v>
      </c>
      <c r="R187" s="24">
        <v>0</v>
      </c>
      <c r="S187" s="24">
        <v>0</v>
      </c>
      <c r="T187" s="24">
        <v>20</v>
      </c>
      <c r="U187" s="24">
        <v>10.5</v>
      </c>
      <c r="V187" s="22">
        <v>0</v>
      </c>
      <c r="W187" s="22">
        <v>1059</v>
      </c>
      <c r="X187" s="22">
        <v>36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0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61</v>
      </c>
      <c r="AQ187" s="22">
        <v>2</v>
      </c>
      <c r="AR187" s="22">
        <v>1</v>
      </c>
      <c r="AS187" s="22">
        <v>0</v>
      </c>
    </row>
    <row r="188" spans="1:45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33</v>
      </c>
      <c r="F188" s="22">
        <v>738.67</v>
      </c>
      <c r="G188" s="22"/>
      <c r="H188" s="24">
        <v>33.799999999999997</v>
      </c>
      <c r="I188" s="24">
        <v>28.39</v>
      </c>
      <c r="J188" s="24"/>
      <c r="K188" s="24"/>
      <c r="L188" s="24"/>
      <c r="M188" s="24"/>
      <c r="N188" s="24">
        <v>28.39</v>
      </c>
      <c r="O188" s="24">
        <v>23.71</v>
      </c>
      <c r="P188" s="24"/>
      <c r="Q188" s="24"/>
      <c r="R188" s="24"/>
      <c r="S188" s="24"/>
      <c r="T188" s="24">
        <v>23.71</v>
      </c>
      <c r="U188" s="24">
        <v>2.8</v>
      </c>
      <c r="V188" s="22"/>
      <c r="W188" s="22">
        <v>729</v>
      </c>
      <c r="X188" s="22">
        <v>20765</v>
      </c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>
        <v>43</v>
      </c>
      <c r="AQ188" s="22">
        <v>4</v>
      </c>
      <c r="AR188" s="22">
        <v>1</v>
      </c>
      <c r="AS188" s="22"/>
    </row>
    <row r="189" spans="1:45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8</v>
      </c>
      <c r="F189" s="22">
        <v>259</v>
      </c>
      <c r="G189" s="22">
        <v>0</v>
      </c>
      <c r="H189" s="24">
        <v>14.32</v>
      </c>
      <c r="I189" s="24">
        <v>10.82</v>
      </c>
      <c r="J189" s="24">
        <v>0</v>
      </c>
      <c r="K189" s="24">
        <v>0</v>
      </c>
      <c r="L189" s="24">
        <v>0</v>
      </c>
      <c r="M189" s="24">
        <v>0</v>
      </c>
      <c r="N189" s="24">
        <v>10.82</v>
      </c>
      <c r="O189" s="24">
        <v>10.220000000000001</v>
      </c>
      <c r="P189" s="24">
        <v>0</v>
      </c>
      <c r="Q189" s="24">
        <v>0</v>
      </c>
      <c r="R189" s="24">
        <v>0</v>
      </c>
      <c r="S189" s="24">
        <v>0</v>
      </c>
      <c r="T189" s="24">
        <v>10.220000000000001</v>
      </c>
      <c r="U189" s="24">
        <v>2.41</v>
      </c>
      <c r="V189" s="22">
        <v>0</v>
      </c>
      <c r="W189" s="22">
        <v>466</v>
      </c>
      <c r="X189" s="22">
        <v>11749.15</v>
      </c>
      <c r="Y189" s="22">
        <v>0</v>
      </c>
      <c r="Z189" s="22">
        <v>0</v>
      </c>
      <c r="AA189" s="22">
        <v>0</v>
      </c>
      <c r="AB189" s="22">
        <v>0</v>
      </c>
      <c r="AC189" s="22">
        <v>2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2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21</v>
      </c>
      <c r="AQ189" s="22">
        <v>0</v>
      </c>
      <c r="AR189" s="22">
        <v>0</v>
      </c>
      <c r="AS189" s="22">
        <v>0</v>
      </c>
    </row>
    <row r="190" spans="1:45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82</v>
      </c>
      <c r="F190" s="22">
        <v>1429.6</v>
      </c>
      <c r="G190" s="22">
        <v>0</v>
      </c>
      <c r="H190" s="24">
        <v>107.9</v>
      </c>
      <c r="I190" s="24">
        <v>42.85</v>
      </c>
      <c r="J190" s="24">
        <v>0</v>
      </c>
      <c r="K190" s="24">
        <v>0</v>
      </c>
      <c r="L190" s="24">
        <v>0</v>
      </c>
      <c r="M190" s="24">
        <v>0</v>
      </c>
      <c r="N190" s="24">
        <v>42.85</v>
      </c>
      <c r="O190" s="24">
        <v>41.94</v>
      </c>
      <c r="P190" s="24">
        <v>0</v>
      </c>
      <c r="Q190" s="24">
        <v>0</v>
      </c>
      <c r="R190" s="24">
        <v>0</v>
      </c>
      <c r="S190" s="24">
        <v>0</v>
      </c>
      <c r="T190" s="24">
        <v>41.94</v>
      </c>
      <c r="U190" s="24">
        <v>22.93</v>
      </c>
      <c r="V190" s="22">
        <v>0</v>
      </c>
      <c r="W190" s="22">
        <v>2585</v>
      </c>
      <c r="X190" s="22">
        <v>54132.5</v>
      </c>
      <c r="Y190" s="22">
        <v>2</v>
      </c>
      <c r="Z190" s="22">
        <v>2</v>
      </c>
      <c r="AA190" s="22">
        <v>0</v>
      </c>
      <c r="AB190" s="22">
        <v>0</v>
      </c>
      <c r="AC190" s="22">
        <v>2</v>
      </c>
      <c r="AD190" s="22">
        <v>0</v>
      </c>
      <c r="AE190" s="22">
        <v>0</v>
      </c>
      <c r="AF190" s="22">
        <v>12</v>
      </c>
      <c r="AG190" s="22">
        <v>12</v>
      </c>
      <c r="AH190" s="22">
        <v>0</v>
      </c>
      <c r="AI190" s="22">
        <v>0</v>
      </c>
      <c r="AJ190" s="22">
        <v>11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191</v>
      </c>
      <c r="AQ190" s="22">
        <v>8</v>
      </c>
      <c r="AR190" s="22">
        <v>3</v>
      </c>
      <c r="AS190" s="22">
        <v>6</v>
      </c>
    </row>
    <row r="191" spans="1:45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32</v>
      </c>
      <c r="F191" s="22">
        <v>1328</v>
      </c>
      <c r="G191" s="22">
        <v>0</v>
      </c>
      <c r="H191" s="24">
        <v>67.58</v>
      </c>
      <c r="I191" s="24">
        <v>45.06</v>
      </c>
      <c r="J191" s="24">
        <v>0</v>
      </c>
      <c r="K191" s="24">
        <v>0</v>
      </c>
      <c r="L191" s="24">
        <v>1.97</v>
      </c>
      <c r="M191" s="24">
        <v>0</v>
      </c>
      <c r="N191" s="24">
        <v>47.03</v>
      </c>
      <c r="O191" s="24">
        <v>39.5</v>
      </c>
      <c r="P191" s="24">
        <v>0</v>
      </c>
      <c r="Q191" s="24">
        <v>0</v>
      </c>
      <c r="R191" s="24">
        <v>0</v>
      </c>
      <c r="S191" s="24">
        <v>0</v>
      </c>
      <c r="T191" s="24">
        <v>39.5</v>
      </c>
      <c r="U191" s="24">
        <v>17.09</v>
      </c>
      <c r="V191" s="22">
        <v>0</v>
      </c>
      <c r="W191" s="22">
        <v>2027</v>
      </c>
      <c r="X191" s="22">
        <v>41367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0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59</v>
      </c>
      <c r="AQ191" s="22">
        <v>3</v>
      </c>
      <c r="AR191" s="22">
        <v>0</v>
      </c>
      <c r="AS191" s="22">
        <v>0</v>
      </c>
    </row>
    <row r="192" spans="1:45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7</v>
      </c>
      <c r="F192" s="22">
        <v>199</v>
      </c>
      <c r="G192" s="22"/>
      <c r="H192" s="24">
        <v>14.81</v>
      </c>
      <c r="I192" s="24">
        <v>13.72</v>
      </c>
      <c r="J192" s="24"/>
      <c r="K192" s="24"/>
      <c r="L192" s="24"/>
      <c r="M192" s="24"/>
      <c r="N192" s="24">
        <v>13.72</v>
      </c>
      <c r="O192" s="24">
        <v>17.93</v>
      </c>
      <c r="P192" s="24"/>
      <c r="Q192" s="24"/>
      <c r="R192" s="24"/>
      <c r="S192" s="24"/>
      <c r="T192" s="24">
        <v>17.93</v>
      </c>
      <c r="U192" s="24">
        <v>4.3899999999999997</v>
      </c>
      <c r="V192" s="22"/>
      <c r="W192" s="22">
        <v>495</v>
      </c>
      <c r="X192" s="22">
        <v>14350.5</v>
      </c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>
        <v>3</v>
      </c>
      <c r="AQ192" s="22"/>
      <c r="AR192" s="22"/>
      <c r="AS192" s="22"/>
    </row>
    <row r="193" spans="1:45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16.399999999999999</v>
      </c>
      <c r="F193" s="22">
        <v>613.25</v>
      </c>
      <c r="G193" s="22">
        <v>0</v>
      </c>
      <c r="H193" s="24">
        <v>34.26</v>
      </c>
      <c r="I193" s="24">
        <v>24.69</v>
      </c>
      <c r="J193" s="24">
        <v>0</v>
      </c>
      <c r="K193" s="24">
        <v>0</v>
      </c>
      <c r="L193" s="24">
        <v>0</v>
      </c>
      <c r="M193" s="24">
        <v>0</v>
      </c>
      <c r="N193" s="24">
        <v>24.69</v>
      </c>
      <c r="O193" s="24">
        <v>26.83</v>
      </c>
      <c r="P193" s="24">
        <v>0</v>
      </c>
      <c r="Q193" s="24">
        <v>0</v>
      </c>
      <c r="R193" s="24">
        <v>0</v>
      </c>
      <c r="S193" s="24">
        <v>0</v>
      </c>
      <c r="T193" s="24">
        <v>26.83</v>
      </c>
      <c r="U193" s="24">
        <v>8</v>
      </c>
      <c r="V193" s="22">
        <v>0</v>
      </c>
      <c r="W193" s="22">
        <v>851</v>
      </c>
      <c r="X193" s="22">
        <v>26000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43</v>
      </c>
      <c r="AQ193" s="22">
        <v>1</v>
      </c>
      <c r="AR193" s="22">
        <v>1</v>
      </c>
      <c r="AS193" s="22">
        <v>0</v>
      </c>
    </row>
    <row r="194" spans="1:45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45</v>
      </c>
      <c r="F194" s="22">
        <v>923.98</v>
      </c>
      <c r="G194" s="22">
        <v>0</v>
      </c>
      <c r="H194" s="24">
        <v>96.7</v>
      </c>
      <c r="I194" s="24">
        <v>60</v>
      </c>
      <c r="J194" s="24">
        <v>0</v>
      </c>
      <c r="K194" s="24">
        <v>0</v>
      </c>
      <c r="L194" s="24">
        <v>0</v>
      </c>
      <c r="M194" s="24">
        <v>0</v>
      </c>
      <c r="N194" s="24">
        <v>60</v>
      </c>
      <c r="O194" s="24">
        <v>46</v>
      </c>
      <c r="P194" s="24">
        <v>0</v>
      </c>
      <c r="Q194" s="24">
        <v>0</v>
      </c>
      <c r="R194" s="24">
        <v>0</v>
      </c>
      <c r="S194" s="24">
        <v>0</v>
      </c>
      <c r="T194" s="24">
        <v>46</v>
      </c>
      <c r="U194" s="24">
        <v>15.7</v>
      </c>
      <c r="V194" s="22">
        <v>0</v>
      </c>
      <c r="W194" s="22">
        <v>2847</v>
      </c>
      <c r="X194" s="22">
        <v>56268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76</v>
      </c>
      <c r="AQ194" s="22">
        <v>0</v>
      </c>
      <c r="AR194" s="22">
        <v>0</v>
      </c>
      <c r="AS194" s="22">
        <v>0</v>
      </c>
    </row>
    <row r="195" spans="1:45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9</v>
      </c>
      <c r="F195" s="22">
        <v>481.89</v>
      </c>
      <c r="G195" s="22">
        <v>0</v>
      </c>
      <c r="H195" s="24">
        <v>11.92</v>
      </c>
      <c r="I195" s="24">
        <v>8.5500000000000007</v>
      </c>
      <c r="J195" s="24">
        <v>0</v>
      </c>
      <c r="K195" s="24">
        <v>0</v>
      </c>
      <c r="L195" s="24">
        <v>0</v>
      </c>
      <c r="M195" s="24">
        <v>0</v>
      </c>
      <c r="N195" s="24">
        <v>8.5500000000000007</v>
      </c>
      <c r="O195" s="24">
        <v>9.67</v>
      </c>
      <c r="P195" s="24">
        <v>0</v>
      </c>
      <c r="Q195" s="24">
        <v>0</v>
      </c>
      <c r="R195" s="24">
        <v>0</v>
      </c>
      <c r="S195" s="24">
        <v>0</v>
      </c>
      <c r="T195" s="24">
        <v>9.67</v>
      </c>
      <c r="U195" s="24">
        <v>0</v>
      </c>
      <c r="V195" s="22">
        <v>0</v>
      </c>
      <c r="W195" s="22">
        <v>610</v>
      </c>
      <c r="X195" s="22">
        <v>16235.77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32</v>
      </c>
      <c r="AQ195" s="22">
        <v>0</v>
      </c>
      <c r="AR195" s="22">
        <v>1</v>
      </c>
      <c r="AS195" s="22">
        <v>2</v>
      </c>
    </row>
    <row r="196" spans="1:45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57</v>
      </c>
      <c r="F196" s="22">
        <v>1371.5</v>
      </c>
      <c r="G196" s="22">
        <v>0</v>
      </c>
      <c r="H196" s="24">
        <v>71</v>
      </c>
      <c r="I196" s="24">
        <v>46.3</v>
      </c>
      <c r="J196" s="24">
        <v>0</v>
      </c>
      <c r="K196" s="24">
        <v>0</v>
      </c>
      <c r="L196" s="24">
        <v>5.6</v>
      </c>
      <c r="M196" s="24">
        <v>0</v>
      </c>
      <c r="N196" s="24">
        <v>51.9</v>
      </c>
      <c r="O196" s="24">
        <v>45.7</v>
      </c>
      <c r="P196" s="24">
        <v>0</v>
      </c>
      <c r="Q196" s="24">
        <v>0</v>
      </c>
      <c r="R196" s="24">
        <v>0</v>
      </c>
      <c r="S196" s="24">
        <v>0</v>
      </c>
      <c r="T196" s="24">
        <v>45.7</v>
      </c>
      <c r="U196" s="24">
        <v>15</v>
      </c>
      <c r="V196" s="22">
        <v>0</v>
      </c>
      <c r="W196" s="22">
        <v>2286</v>
      </c>
      <c r="X196" s="22">
        <v>50589.48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0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70</v>
      </c>
      <c r="AQ196" s="22">
        <v>2</v>
      </c>
      <c r="AR196" s="22">
        <v>5</v>
      </c>
      <c r="AS196" s="22">
        <v>0</v>
      </c>
    </row>
    <row r="197" spans="1:45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102</v>
      </c>
      <c r="F197" s="22">
        <v>2850</v>
      </c>
      <c r="G197" s="22">
        <v>0</v>
      </c>
      <c r="H197" s="24">
        <v>100.05</v>
      </c>
      <c r="I197" s="24">
        <v>71.052000000000007</v>
      </c>
      <c r="J197" s="24">
        <v>0</v>
      </c>
      <c r="K197" s="24">
        <v>0</v>
      </c>
      <c r="L197" s="24">
        <v>0</v>
      </c>
      <c r="M197" s="24">
        <v>0</v>
      </c>
      <c r="N197" s="24">
        <v>71.052000000000007</v>
      </c>
      <c r="O197" s="24">
        <v>68.501999999999995</v>
      </c>
      <c r="P197" s="24">
        <v>0</v>
      </c>
      <c r="Q197" s="24">
        <v>0</v>
      </c>
      <c r="R197" s="24">
        <v>0</v>
      </c>
      <c r="S197" s="24">
        <v>0</v>
      </c>
      <c r="T197" s="24">
        <v>68.501999999999995</v>
      </c>
      <c r="U197" s="24">
        <v>21.936</v>
      </c>
      <c r="V197" s="22">
        <v>0</v>
      </c>
      <c r="W197" s="22">
        <v>4189</v>
      </c>
      <c r="X197" s="22">
        <v>110009.89</v>
      </c>
      <c r="Y197" s="22">
        <v>0</v>
      </c>
      <c r="Z197" s="22">
        <v>0</v>
      </c>
      <c r="AA197" s="22">
        <v>0</v>
      </c>
      <c r="AB197" s="22">
        <v>0</v>
      </c>
      <c r="AC197" s="22">
        <v>16</v>
      </c>
      <c r="AD197" s="22">
        <v>0</v>
      </c>
      <c r="AE197" s="22">
        <v>0</v>
      </c>
      <c r="AF197" s="22">
        <v>5</v>
      </c>
      <c r="AG197" s="22">
        <v>2</v>
      </c>
      <c r="AH197" s="22">
        <v>3</v>
      </c>
      <c r="AI197" s="22">
        <v>2</v>
      </c>
      <c r="AJ197" s="22">
        <v>6</v>
      </c>
      <c r="AK197" s="22">
        <v>0</v>
      </c>
      <c r="AL197" s="22">
        <v>0</v>
      </c>
      <c r="AM197" s="22">
        <v>0</v>
      </c>
      <c r="AN197" s="22">
        <v>3</v>
      </c>
      <c r="AO197" s="22">
        <v>3</v>
      </c>
      <c r="AP197" s="22">
        <v>267</v>
      </c>
      <c r="AQ197" s="22">
        <v>10</v>
      </c>
      <c r="AR197" s="22">
        <v>1</v>
      </c>
      <c r="AS197" s="22">
        <v>1</v>
      </c>
    </row>
    <row r="198" spans="1:45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6</v>
      </c>
      <c r="F198" s="22">
        <v>65</v>
      </c>
      <c r="G198" s="22">
        <v>0</v>
      </c>
      <c r="H198" s="24">
        <v>10</v>
      </c>
      <c r="I198" s="24">
        <v>13</v>
      </c>
      <c r="J198" s="24">
        <v>0</v>
      </c>
      <c r="K198" s="24">
        <v>0</v>
      </c>
      <c r="L198" s="24">
        <v>0</v>
      </c>
      <c r="M198" s="24">
        <v>0</v>
      </c>
      <c r="N198" s="24">
        <v>13</v>
      </c>
      <c r="O198" s="24">
        <v>7</v>
      </c>
      <c r="P198" s="24">
        <v>0</v>
      </c>
      <c r="Q198" s="24">
        <v>0</v>
      </c>
      <c r="R198" s="24">
        <v>0</v>
      </c>
      <c r="S198" s="24">
        <v>0</v>
      </c>
      <c r="T198" s="24">
        <v>7</v>
      </c>
      <c r="U198" s="24">
        <v>2</v>
      </c>
      <c r="V198" s="22">
        <v>0</v>
      </c>
      <c r="W198" s="22">
        <v>288</v>
      </c>
      <c r="X198" s="22">
        <v>10032</v>
      </c>
      <c r="Y198" s="22">
        <v>3</v>
      </c>
      <c r="Z198" s="22">
        <v>0</v>
      </c>
      <c r="AA198" s="22">
        <v>0</v>
      </c>
      <c r="AB198" s="22">
        <v>0</v>
      </c>
      <c r="AC198" s="22">
        <v>3</v>
      </c>
      <c r="AD198" s="22">
        <v>0</v>
      </c>
      <c r="AE198" s="22">
        <v>3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3</v>
      </c>
      <c r="AP198" s="22">
        <v>2</v>
      </c>
      <c r="AQ198" s="22">
        <v>0</v>
      </c>
      <c r="AR198" s="22">
        <v>2</v>
      </c>
      <c r="AS198" s="22">
        <v>0</v>
      </c>
    </row>
    <row r="199" spans="1:45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8</v>
      </c>
      <c r="F199" s="22">
        <v>550.70000000000005</v>
      </c>
      <c r="G199" s="22">
        <v>0</v>
      </c>
      <c r="H199" s="24">
        <v>47.87</v>
      </c>
      <c r="I199" s="24">
        <v>0</v>
      </c>
      <c r="J199" s="24">
        <v>0</v>
      </c>
      <c r="K199" s="24">
        <v>0</v>
      </c>
      <c r="L199" s="24">
        <v>0</v>
      </c>
      <c r="M199" s="24">
        <v>0</v>
      </c>
      <c r="N199" s="24">
        <v>0</v>
      </c>
      <c r="O199" s="24">
        <v>0</v>
      </c>
      <c r="P199" s="24">
        <v>0</v>
      </c>
      <c r="Q199" s="24">
        <v>0</v>
      </c>
      <c r="R199" s="24">
        <v>13.19</v>
      </c>
      <c r="S199" s="24">
        <v>0</v>
      </c>
      <c r="T199" s="24">
        <v>13.19</v>
      </c>
      <c r="U199" s="24">
        <v>0.2</v>
      </c>
      <c r="V199" s="22">
        <v>0</v>
      </c>
      <c r="W199" s="22">
        <v>443</v>
      </c>
      <c r="X199" s="22">
        <v>19791.54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41</v>
      </c>
      <c r="AQ199" s="22">
        <v>0</v>
      </c>
      <c r="AR199" s="22">
        <v>0</v>
      </c>
      <c r="AS199" s="22">
        <v>0</v>
      </c>
    </row>
    <row r="200" spans="1:45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10</v>
      </c>
      <c r="F200" s="22">
        <v>116</v>
      </c>
      <c r="G200" s="22">
        <v>0</v>
      </c>
      <c r="H200" s="24">
        <v>17.2</v>
      </c>
      <c r="I200" s="24">
        <v>14.6</v>
      </c>
      <c r="J200" s="24">
        <v>0</v>
      </c>
      <c r="K200" s="24">
        <v>0</v>
      </c>
      <c r="L200" s="24">
        <v>0</v>
      </c>
      <c r="M200" s="24">
        <v>0</v>
      </c>
      <c r="N200" s="24">
        <v>14.6</v>
      </c>
      <c r="O200" s="24">
        <v>16.8</v>
      </c>
      <c r="P200" s="24">
        <v>0</v>
      </c>
      <c r="Q200" s="24">
        <v>0</v>
      </c>
      <c r="R200" s="24">
        <v>0</v>
      </c>
      <c r="S200" s="24">
        <v>0</v>
      </c>
      <c r="T200" s="24">
        <v>16.8</v>
      </c>
      <c r="U200" s="24">
        <v>1.5</v>
      </c>
      <c r="V200" s="22">
        <v>0</v>
      </c>
      <c r="W200" s="22">
        <v>400</v>
      </c>
      <c r="X200" s="22">
        <v>15220.8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4</v>
      </c>
      <c r="AQ200" s="22">
        <v>1</v>
      </c>
      <c r="AR200" s="22">
        <v>0</v>
      </c>
      <c r="AS200" s="22">
        <v>0</v>
      </c>
    </row>
    <row r="201" spans="1:45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2</v>
      </c>
      <c r="F201" s="22">
        <v>63</v>
      </c>
      <c r="G201" s="22"/>
      <c r="H201" s="24">
        <v>7.5</v>
      </c>
      <c r="I201" s="24">
        <v>14.58</v>
      </c>
      <c r="J201" s="24"/>
      <c r="K201" s="24"/>
      <c r="L201" s="24"/>
      <c r="M201" s="24"/>
      <c r="N201" s="24">
        <v>14.58</v>
      </c>
      <c r="O201" s="24">
        <v>4.76</v>
      </c>
      <c r="P201" s="24"/>
      <c r="Q201" s="24"/>
      <c r="R201" s="24"/>
      <c r="S201" s="24"/>
      <c r="T201" s="24">
        <v>4.76</v>
      </c>
      <c r="U201" s="24">
        <v>1.5</v>
      </c>
      <c r="V201" s="22"/>
      <c r="W201" s="22">
        <v>109</v>
      </c>
      <c r="X201" s="22">
        <v>4800</v>
      </c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>
        <v>6</v>
      </c>
      <c r="AQ201" s="22"/>
      <c r="AR201" s="22"/>
      <c r="AS201" s="22"/>
    </row>
    <row r="202" spans="1:45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2</v>
      </c>
      <c r="F202" s="22">
        <v>46</v>
      </c>
      <c r="G202" s="22"/>
      <c r="H202" s="24">
        <v>5</v>
      </c>
      <c r="I202" s="24">
        <v>4.0999999999999996</v>
      </c>
      <c r="J202" s="24"/>
      <c r="K202" s="24"/>
      <c r="L202" s="24"/>
      <c r="M202" s="24"/>
      <c r="N202" s="24">
        <v>4.0999999999999996</v>
      </c>
      <c r="O202" s="24">
        <v>4</v>
      </c>
      <c r="P202" s="24"/>
      <c r="Q202" s="24"/>
      <c r="R202" s="24"/>
      <c r="S202" s="24"/>
      <c r="T202" s="24">
        <v>4</v>
      </c>
      <c r="U202" s="24"/>
      <c r="V202" s="22"/>
      <c r="W202" s="22">
        <v>101</v>
      </c>
      <c r="X202" s="22">
        <v>4400.17</v>
      </c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>
        <v>6</v>
      </c>
      <c r="AQ202" s="22"/>
      <c r="AR202" s="22"/>
      <c r="AS202" s="22"/>
    </row>
    <row r="203" spans="1:45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5</v>
      </c>
      <c r="F203" s="22">
        <v>146</v>
      </c>
      <c r="G203" s="22"/>
      <c r="H203" s="24">
        <v>16.25</v>
      </c>
      <c r="I203" s="24">
        <v>8</v>
      </c>
      <c r="J203" s="24"/>
      <c r="K203" s="24"/>
      <c r="L203" s="24"/>
      <c r="M203" s="24"/>
      <c r="N203" s="24">
        <v>8</v>
      </c>
      <c r="O203" s="24">
        <v>9</v>
      </c>
      <c r="P203" s="24"/>
      <c r="Q203" s="24"/>
      <c r="R203" s="24"/>
      <c r="S203" s="24"/>
      <c r="T203" s="24">
        <v>9</v>
      </c>
      <c r="U203" s="24">
        <v>1</v>
      </c>
      <c r="V203" s="22"/>
      <c r="W203" s="22">
        <v>312</v>
      </c>
      <c r="X203" s="22">
        <v>7100</v>
      </c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>
        <v>6</v>
      </c>
      <c r="AQ203" s="22"/>
      <c r="AR203" s="22">
        <v>1</v>
      </c>
      <c r="AS203" s="22"/>
    </row>
    <row r="204" spans="1:45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2</v>
      </c>
      <c r="F204" s="22">
        <v>44.11</v>
      </c>
      <c r="G204" s="22"/>
      <c r="H204" s="24">
        <v>5.28</v>
      </c>
      <c r="I204" s="24">
        <v>2.15</v>
      </c>
      <c r="J204" s="24"/>
      <c r="K204" s="24"/>
      <c r="L204" s="24"/>
      <c r="M204" s="24"/>
      <c r="N204" s="24">
        <v>2.15</v>
      </c>
      <c r="O204" s="24">
        <v>2.1</v>
      </c>
      <c r="P204" s="24"/>
      <c r="Q204" s="24"/>
      <c r="R204" s="24"/>
      <c r="S204" s="24"/>
      <c r="T204" s="24">
        <v>2.1</v>
      </c>
      <c r="U204" s="24"/>
      <c r="V204" s="22"/>
      <c r="W204" s="22">
        <v>82</v>
      </c>
      <c r="X204" s="22">
        <v>4328.4399999999996</v>
      </c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>
        <v>5</v>
      </c>
      <c r="AQ204" s="22">
        <v>1</v>
      </c>
      <c r="AR204" s="22"/>
      <c r="AS204" s="22"/>
    </row>
    <row r="205" spans="1:45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3</v>
      </c>
      <c r="F205" s="22">
        <v>147.57</v>
      </c>
      <c r="G205" s="22">
        <v>0</v>
      </c>
      <c r="H205" s="24">
        <v>9.2799999999999994</v>
      </c>
      <c r="I205" s="24">
        <v>8.9</v>
      </c>
      <c r="J205" s="24">
        <v>0</v>
      </c>
      <c r="K205" s="24">
        <v>0</v>
      </c>
      <c r="L205" s="24">
        <v>0</v>
      </c>
      <c r="M205" s="24">
        <v>0</v>
      </c>
      <c r="N205" s="24">
        <v>8.9</v>
      </c>
      <c r="O205" s="24">
        <v>7.16</v>
      </c>
      <c r="P205" s="24">
        <v>0</v>
      </c>
      <c r="Q205" s="24">
        <v>0</v>
      </c>
      <c r="R205" s="24">
        <v>0</v>
      </c>
      <c r="S205" s="24">
        <v>0</v>
      </c>
      <c r="T205" s="24">
        <v>7.16</v>
      </c>
      <c r="U205" s="24">
        <v>0.5</v>
      </c>
      <c r="V205" s="22">
        <v>0</v>
      </c>
      <c r="W205" s="22">
        <v>282</v>
      </c>
      <c r="X205" s="22">
        <v>7973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9</v>
      </c>
      <c r="AQ205" s="22">
        <v>1</v>
      </c>
      <c r="AR205" s="22">
        <v>1</v>
      </c>
      <c r="AS205" s="22">
        <v>0</v>
      </c>
    </row>
    <row r="206" spans="1:45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2</v>
      </c>
      <c r="F206" s="22">
        <v>23</v>
      </c>
      <c r="G206" s="22">
        <v>0</v>
      </c>
      <c r="H206" s="24">
        <v>5</v>
      </c>
      <c r="I206" s="24">
        <v>10</v>
      </c>
      <c r="J206" s="24">
        <v>0</v>
      </c>
      <c r="K206" s="24">
        <v>0</v>
      </c>
      <c r="L206" s="24">
        <v>0</v>
      </c>
      <c r="M206" s="24">
        <v>0</v>
      </c>
      <c r="N206" s="24">
        <v>10</v>
      </c>
      <c r="O206" s="24">
        <v>4</v>
      </c>
      <c r="P206" s="24">
        <v>0</v>
      </c>
      <c r="Q206" s="24">
        <v>0</v>
      </c>
      <c r="R206" s="24">
        <v>0</v>
      </c>
      <c r="S206" s="24">
        <v>0</v>
      </c>
      <c r="T206" s="24">
        <v>4</v>
      </c>
      <c r="U206" s="24">
        <v>0</v>
      </c>
      <c r="V206" s="22">
        <v>0</v>
      </c>
      <c r="W206" s="22">
        <v>140</v>
      </c>
      <c r="X206" s="22">
        <v>4484.84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4</v>
      </c>
      <c r="AQ206" s="22">
        <v>0</v>
      </c>
      <c r="AR206" s="22">
        <v>0</v>
      </c>
      <c r="AS206" s="22">
        <v>0</v>
      </c>
    </row>
    <row r="207" spans="1:45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4</v>
      </c>
      <c r="F207" s="22">
        <v>70.89</v>
      </c>
      <c r="G207" s="22">
        <v>0</v>
      </c>
      <c r="H207" s="24">
        <v>7.33</v>
      </c>
      <c r="I207" s="24">
        <v>14.58</v>
      </c>
      <c r="J207" s="24">
        <v>0</v>
      </c>
      <c r="K207" s="24">
        <v>0</v>
      </c>
      <c r="L207" s="24">
        <v>0</v>
      </c>
      <c r="M207" s="24">
        <v>0</v>
      </c>
      <c r="N207" s="24">
        <v>14.58</v>
      </c>
      <c r="O207" s="24">
        <v>11.21</v>
      </c>
      <c r="P207" s="24">
        <v>0</v>
      </c>
      <c r="Q207" s="24">
        <v>0</v>
      </c>
      <c r="R207" s="24">
        <v>0</v>
      </c>
      <c r="S207" s="24">
        <v>0</v>
      </c>
      <c r="T207" s="24">
        <v>11.21</v>
      </c>
      <c r="U207" s="24">
        <v>0</v>
      </c>
      <c r="V207" s="22">
        <v>0</v>
      </c>
      <c r="W207" s="22">
        <v>174</v>
      </c>
      <c r="X207" s="22">
        <v>4278.62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7</v>
      </c>
      <c r="AQ207" s="22">
        <v>0</v>
      </c>
      <c r="AR207" s="22">
        <v>0</v>
      </c>
      <c r="AS207" s="22">
        <v>0</v>
      </c>
    </row>
    <row r="208" spans="1:45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7</v>
      </c>
      <c r="F208" s="22">
        <v>109</v>
      </c>
      <c r="G208" s="22">
        <v>0</v>
      </c>
      <c r="H208" s="24">
        <v>12</v>
      </c>
      <c r="I208" s="24">
        <v>8</v>
      </c>
      <c r="J208" s="24">
        <v>0</v>
      </c>
      <c r="K208" s="24">
        <v>0</v>
      </c>
      <c r="L208" s="24">
        <v>0</v>
      </c>
      <c r="M208" s="24">
        <v>0</v>
      </c>
      <c r="N208" s="24">
        <v>8</v>
      </c>
      <c r="O208" s="24">
        <v>8</v>
      </c>
      <c r="P208" s="24">
        <v>0</v>
      </c>
      <c r="Q208" s="24">
        <v>0</v>
      </c>
      <c r="R208" s="24">
        <v>0</v>
      </c>
      <c r="S208" s="24">
        <v>0</v>
      </c>
      <c r="T208" s="24">
        <v>8</v>
      </c>
      <c r="U208" s="24">
        <v>2</v>
      </c>
      <c r="V208" s="22">
        <v>0</v>
      </c>
      <c r="W208" s="22">
        <v>334</v>
      </c>
      <c r="X208" s="22">
        <v>11952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4</v>
      </c>
      <c r="AQ208" s="22">
        <v>0</v>
      </c>
      <c r="AR208" s="22">
        <v>0</v>
      </c>
      <c r="AS208" s="22">
        <v>0</v>
      </c>
    </row>
    <row r="209" spans="1:45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5</v>
      </c>
      <c r="F209" s="22">
        <v>129</v>
      </c>
      <c r="G209" s="22">
        <v>0</v>
      </c>
      <c r="H209" s="24">
        <v>10.8</v>
      </c>
      <c r="I209" s="24">
        <v>7.8</v>
      </c>
      <c r="J209" s="24">
        <v>0</v>
      </c>
      <c r="K209" s="24">
        <v>0</v>
      </c>
      <c r="L209" s="24">
        <v>0</v>
      </c>
      <c r="M209" s="24">
        <v>0</v>
      </c>
      <c r="N209" s="24">
        <v>7.8</v>
      </c>
      <c r="O209" s="24">
        <v>8.39</v>
      </c>
      <c r="P209" s="24">
        <v>0</v>
      </c>
      <c r="Q209" s="24">
        <v>0</v>
      </c>
      <c r="R209" s="24">
        <v>0</v>
      </c>
      <c r="S209" s="24">
        <v>0</v>
      </c>
      <c r="T209" s="24">
        <v>8.39</v>
      </c>
      <c r="U209" s="24">
        <v>0</v>
      </c>
      <c r="V209" s="22">
        <v>0</v>
      </c>
      <c r="W209" s="22">
        <v>269</v>
      </c>
      <c r="X209" s="22">
        <v>7597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26</v>
      </c>
      <c r="AQ209" s="22">
        <v>0</v>
      </c>
      <c r="AR209" s="22">
        <v>0</v>
      </c>
      <c r="AS209" s="22">
        <v>0</v>
      </c>
    </row>
    <row r="210" spans="1:45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2</v>
      </c>
      <c r="F210" s="22">
        <v>306</v>
      </c>
      <c r="G210" s="22">
        <v>0</v>
      </c>
      <c r="H210" s="24">
        <v>14</v>
      </c>
      <c r="I210" s="24">
        <v>11</v>
      </c>
      <c r="J210" s="24">
        <v>0</v>
      </c>
      <c r="K210" s="24">
        <v>0</v>
      </c>
      <c r="L210" s="24">
        <v>0</v>
      </c>
      <c r="M210" s="24">
        <v>0</v>
      </c>
      <c r="N210" s="24">
        <v>11</v>
      </c>
      <c r="O210" s="24">
        <v>5.6</v>
      </c>
      <c r="P210" s="24">
        <v>0</v>
      </c>
      <c r="Q210" s="24">
        <v>0</v>
      </c>
      <c r="R210" s="24">
        <v>0</v>
      </c>
      <c r="S210" s="24">
        <v>0</v>
      </c>
      <c r="T210" s="24">
        <v>5.6</v>
      </c>
      <c r="U210" s="24">
        <v>0</v>
      </c>
      <c r="V210" s="22">
        <v>0</v>
      </c>
      <c r="W210" s="22">
        <v>190</v>
      </c>
      <c r="X210" s="22">
        <v>8041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8</v>
      </c>
      <c r="AQ210" s="22">
        <v>1</v>
      </c>
      <c r="AR210" s="22">
        <v>0</v>
      </c>
      <c r="AS210" s="22">
        <v>0</v>
      </c>
    </row>
    <row r="211" spans="1:45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1</v>
      </c>
      <c r="F211" s="22">
        <v>588</v>
      </c>
      <c r="G211" s="22">
        <v>0</v>
      </c>
      <c r="H211" s="24">
        <v>12</v>
      </c>
      <c r="I211" s="24">
        <v>17</v>
      </c>
      <c r="J211" s="24">
        <v>0</v>
      </c>
      <c r="K211" s="24">
        <v>0</v>
      </c>
      <c r="L211" s="24">
        <v>0</v>
      </c>
      <c r="M211" s="24">
        <v>0</v>
      </c>
      <c r="N211" s="24">
        <v>17</v>
      </c>
      <c r="O211" s="24">
        <v>2</v>
      </c>
      <c r="P211" s="24">
        <v>0</v>
      </c>
      <c r="Q211" s="24">
        <v>0</v>
      </c>
      <c r="R211" s="24">
        <v>0</v>
      </c>
      <c r="S211" s="24">
        <v>0</v>
      </c>
      <c r="T211" s="24">
        <v>2</v>
      </c>
      <c r="U211" s="24">
        <v>0</v>
      </c>
      <c r="V211" s="22">
        <v>0</v>
      </c>
      <c r="W211" s="22">
        <v>97</v>
      </c>
      <c r="X211" s="22">
        <v>2500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2</v>
      </c>
      <c r="AQ211" s="22">
        <v>0</v>
      </c>
      <c r="AR211" s="22">
        <v>0</v>
      </c>
      <c r="AS211" s="22">
        <v>0</v>
      </c>
    </row>
    <row r="212" spans="1:45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10</v>
      </c>
      <c r="F212" s="22">
        <v>586.94000000000005</v>
      </c>
      <c r="G212" s="22"/>
      <c r="H212" s="24">
        <v>32.380000000000003</v>
      </c>
      <c r="I212" s="24">
        <v>28</v>
      </c>
      <c r="J212" s="24"/>
      <c r="K212" s="24"/>
      <c r="L212" s="24"/>
      <c r="M212" s="24">
        <v>3</v>
      </c>
      <c r="N212" s="24">
        <v>31</v>
      </c>
      <c r="O212" s="24">
        <v>14.3</v>
      </c>
      <c r="P212" s="24"/>
      <c r="Q212" s="24"/>
      <c r="R212" s="24"/>
      <c r="S212" s="24"/>
      <c r="T212" s="24">
        <v>14.3</v>
      </c>
      <c r="U212" s="24">
        <v>3</v>
      </c>
      <c r="V212" s="22"/>
      <c r="W212" s="22">
        <v>430</v>
      </c>
      <c r="X212" s="22">
        <v>9704</v>
      </c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>
        <v>21</v>
      </c>
      <c r="AQ212" s="22"/>
      <c r="AR212" s="22">
        <v>2</v>
      </c>
      <c r="AS212" s="22"/>
    </row>
    <row r="213" spans="1:45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5</v>
      </c>
      <c r="F213" s="22">
        <v>145.68</v>
      </c>
      <c r="G213" s="22">
        <v>0</v>
      </c>
      <c r="H213" s="24">
        <v>10.9</v>
      </c>
      <c r="I213" s="24">
        <v>10.49</v>
      </c>
      <c r="J213" s="24">
        <v>0</v>
      </c>
      <c r="K213" s="24">
        <v>0</v>
      </c>
      <c r="L213" s="24">
        <v>0</v>
      </c>
      <c r="M213" s="24">
        <v>0</v>
      </c>
      <c r="N213" s="24">
        <v>10.49</v>
      </c>
      <c r="O213" s="24">
        <v>11.75</v>
      </c>
      <c r="P213" s="24">
        <v>0</v>
      </c>
      <c r="Q213" s="24">
        <v>0</v>
      </c>
      <c r="R213" s="24">
        <v>0</v>
      </c>
      <c r="S213" s="24">
        <v>0</v>
      </c>
      <c r="T213" s="24">
        <v>11.75</v>
      </c>
      <c r="U213" s="24">
        <v>1.62</v>
      </c>
      <c r="V213" s="22">
        <v>0</v>
      </c>
      <c r="W213" s="22">
        <v>279</v>
      </c>
      <c r="X213" s="22">
        <v>7532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24</v>
      </c>
      <c r="AQ213" s="22">
        <v>0</v>
      </c>
      <c r="AR213" s="22">
        <v>0</v>
      </c>
      <c r="AS213" s="22">
        <v>0</v>
      </c>
    </row>
    <row r="214" spans="1:45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1</v>
      </c>
      <c r="F214" s="22">
        <v>110</v>
      </c>
      <c r="G214" s="22">
        <v>0</v>
      </c>
      <c r="H214" s="24">
        <v>2</v>
      </c>
      <c r="I214" s="24">
        <v>2</v>
      </c>
      <c r="J214" s="24">
        <v>0</v>
      </c>
      <c r="K214" s="24">
        <v>0</v>
      </c>
      <c r="L214" s="24">
        <v>0</v>
      </c>
      <c r="M214" s="24">
        <v>0</v>
      </c>
      <c r="N214" s="24">
        <v>2</v>
      </c>
      <c r="O214" s="24">
        <v>2</v>
      </c>
      <c r="P214" s="24">
        <v>0</v>
      </c>
      <c r="Q214" s="24">
        <v>0</v>
      </c>
      <c r="R214" s="24">
        <v>0</v>
      </c>
      <c r="S214" s="24">
        <v>0</v>
      </c>
      <c r="T214" s="24">
        <v>2</v>
      </c>
      <c r="U214" s="24">
        <v>2</v>
      </c>
      <c r="V214" s="22">
        <v>0</v>
      </c>
      <c r="W214" s="22">
        <v>81</v>
      </c>
      <c r="X214" s="22">
        <v>9990.69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1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1</v>
      </c>
      <c r="AQ214" s="22">
        <v>0</v>
      </c>
      <c r="AR214" s="22">
        <v>0</v>
      </c>
      <c r="AS214" s="22">
        <v>0</v>
      </c>
    </row>
    <row r="215" spans="1:45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3</v>
      </c>
      <c r="F215" s="22">
        <v>210.97</v>
      </c>
      <c r="G215" s="22"/>
      <c r="H215" s="24">
        <v>9.07</v>
      </c>
      <c r="I215" s="24">
        <v>6.05</v>
      </c>
      <c r="J215" s="24"/>
      <c r="K215" s="24"/>
      <c r="L215" s="24"/>
      <c r="M215" s="24"/>
      <c r="N215" s="24">
        <v>6.05</v>
      </c>
      <c r="O215" s="24">
        <v>3.45</v>
      </c>
      <c r="P215" s="24"/>
      <c r="Q215" s="24"/>
      <c r="R215" s="24"/>
      <c r="S215" s="24"/>
      <c r="T215" s="24">
        <v>3.45</v>
      </c>
      <c r="U215" s="24">
        <v>1.21</v>
      </c>
      <c r="V215" s="22"/>
      <c r="W215" s="22">
        <v>240</v>
      </c>
      <c r="X215" s="22">
        <v>9440.77</v>
      </c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</row>
    <row r="216" spans="1:45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2</v>
      </c>
      <c r="F216" s="22">
        <v>259</v>
      </c>
      <c r="G216" s="22"/>
      <c r="H216" s="24">
        <v>9</v>
      </c>
      <c r="I216" s="24">
        <v>7.4</v>
      </c>
      <c r="J216" s="24"/>
      <c r="K216" s="24"/>
      <c r="L216" s="24"/>
      <c r="M216" s="24"/>
      <c r="N216" s="24">
        <v>7.4</v>
      </c>
      <c r="O216" s="24">
        <v>10</v>
      </c>
      <c r="P216" s="24"/>
      <c r="Q216" s="24"/>
      <c r="R216" s="24"/>
      <c r="S216" s="24"/>
      <c r="T216" s="24">
        <v>10</v>
      </c>
      <c r="U216" s="24"/>
      <c r="V216" s="22"/>
      <c r="W216" s="22">
        <v>140</v>
      </c>
      <c r="X216" s="22">
        <v>5754</v>
      </c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</row>
    <row r="217" spans="1:45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4</v>
      </c>
      <c r="F217" s="22">
        <v>65</v>
      </c>
      <c r="G217" s="22"/>
      <c r="H217" s="24">
        <v>6</v>
      </c>
      <c r="I217" s="24">
        <v>6</v>
      </c>
      <c r="J217" s="24"/>
      <c r="K217" s="24"/>
      <c r="L217" s="24"/>
      <c r="M217" s="24"/>
      <c r="N217" s="24">
        <v>6</v>
      </c>
      <c r="O217" s="24">
        <v>6</v>
      </c>
      <c r="P217" s="24"/>
      <c r="Q217" s="24"/>
      <c r="R217" s="24"/>
      <c r="S217" s="24"/>
      <c r="T217" s="24">
        <v>6</v>
      </c>
      <c r="U217" s="24"/>
      <c r="V217" s="22"/>
      <c r="W217" s="22">
        <v>242</v>
      </c>
      <c r="X217" s="22">
        <v>8649.9599999999991</v>
      </c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>
        <v>9</v>
      </c>
      <c r="AQ217" s="22"/>
      <c r="AR217" s="22"/>
      <c r="AS217" s="22"/>
    </row>
    <row r="218" spans="1:45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2</v>
      </c>
      <c r="F218" s="22">
        <v>67</v>
      </c>
      <c r="G218" s="22"/>
      <c r="H218" s="24">
        <v>16</v>
      </c>
      <c r="I218" s="24">
        <v>7</v>
      </c>
      <c r="J218" s="24"/>
      <c r="K218" s="24"/>
      <c r="L218" s="24"/>
      <c r="M218" s="24"/>
      <c r="N218" s="24">
        <v>7</v>
      </c>
      <c r="O218" s="24">
        <v>5</v>
      </c>
      <c r="P218" s="24"/>
      <c r="Q218" s="24"/>
      <c r="R218" s="24"/>
      <c r="S218" s="24"/>
      <c r="T218" s="24">
        <v>5</v>
      </c>
      <c r="U218" s="24"/>
      <c r="V218" s="22"/>
      <c r="W218" s="22">
        <v>206</v>
      </c>
      <c r="X218" s="22">
        <v>5971.35</v>
      </c>
      <c r="Y218" s="22">
        <v>2</v>
      </c>
      <c r="Z218" s="22"/>
      <c r="AA218" s="22"/>
      <c r="AB218" s="22"/>
      <c r="AC218" s="22">
        <v>2</v>
      </c>
      <c r="AD218" s="22"/>
      <c r="AE218" s="22">
        <v>2</v>
      </c>
      <c r="AF218" s="22"/>
      <c r="AG218" s="22"/>
      <c r="AH218" s="22"/>
      <c r="AI218" s="22"/>
      <c r="AJ218" s="22"/>
      <c r="AK218" s="22"/>
      <c r="AL218" s="22"/>
      <c r="AM218" s="22"/>
      <c r="AN218" s="22"/>
      <c r="AO218" s="22">
        <v>2</v>
      </c>
      <c r="AP218" s="22">
        <v>12</v>
      </c>
      <c r="AQ218" s="22"/>
      <c r="AR218" s="22"/>
      <c r="AS218" s="22"/>
    </row>
    <row r="219" spans="1:45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4</v>
      </c>
      <c r="F219" s="22">
        <v>228.81</v>
      </c>
      <c r="G219" s="22">
        <v>0</v>
      </c>
      <c r="H219" s="24">
        <v>9.6</v>
      </c>
      <c r="I219" s="24">
        <v>5</v>
      </c>
      <c r="J219" s="24">
        <v>0</v>
      </c>
      <c r="K219" s="24">
        <v>0</v>
      </c>
      <c r="L219" s="24">
        <v>0</v>
      </c>
      <c r="M219" s="24">
        <v>0</v>
      </c>
      <c r="N219" s="24">
        <v>5</v>
      </c>
      <c r="O219" s="24">
        <v>4.5</v>
      </c>
      <c r="P219" s="24">
        <v>0</v>
      </c>
      <c r="Q219" s="24">
        <v>0</v>
      </c>
      <c r="R219" s="24">
        <v>0</v>
      </c>
      <c r="S219" s="24">
        <v>0</v>
      </c>
      <c r="T219" s="24">
        <v>4.5</v>
      </c>
      <c r="U219" s="24">
        <v>0.8</v>
      </c>
      <c r="V219" s="22">
        <v>0</v>
      </c>
      <c r="W219" s="22">
        <v>162</v>
      </c>
      <c r="X219" s="22">
        <v>7623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0</v>
      </c>
      <c r="AQ219" s="22">
        <v>0</v>
      </c>
      <c r="AR219" s="22">
        <v>0</v>
      </c>
      <c r="AS219" s="22">
        <v>0</v>
      </c>
    </row>
    <row r="220" spans="1:45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4</v>
      </c>
      <c r="F220" s="22">
        <v>970</v>
      </c>
      <c r="G220" s="22">
        <v>0</v>
      </c>
      <c r="H220" s="24">
        <v>33</v>
      </c>
      <c r="I220" s="24">
        <v>2.14</v>
      </c>
      <c r="J220" s="24">
        <v>0</v>
      </c>
      <c r="K220" s="24">
        <v>0</v>
      </c>
      <c r="L220" s="24">
        <v>0.5</v>
      </c>
      <c r="M220" s="24">
        <v>0</v>
      </c>
      <c r="N220" s="24">
        <v>2.64</v>
      </c>
      <c r="O220" s="24">
        <v>2.09</v>
      </c>
      <c r="P220" s="24">
        <v>0</v>
      </c>
      <c r="Q220" s="24">
        <v>0</v>
      </c>
      <c r="R220" s="24">
        <v>0</v>
      </c>
      <c r="S220" s="24">
        <v>0</v>
      </c>
      <c r="T220" s="24">
        <v>2.09</v>
      </c>
      <c r="U220" s="24">
        <v>0</v>
      </c>
      <c r="V220" s="22">
        <v>0</v>
      </c>
      <c r="W220" s="22">
        <v>148</v>
      </c>
      <c r="X220" s="22">
        <v>6179.25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  <c r="AQ220" s="22">
        <v>0</v>
      </c>
      <c r="AR220" s="22">
        <v>0</v>
      </c>
      <c r="AS220" s="22">
        <v>0</v>
      </c>
    </row>
    <row r="221" spans="1:45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5</v>
      </c>
      <c r="F221" s="22">
        <v>206</v>
      </c>
      <c r="G221" s="22"/>
      <c r="H221" s="24">
        <v>10.4</v>
      </c>
      <c r="I221" s="24">
        <v>6.91</v>
      </c>
      <c r="J221" s="24"/>
      <c r="K221" s="24"/>
      <c r="L221" s="24"/>
      <c r="M221" s="24"/>
      <c r="N221" s="24">
        <v>6.91</v>
      </c>
      <c r="O221" s="24">
        <v>6.52</v>
      </c>
      <c r="P221" s="24"/>
      <c r="Q221" s="24"/>
      <c r="R221" s="24"/>
      <c r="S221" s="24"/>
      <c r="T221" s="24">
        <v>6.52</v>
      </c>
      <c r="U221" s="24"/>
      <c r="V221" s="22"/>
      <c r="W221" s="22">
        <v>316</v>
      </c>
      <c r="X221" s="22">
        <v>10118.27</v>
      </c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>
        <v>20</v>
      </c>
      <c r="AQ221" s="22"/>
      <c r="AR221" s="22"/>
      <c r="AS221" s="22"/>
    </row>
    <row r="222" spans="1:45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2</v>
      </c>
      <c r="F222" s="22">
        <v>129</v>
      </c>
      <c r="G222" s="22"/>
      <c r="H222" s="24">
        <v>9</v>
      </c>
      <c r="I222" s="24">
        <v>15</v>
      </c>
      <c r="J222" s="24"/>
      <c r="K222" s="24"/>
      <c r="L222" s="24"/>
      <c r="M222" s="24"/>
      <c r="N222" s="24">
        <v>15</v>
      </c>
      <c r="O222" s="24">
        <v>12</v>
      </c>
      <c r="P222" s="24"/>
      <c r="Q222" s="24"/>
      <c r="R222" s="24"/>
      <c r="S222" s="24"/>
      <c r="T222" s="24">
        <v>12</v>
      </c>
      <c r="U222" s="24"/>
      <c r="V222" s="22"/>
      <c r="W222" s="22">
        <v>224</v>
      </c>
      <c r="X222" s="22">
        <v>6680</v>
      </c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>
        <v>4</v>
      </c>
      <c r="AQ222" s="22"/>
      <c r="AR222" s="22">
        <v>3</v>
      </c>
      <c r="AS222" s="22"/>
    </row>
    <row r="223" spans="1:45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6</v>
      </c>
      <c r="F223" s="22">
        <v>282.10000000000002</v>
      </c>
      <c r="G223" s="22">
        <v>0</v>
      </c>
      <c r="H223" s="24">
        <v>18.5</v>
      </c>
      <c r="I223" s="24">
        <v>18.95</v>
      </c>
      <c r="J223" s="24">
        <v>0</v>
      </c>
      <c r="K223" s="24">
        <v>0</v>
      </c>
      <c r="L223" s="24">
        <v>0</v>
      </c>
      <c r="M223" s="24">
        <v>0</v>
      </c>
      <c r="N223" s="24">
        <v>18.95</v>
      </c>
      <c r="O223" s="24">
        <v>8.23</v>
      </c>
      <c r="P223" s="24">
        <v>0</v>
      </c>
      <c r="Q223" s="24">
        <v>0</v>
      </c>
      <c r="R223" s="24">
        <v>0</v>
      </c>
      <c r="S223" s="24">
        <v>0</v>
      </c>
      <c r="T223" s="24">
        <v>8.23</v>
      </c>
      <c r="U223" s="24">
        <v>0.09</v>
      </c>
      <c r="V223" s="22">
        <v>0</v>
      </c>
      <c r="W223" s="22">
        <v>319</v>
      </c>
      <c r="X223" s="22">
        <v>12390.67</v>
      </c>
      <c r="Y223" s="22">
        <v>1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1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1</v>
      </c>
      <c r="AP223" s="22">
        <v>24</v>
      </c>
      <c r="AQ223" s="22">
        <v>1</v>
      </c>
      <c r="AR223" s="22">
        <v>0</v>
      </c>
      <c r="AS223" s="22">
        <v>0</v>
      </c>
    </row>
    <row r="224" spans="1:45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3</v>
      </c>
      <c r="F224" s="22">
        <v>121</v>
      </c>
      <c r="G224" s="22">
        <v>0</v>
      </c>
      <c r="H224" s="24">
        <v>10</v>
      </c>
      <c r="I224" s="24">
        <v>5</v>
      </c>
      <c r="J224" s="24">
        <v>0</v>
      </c>
      <c r="K224" s="24">
        <v>0</v>
      </c>
      <c r="L224" s="24">
        <v>0</v>
      </c>
      <c r="M224" s="24">
        <v>0</v>
      </c>
      <c r="N224" s="24">
        <v>5</v>
      </c>
      <c r="O224" s="24">
        <v>5</v>
      </c>
      <c r="P224" s="24">
        <v>0</v>
      </c>
      <c r="Q224" s="24">
        <v>0</v>
      </c>
      <c r="R224" s="24">
        <v>0</v>
      </c>
      <c r="S224" s="24">
        <v>0</v>
      </c>
      <c r="T224" s="24">
        <v>5</v>
      </c>
      <c r="U224" s="24">
        <v>3</v>
      </c>
      <c r="V224" s="22">
        <v>0</v>
      </c>
      <c r="W224" s="22">
        <v>140</v>
      </c>
      <c r="X224" s="22">
        <v>6512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2</v>
      </c>
      <c r="AQ224" s="22">
        <v>0</v>
      </c>
      <c r="AR224" s="22">
        <v>0</v>
      </c>
      <c r="AS224" s="22">
        <v>0</v>
      </c>
    </row>
    <row r="225" spans="1:45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2</v>
      </c>
      <c r="F225" s="22">
        <v>165.72</v>
      </c>
      <c r="G225" s="22">
        <v>0</v>
      </c>
      <c r="H225" s="24">
        <v>5.98</v>
      </c>
      <c r="I225" s="24">
        <v>3.9</v>
      </c>
      <c r="J225" s="24">
        <v>0</v>
      </c>
      <c r="K225" s="24">
        <v>0</v>
      </c>
      <c r="L225" s="24">
        <v>0</v>
      </c>
      <c r="M225" s="24">
        <v>0</v>
      </c>
      <c r="N225" s="24">
        <v>3.9</v>
      </c>
      <c r="O225" s="24">
        <v>3.3</v>
      </c>
      <c r="P225" s="24">
        <v>0</v>
      </c>
      <c r="Q225" s="24">
        <v>0</v>
      </c>
      <c r="R225" s="24">
        <v>0</v>
      </c>
      <c r="S225" s="24">
        <v>0</v>
      </c>
      <c r="T225" s="24">
        <v>3.3</v>
      </c>
      <c r="U225" s="24">
        <v>0.32</v>
      </c>
      <c r="V225" s="22">
        <v>0</v>
      </c>
      <c r="W225" s="22">
        <v>116</v>
      </c>
      <c r="X225" s="22">
        <v>3788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  <c r="AQ225" s="22">
        <v>0</v>
      </c>
      <c r="AR225" s="22">
        <v>0</v>
      </c>
      <c r="AS225" s="22">
        <v>0</v>
      </c>
    </row>
    <row r="226" spans="1:45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2</v>
      </c>
      <c r="F226" s="22">
        <v>155</v>
      </c>
      <c r="G226" s="22">
        <v>0</v>
      </c>
      <c r="H226" s="24">
        <v>4</v>
      </c>
      <c r="I226" s="24">
        <v>5</v>
      </c>
      <c r="J226" s="24">
        <v>0</v>
      </c>
      <c r="K226" s="24">
        <v>0</v>
      </c>
      <c r="L226" s="24">
        <v>0</v>
      </c>
      <c r="M226" s="24">
        <v>0</v>
      </c>
      <c r="N226" s="24">
        <v>5</v>
      </c>
      <c r="O226" s="24">
        <v>5</v>
      </c>
      <c r="P226" s="24">
        <v>0</v>
      </c>
      <c r="Q226" s="24">
        <v>0</v>
      </c>
      <c r="R226" s="24">
        <v>0</v>
      </c>
      <c r="S226" s="24">
        <v>0</v>
      </c>
      <c r="T226" s="24">
        <v>5</v>
      </c>
      <c r="U226" s="24">
        <v>1</v>
      </c>
      <c r="V226" s="22">
        <v>0</v>
      </c>
      <c r="W226" s="22">
        <v>210</v>
      </c>
      <c r="X226" s="22">
        <v>7318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5</v>
      </c>
      <c r="AQ226" s="22">
        <v>0</v>
      </c>
      <c r="AR226" s="22">
        <v>3</v>
      </c>
      <c r="AS226" s="22">
        <v>0</v>
      </c>
    </row>
    <row r="227" spans="1:45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1.5</v>
      </c>
      <c r="F227" s="22">
        <v>42</v>
      </c>
      <c r="G227" s="22"/>
      <c r="H227" s="24">
        <v>4</v>
      </c>
      <c r="I227" s="24"/>
      <c r="J227" s="24"/>
      <c r="K227" s="24"/>
      <c r="L227" s="24"/>
      <c r="M227" s="24"/>
      <c r="N227" s="24"/>
      <c r="O227" s="24">
        <v>3.2</v>
      </c>
      <c r="P227" s="24"/>
      <c r="Q227" s="24"/>
      <c r="R227" s="24"/>
      <c r="S227" s="24"/>
      <c r="T227" s="24">
        <v>3.2</v>
      </c>
      <c r="U227" s="24"/>
      <c r="V227" s="22"/>
      <c r="W227" s="22">
        <v>103</v>
      </c>
      <c r="X227" s="22">
        <v>3200</v>
      </c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</row>
    <row r="228" spans="1:45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2</v>
      </c>
      <c r="F228" s="22">
        <v>69.95</v>
      </c>
      <c r="G228" s="22"/>
      <c r="H228" s="24">
        <v>5.15</v>
      </c>
      <c r="I228" s="24">
        <v>2.72</v>
      </c>
      <c r="J228" s="24"/>
      <c r="K228" s="24"/>
      <c r="L228" s="24"/>
      <c r="M228" s="24"/>
      <c r="N228" s="24">
        <v>2.72</v>
      </c>
      <c r="O228" s="24">
        <v>3.04</v>
      </c>
      <c r="P228" s="24"/>
      <c r="Q228" s="24"/>
      <c r="R228" s="24"/>
      <c r="S228" s="24"/>
      <c r="T228" s="24">
        <v>3.04</v>
      </c>
      <c r="U228" s="24"/>
      <c r="V228" s="22"/>
      <c r="W228" s="22">
        <v>102</v>
      </c>
      <c r="X228" s="22">
        <v>6397</v>
      </c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</row>
    <row r="229" spans="1:45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7</v>
      </c>
      <c r="F229" s="22">
        <v>358</v>
      </c>
      <c r="G229" s="22">
        <v>0</v>
      </c>
      <c r="H229" s="24">
        <v>18</v>
      </c>
      <c r="I229" s="24">
        <v>26.5</v>
      </c>
      <c r="J229" s="24">
        <v>0</v>
      </c>
      <c r="K229" s="24">
        <v>0</v>
      </c>
      <c r="L229" s="24">
        <v>0</v>
      </c>
      <c r="M229" s="24">
        <v>0</v>
      </c>
      <c r="N229" s="24">
        <v>26.5</v>
      </c>
      <c r="O229" s="24">
        <v>28</v>
      </c>
      <c r="P229" s="24">
        <v>0</v>
      </c>
      <c r="Q229" s="24">
        <v>0</v>
      </c>
      <c r="R229" s="24">
        <v>0</v>
      </c>
      <c r="S229" s="24">
        <v>0</v>
      </c>
      <c r="T229" s="24">
        <v>28</v>
      </c>
      <c r="U229" s="24">
        <v>1.6</v>
      </c>
      <c r="V229" s="22">
        <v>0</v>
      </c>
      <c r="W229" s="22">
        <v>379</v>
      </c>
      <c r="X229" s="22">
        <v>12696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6</v>
      </c>
      <c r="AQ229" s="22">
        <v>0</v>
      </c>
      <c r="AR229" s="22">
        <v>0</v>
      </c>
      <c r="AS229" s="22">
        <v>0</v>
      </c>
    </row>
    <row r="230" spans="1:45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2</v>
      </c>
      <c r="F230" s="22">
        <v>97</v>
      </c>
      <c r="G230" s="22"/>
      <c r="H230" s="24">
        <v>10</v>
      </c>
      <c r="I230" s="24">
        <v>7</v>
      </c>
      <c r="J230" s="24"/>
      <c r="K230" s="24"/>
      <c r="L230" s="24"/>
      <c r="M230" s="24"/>
      <c r="N230" s="24">
        <v>7</v>
      </c>
      <c r="O230" s="24">
        <v>3</v>
      </c>
      <c r="P230" s="24"/>
      <c r="Q230" s="24"/>
      <c r="R230" s="24"/>
      <c r="S230" s="24"/>
      <c r="T230" s="24">
        <v>3</v>
      </c>
      <c r="U230" s="24"/>
      <c r="V230" s="22"/>
      <c r="W230" s="22">
        <v>136</v>
      </c>
      <c r="X230" s="22">
        <v>6018</v>
      </c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/>
    </row>
    <row r="231" spans="1:45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1</v>
      </c>
      <c r="F231" s="22">
        <v>70</v>
      </c>
      <c r="G231" s="22"/>
      <c r="H231" s="24">
        <v>5</v>
      </c>
      <c r="I231" s="24">
        <v>4.5</v>
      </c>
      <c r="J231" s="24"/>
      <c r="K231" s="24"/>
      <c r="L231" s="24"/>
      <c r="M231" s="24"/>
      <c r="N231" s="24">
        <v>4.5</v>
      </c>
      <c r="O231" s="24">
        <v>5</v>
      </c>
      <c r="P231" s="24"/>
      <c r="Q231" s="24"/>
      <c r="R231" s="24"/>
      <c r="S231" s="24"/>
      <c r="T231" s="24">
        <v>5</v>
      </c>
      <c r="U231" s="24"/>
      <c r="V231" s="22"/>
      <c r="W231" s="22">
        <v>149</v>
      </c>
      <c r="X231" s="22">
        <v>5508.08</v>
      </c>
      <c r="Y231" s="22">
        <v>0</v>
      </c>
      <c r="Z231" s="22"/>
      <c r="AA231" s="22"/>
      <c r="AB231" s="22"/>
      <c r="AC231" s="22"/>
      <c r="AD231" s="22"/>
      <c r="AE231" s="22">
        <v>0</v>
      </c>
      <c r="AF231" s="22"/>
      <c r="AG231" s="22"/>
      <c r="AH231" s="22"/>
      <c r="AI231" s="22"/>
      <c r="AJ231" s="22"/>
      <c r="AK231" s="22"/>
      <c r="AL231" s="22"/>
      <c r="AM231" s="22"/>
      <c r="AN231" s="22"/>
      <c r="AO231" s="22">
        <v>0</v>
      </c>
      <c r="AP231" s="22"/>
      <c r="AQ231" s="22"/>
      <c r="AR231" s="22"/>
      <c r="AS231" s="22"/>
    </row>
    <row r="232" spans="1:45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3</v>
      </c>
      <c r="F232" s="22">
        <v>131</v>
      </c>
      <c r="G232" s="22"/>
      <c r="H232" s="24">
        <v>5</v>
      </c>
      <c r="I232" s="24">
        <v>4</v>
      </c>
      <c r="J232" s="24"/>
      <c r="K232" s="24"/>
      <c r="L232" s="24"/>
      <c r="M232" s="24"/>
      <c r="N232" s="24">
        <v>4</v>
      </c>
      <c r="O232" s="24">
        <v>4</v>
      </c>
      <c r="P232" s="24"/>
      <c r="Q232" s="24"/>
      <c r="R232" s="24"/>
      <c r="S232" s="24"/>
      <c r="T232" s="24">
        <v>4</v>
      </c>
      <c r="U232" s="24"/>
      <c r="V232" s="22"/>
      <c r="W232" s="22">
        <v>169</v>
      </c>
      <c r="X232" s="22">
        <v>4500</v>
      </c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>
        <v>11</v>
      </c>
      <c r="AQ232" s="22"/>
      <c r="AR232" s="22"/>
      <c r="AS232" s="22"/>
    </row>
    <row r="233" spans="1:45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3</v>
      </c>
      <c r="F233" s="22">
        <v>180.26</v>
      </c>
      <c r="G233" s="22">
        <v>0</v>
      </c>
      <c r="H233" s="24">
        <v>8.66</v>
      </c>
      <c r="I233" s="24">
        <v>16.3</v>
      </c>
      <c r="J233" s="24">
        <v>0</v>
      </c>
      <c r="K233" s="24">
        <v>0</v>
      </c>
      <c r="L233" s="24">
        <v>0</v>
      </c>
      <c r="M233" s="24">
        <v>0</v>
      </c>
      <c r="N233" s="24">
        <v>16.3</v>
      </c>
      <c r="O233" s="24">
        <v>11.68</v>
      </c>
      <c r="P233" s="24">
        <v>0</v>
      </c>
      <c r="Q233" s="24">
        <v>0</v>
      </c>
      <c r="R233" s="24">
        <v>0</v>
      </c>
      <c r="S233" s="24">
        <v>0</v>
      </c>
      <c r="T233" s="24">
        <v>11.68</v>
      </c>
      <c r="U233" s="24">
        <v>2.06</v>
      </c>
      <c r="V233" s="22">
        <v>0</v>
      </c>
      <c r="W233" s="22">
        <v>402</v>
      </c>
      <c r="X233" s="22">
        <v>12034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16</v>
      </c>
      <c r="AQ233" s="22">
        <v>0</v>
      </c>
      <c r="AR233" s="22">
        <v>0</v>
      </c>
      <c r="AS233" s="22">
        <v>0</v>
      </c>
    </row>
    <row r="234" spans="1:45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2</v>
      </c>
      <c r="F234" s="22">
        <v>63</v>
      </c>
      <c r="G234" s="22">
        <v>0</v>
      </c>
      <c r="H234" s="24">
        <v>4.76</v>
      </c>
      <c r="I234" s="24">
        <v>2.83</v>
      </c>
      <c r="J234" s="24">
        <v>0</v>
      </c>
      <c r="K234" s="24">
        <v>0</v>
      </c>
      <c r="L234" s="24">
        <v>0</v>
      </c>
      <c r="M234" s="24">
        <v>0</v>
      </c>
      <c r="N234" s="24">
        <v>2.83</v>
      </c>
      <c r="O234" s="24">
        <v>3.01</v>
      </c>
      <c r="P234" s="24">
        <v>0</v>
      </c>
      <c r="Q234" s="24">
        <v>0</v>
      </c>
      <c r="R234" s="24">
        <v>0</v>
      </c>
      <c r="S234" s="24">
        <v>0</v>
      </c>
      <c r="T234" s="24">
        <v>3.01</v>
      </c>
      <c r="U234" s="24">
        <v>0</v>
      </c>
      <c r="V234" s="22">
        <v>0</v>
      </c>
      <c r="W234" s="22">
        <v>120</v>
      </c>
      <c r="X234" s="22">
        <v>4340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3</v>
      </c>
      <c r="AQ234" s="22">
        <v>0</v>
      </c>
      <c r="AR234" s="22">
        <v>0</v>
      </c>
      <c r="AS234" s="22">
        <v>0</v>
      </c>
    </row>
    <row r="235" spans="1:45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1</v>
      </c>
      <c r="F235" s="22">
        <v>29</v>
      </c>
      <c r="G235" s="22">
        <v>0</v>
      </c>
      <c r="H235" s="24">
        <v>5.5</v>
      </c>
      <c r="I235" s="24">
        <v>2</v>
      </c>
      <c r="J235" s="24">
        <v>0</v>
      </c>
      <c r="K235" s="24">
        <v>0</v>
      </c>
      <c r="L235" s="24">
        <v>0</v>
      </c>
      <c r="M235" s="24">
        <v>0</v>
      </c>
      <c r="N235" s="24">
        <v>2</v>
      </c>
      <c r="O235" s="24">
        <v>2.5</v>
      </c>
      <c r="P235" s="24">
        <v>0</v>
      </c>
      <c r="Q235" s="24">
        <v>0</v>
      </c>
      <c r="R235" s="24">
        <v>0</v>
      </c>
      <c r="S235" s="24">
        <v>0</v>
      </c>
      <c r="T235" s="24">
        <v>2.5</v>
      </c>
      <c r="U235" s="24">
        <v>0</v>
      </c>
      <c r="V235" s="22">
        <v>0</v>
      </c>
      <c r="W235" s="22">
        <v>71</v>
      </c>
      <c r="X235" s="22">
        <v>2500</v>
      </c>
      <c r="Y235" s="22">
        <v>0</v>
      </c>
      <c r="Z235" s="22">
        <v>0</v>
      </c>
      <c r="AA235" s="22">
        <v>0</v>
      </c>
      <c r="AB235" s="22">
        <v>0</v>
      </c>
      <c r="AC235" s="22">
        <v>1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  <c r="AQ235" s="22">
        <v>0</v>
      </c>
      <c r="AR235" s="22">
        <v>0</v>
      </c>
      <c r="AS235" s="22">
        <v>0</v>
      </c>
    </row>
    <row r="236" spans="1:45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4</v>
      </c>
      <c r="F236" s="22">
        <v>9.4</v>
      </c>
      <c r="G236" s="22"/>
      <c r="H236" s="24">
        <v>8.06</v>
      </c>
      <c r="I236" s="24">
        <v>4</v>
      </c>
      <c r="J236" s="24"/>
      <c r="K236" s="24"/>
      <c r="L236" s="24"/>
      <c r="M236" s="24"/>
      <c r="N236" s="24">
        <v>4</v>
      </c>
      <c r="O236" s="24">
        <v>5</v>
      </c>
      <c r="P236" s="24"/>
      <c r="Q236" s="24"/>
      <c r="R236" s="24"/>
      <c r="S236" s="24"/>
      <c r="T236" s="24">
        <v>5</v>
      </c>
      <c r="U236" s="24">
        <v>1.06</v>
      </c>
      <c r="V236" s="22"/>
      <c r="W236" s="22">
        <v>180</v>
      </c>
      <c r="X236" s="22">
        <v>6825</v>
      </c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>
        <v>6</v>
      </c>
      <c r="AQ236" s="22"/>
      <c r="AR236" s="22"/>
      <c r="AS236" s="22"/>
    </row>
    <row r="237" spans="1:45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1</v>
      </c>
      <c r="F237" s="22">
        <v>87</v>
      </c>
      <c r="G237" s="22">
        <v>0</v>
      </c>
      <c r="H237" s="24">
        <v>12</v>
      </c>
      <c r="I237" s="24">
        <v>5</v>
      </c>
      <c r="J237" s="24">
        <v>0</v>
      </c>
      <c r="K237" s="24">
        <v>0</v>
      </c>
      <c r="L237" s="24">
        <v>0</v>
      </c>
      <c r="M237" s="24">
        <v>0</v>
      </c>
      <c r="N237" s="24">
        <v>5</v>
      </c>
      <c r="O237" s="24">
        <v>5</v>
      </c>
      <c r="P237" s="24">
        <v>0</v>
      </c>
      <c r="Q237" s="24">
        <v>0</v>
      </c>
      <c r="R237" s="24">
        <v>0</v>
      </c>
      <c r="S237" s="24">
        <v>0</v>
      </c>
      <c r="T237" s="24">
        <v>5</v>
      </c>
      <c r="U237" s="24">
        <v>0</v>
      </c>
      <c r="V237" s="22">
        <v>0</v>
      </c>
      <c r="W237" s="22">
        <v>159</v>
      </c>
      <c r="X237" s="22">
        <v>5632.8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10</v>
      </c>
      <c r="AQ237" s="22">
        <v>1</v>
      </c>
      <c r="AR237" s="22">
        <v>0</v>
      </c>
      <c r="AS237" s="22">
        <v>0</v>
      </c>
    </row>
    <row r="238" spans="1:45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2</v>
      </c>
      <c r="F238" s="22">
        <v>165</v>
      </c>
      <c r="G238" s="22">
        <v>0</v>
      </c>
      <c r="H238" s="24">
        <v>26</v>
      </c>
      <c r="I238" s="24">
        <v>11.68</v>
      </c>
      <c r="J238" s="24">
        <v>0</v>
      </c>
      <c r="K238" s="24">
        <v>0</v>
      </c>
      <c r="L238" s="24">
        <v>0</v>
      </c>
      <c r="M238" s="24">
        <v>0</v>
      </c>
      <c r="N238" s="24">
        <v>11.68</v>
      </c>
      <c r="O238" s="24">
        <v>12.75</v>
      </c>
      <c r="P238" s="24">
        <v>0</v>
      </c>
      <c r="Q238" s="24">
        <v>0</v>
      </c>
      <c r="R238" s="24">
        <v>0</v>
      </c>
      <c r="S238" s="24">
        <v>0</v>
      </c>
      <c r="T238" s="24">
        <v>12.75</v>
      </c>
      <c r="U238" s="24">
        <v>0</v>
      </c>
      <c r="V238" s="22">
        <v>0</v>
      </c>
      <c r="W238" s="22">
        <v>110</v>
      </c>
      <c r="X238" s="22">
        <v>9430</v>
      </c>
      <c r="Y238" s="22">
        <v>2</v>
      </c>
      <c r="Z238" s="22">
        <v>2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7</v>
      </c>
      <c r="AQ238" s="22">
        <v>0</v>
      </c>
      <c r="AR238" s="22">
        <v>0</v>
      </c>
      <c r="AS238" s="22">
        <v>0</v>
      </c>
    </row>
    <row r="239" spans="1:45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4</v>
      </c>
      <c r="F239" s="22">
        <v>195.25</v>
      </c>
      <c r="G239" s="22"/>
      <c r="H239" s="24">
        <v>18.5</v>
      </c>
      <c r="I239" s="24">
        <v>9.36</v>
      </c>
      <c r="J239" s="24"/>
      <c r="K239" s="24"/>
      <c r="L239" s="24"/>
      <c r="M239" s="24"/>
      <c r="N239" s="24">
        <v>9.36</v>
      </c>
      <c r="O239" s="24">
        <v>7.72</v>
      </c>
      <c r="P239" s="24"/>
      <c r="Q239" s="24"/>
      <c r="R239" s="24"/>
      <c r="S239" s="24"/>
      <c r="T239" s="24">
        <v>7.72</v>
      </c>
      <c r="U239" s="24">
        <v>0.67</v>
      </c>
      <c r="V239" s="22"/>
      <c r="W239" s="22">
        <v>246</v>
      </c>
      <c r="X239" s="22">
        <v>10451</v>
      </c>
      <c r="Y239" s="22"/>
      <c r="Z239" s="22"/>
      <c r="AA239" s="22"/>
      <c r="AB239" s="22"/>
      <c r="AC239" s="22">
        <v>10</v>
      </c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>
        <v>15</v>
      </c>
      <c r="AQ239" s="22"/>
      <c r="AR239" s="22"/>
      <c r="AS239" s="22"/>
    </row>
    <row r="240" spans="1:45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6</v>
      </c>
      <c r="F240" s="22">
        <v>256.2</v>
      </c>
      <c r="G240" s="22">
        <v>0</v>
      </c>
      <c r="H240" s="24">
        <v>25.4</v>
      </c>
      <c r="I240" s="24">
        <v>11</v>
      </c>
      <c r="J240" s="24">
        <v>0</v>
      </c>
      <c r="K240" s="24">
        <v>0</v>
      </c>
      <c r="L240" s="24">
        <v>0</v>
      </c>
      <c r="M240" s="24">
        <v>0</v>
      </c>
      <c r="N240" s="24">
        <v>11</v>
      </c>
      <c r="O240" s="24">
        <v>11</v>
      </c>
      <c r="P240" s="24">
        <v>0</v>
      </c>
      <c r="Q240" s="24">
        <v>0</v>
      </c>
      <c r="R240" s="24">
        <v>0</v>
      </c>
      <c r="S240" s="24">
        <v>0</v>
      </c>
      <c r="T240" s="24">
        <v>11</v>
      </c>
      <c r="U240" s="24">
        <v>0</v>
      </c>
      <c r="V240" s="22">
        <v>0</v>
      </c>
      <c r="W240" s="22">
        <v>425</v>
      </c>
      <c r="X240" s="22">
        <v>11480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19</v>
      </c>
      <c r="AQ240" s="22">
        <v>0</v>
      </c>
      <c r="AR240" s="22">
        <v>0</v>
      </c>
      <c r="AS240" s="22">
        <v>0</v>
      </c>
    </row>
    <row r="241" spans="1:45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1</v>
      </c>
      <c r="F241" s="22">
        <v>42</v>
      </c>
      <c r="G241" s="22"/>
      <c r="H241" s="24">
        <v>7</v>
      </c>
      <c r="I241" s="24">
        <v>3</v>
      </c>
      <c r="J241" s="24"/>
      <c r="K241" s="24"/>
      <c r="L241" s="24"/>
      <c r="M241" s="24"/>
      <c r="N241" s="24">
        <v>3</v>
      </c>
      <c r="O241" s="24">
        <v>3</v>
      </c>
      <c r="P241" s="24"/>
      <c r="Q241" s="24"/>
      <c r="R241" s="24"/>
      <c r="S241" s="24"/>
      <c r="T241" s="24">
        <v>3</v>
      </c>
      <c r="U241" s="24"/>
      <c r="V241" s="22"/>
      <c r="W241" s="22">
        <v>114</v>
      </c>
      <c r="X241" s="22">
        <v>3729.6</v>
      </c>
      <c r="Y241" s="22"/>
      <c r="Z241" s="22"/>
      <c r="AA241" s="22"/>
      <c r="AB241" s="22"/>
      <c r="AC241" s="22">
        <v>5</v>
      </c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>
        <v>8</v>
      </c>
      <c r="AQ241" s="22">
        <v>2</v>
      </c>
      <c r="AR241" s="22">
        <v>1</v>
      </c>
      <c r="AS241" s="22">
        <v>1</v>
      </c>
    </row>
    <row r="242" spans="1:45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2</v>
      </c>
      <c r="F242" s="22">
        <v>53</v>
      </c>
      <c r="G242" s="22">
        <v>0</v>
      </c>
      <c r="H242" s="24">
        <v>3.4</v>
      </c>
      <c r="I242" s="24">
        <v>3.47</v>
      </c>
      <c r="J242" s="24">
        <v>0</v>
      </c>
      <c r="K242" s="24">
        <v>0</v>
      </c>
      <c r="L242" s="24">
        <v>0</v>
      </c>
      <c r="M242" s="24">
        <v>0</v>
      </c>
      <c r="N242" s="24">
        <v>3.47</v>
      </c>
      <c r="O242" s="24">
        <v>3.12</v>
      </c>
      <c r="P242" s="24">
        <v>0</v>
      </c>
      <c r="Q242" s="24">
        <v>0</v>
      </c>
      <c r="R242" s="24">
        <v>0</v>
      </c>
      <c r="S242" s="24">
        <v>0</v>
      </c>
      <c r="T242" s="24">
        <v>3.12</v>
      </c>
      <c r="U242" s="24">
        <v>1.36</v>
      </c>
      <c r="V242" s="22">
        <v>0</v>
      </c>
      <c r="W242" s="22">
        <v>147</v>
      </c>
      <c r="X242" s="22">
        <v>4536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6</v>
      </c>
      <c r="AQ242" s="22">
        <v>1</v>
      </c>
      <c r="AR242" s="22">
        <v>0</v>
      </c>
      <c r="AS242" s="22">
        <v>0</v>
      </c>
    </row>
    <row r="243" spans="1:45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3</v>
      </c>
      <c r="F243" s="22">
        <v>237</v>
      </c>
      <c r="G243" s="22">
        <v>0</v>
      </c>
      <c r="H243" s="24">
        <v>20</v>
      </c>
      <c r="I243" s="24">
        <v>5</v>
      </c>
      <c r="J243" s="24">
        <v>0</v>
      </c>
      <c r="K243" s="24">
        <v>0</v>
      </c>
      <c r="L243" s="24">
        <v>0</v>
      </c>
      <c r="M243" s="24">
        <v>0</v>
      </c>
      <c r="N243" s="24">
        <v>5</v>
      </c>
      <c r="O243" s="24">
        <v>6</v>
      </c>
      <c r="P243" s="24">
        <v>0</v>
      </c>
      <c r="Q243" s="24">
        <v>0</v>
      </c>
      <c r="R243" s="24">
        <v>0</v>
      </c>
      <c r="S243" s="24">
        <v>0</v>
      </c>
      <c r="T243" s="24">
        <v>6</v>
      </c>
      <c r="U243" s="24">
        <v>0</v>
      </c>
      <c r="V243" s="22">
        <v>0</v>
      </c>
      <c r="W243" s="22">
        <v>225</v>
      </c>
      <c r="X243" s="22">
        <v>69367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7</v>
      </c>
      <c r="AQ243" s="22">
        <v>0</v>
      </c>
      <c r="AR243" s="22">
        <v>1</v>
      </c>
      <c r="AS243" s="22">
        <v>0</v>
      </c>
    </row>
    <row r="244" spans="1:45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3</v>
      </c>
      <c r="F244" s="22">
        <v>129</v>
      </c>
      <c r="G244" s="22">
        <v>0</v>
      </c>
      <c r="H244" s="24">
        <v>11</v>
      </c>
      <c r="I244" s="24">
        <v>16</v>
      </c>
      <c r="J244" s="24">
        <v>0</v>
      </c>
      <c r="K244" s="24">
        <v>0</v>
      </c>
      <c r="L244" s="24">
        <v>0</v>
      </c>
      <c r="M244" s="24">
        <v>0</v>
      </c>
      <c r="N244" s="24">
        <v>16</v>
      </c>
      <c r="O244" s="24">
        <v>9.1</v>
      </c>
      <c r="P244" s="24">
        <v>0</v>
      </c>
      <c r="Q244" s="24">
        <v>0</v>
      </c>
      <c r="R244" s="24">
        <v>0</v>
      </c>
      <c r="S244" s="24">
        <v>0</v>
      </c>
      <c r="T244" s="24">
        <v>9.1</v>
      </c>
      <c r="U244" s="24">
        <v>0</v>
      </c>
      <c r="V244" s="22">
        <v>0</v>
      </c>
      <c r="W244" s="22">
        <v>128</v>
      </c>
      <c r="X244" s="22">
        <v>6300</v>
      </c>
      <c r="Y244" s="22">
        <v>1</v>
      </c>
      <c r="Z244" s="22">
        <v>1</v>
      </c>
      <c r="AA244" s="22">
        <v>0</v>
      </c>
      <c r="AB244" s="22">
        <v>0</v>
      </c>
      <c r="AC244" s="22">
        <v>1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8</v>
      </c>
      <c r="AQ244" s="22">
        <v>0</v>
      </c>
      <c r="AR244" s="22">
        <v>0</v>
      </c>
      <c r="AS244" s="22">
        <v>2</v>
      </c>
    </row>
    <row r="245" spans="1:45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1</v>
      </c>
      <c r="F245" s="22">
        <v>26</v>
      </c>
      <c r="G245" s="22">
        <v>0</v>
      </c>
      <c r="H245" s="24">
        <v>4.9400000000000004</v>
      </c>
      <c r="I245" s="24">
        <v>1.1499999999999999</v>
      </c>
      <c r="J245" s="24">
        <v>0</v>
      </c>
      <c r="K245" s="24">
        <v>0</v>
      </c>
      <c r="L245" s="24">
        <v>0</v>
      </c>
      <c r="M245" s="24">
        <v>0</v>
      </c>
      <c r="N245" s="24">
        <v>1.1499999999999999</v>
      </c>
      <c r="O245" s="24">
        <v>2.5</v>
      </c>
      <c r="P245" s="24">
        <v>0</v>
      </c>
      <c r="Q245" s="24">
        <v>0</v>
      </c>
      <c r="R245" s="24">
        <v>0</v>
      </c>
      <c r="S245" s="24">
        <v>0</v>
      </c>
      <c r="T245" s="24">
        <v>2.5</v>
      </c>
      <c r="U245" s="24">
        <v>0</v>
      </c>
      <c r="V245" s="22">
        <v>0</v>
      </c>
      <c r="W245" s="22">
        <v>24</v>
      </c>
      <c r="X245" s="22">
        <v>3400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  <c r="AQ245" s="22">
        <v>0</v>
      </c>
      <c r="AR245" s="22">
        <v>0</v>
      </c>
      <c r="AS245" s="22">
        <v>0</v>
      </c>
    </row>
    <row r="246" spans="1:45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2</v>
      </c>
      <c r="F246" s="22">
        <v>55.8</v>
      </c>
      <c r="G246" s="22"/>
      <c r="H246" s="24">
        <v>3</v>
      </c>
      <c r="I246" s="24">
        <v>1.98</v>
      </c>
      <c r="J246" s="24"/>
      <c r="K246" s="24"/>
      <c r="L246" s="24"/>
      <c r="M246" s="24"/>
      <c r="N246" s="24">
        <v>1.98</v>
      </c>
      <c r="O246" s="24">
        <v>2.0299999999999998</v>
      </c>
      <c r="P246" s="24"/>
      <c r="Q246" s="24"/>
      <c r="R246" s="24"/>
      <c r="S246" s="24"/>
      <c r="T246" s="24">
        <v>2.0299999999999998</v>
      </c>
      <c r="U246" s="24"/>
      <c r="V246" s="22"/>
      <c r="W246" s="22">
        <v>65</v>
      </c>
      <c r="X246" s="22">
        <v>3200</v>
      </c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</row>
    <row r="247" spans="1:45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1</v>
      </c>
      <c r="F247" s="22">
        <v>72</v>
      </c>
      <c r="G247" s="22"/>
      <c r="H247" s="24">
        <v>2.8</v>
      </c>
      <c r="I247" s="24">
        <v>2.13</v>
      </c>
      <c r="J247" s="24"/>
      <c r="K247" s="24"/>
      <c r="L247" s="24"/>
      <c r="M247" s="24"/>
      <c r="N247" s="24">
        <v>2.13</v>
      </c>
      <c r="O247" s="24">
        <v>2.0699999999999998</v>
      </c>
      <c r="P247" s="24"/>
      <c r="Q247" s="24"/>
      <c r="R247" s="24"/>
      <c r="S247" s="24"/>
      <c r="T247" s="24">
        <v>2.0699999999999998</v>
      </c>
      <c r="U247" s="24"/>
      <c r="V247" s="22"/>
      <c r="W247" s="22">
        <v>66</v>
      </c>
      <c r="X247" s="22">
        <v>4350</v>
      </c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  <c r="AP247" s="22"/>
      <c r="AQ247" s="22"/>
      <c r="AR247" s="22"/>
      <c r="AS247" s="22"/>
    </row>
    <row r="248" spans="1:45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2</v>
      </c>
      <c r="F248" s="22">
        <v>34</v>
      </c>
      <c r="G248" s="22"/>
      <c r="H248" s="24">
        <v>7.29</v>
      </c>
      <c r="I248" s="24">
        <v>6.1</v>
      </c>
      <c r="J248" s="24"/>
      <c r="K248" s="24"/>
      <c r="L248" s="24"/>
      <c r="M248" s="24"/>
      <c r="N248" s="24">
        <v>6.1</v>
      </c>
      <c r="O248" s="24">
        <v>4.72</v>
      </c>
      <c r="P248" s="24"/>
      <c r="Q248" s="24"/>
      <c r="R248" s="24"/>
      <c r="S248" s="24"/>
      <c r="T248" s="24">
        <v>4.72</v>
      </c>
      <c r="U248" s="24">
        <v>0.16</v>
      </c>
      <c r="V248" s="22"/>
      <c r="W248" s="22">
        <v>196</v>
      </c>
      <c r="X248" s="22">
        <v>4408.2700000000004</v>
      </c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>
        <v>12</v>
      </c>
      <c r="AQ248" s="22"/>
      <c r="AR248" s="22"/>
      <c r="AS248" s="22"/>
    </row>
    <row r="249" spans="1:45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2</v>
      </c>
      <c r="F249" s="22">
        <v>54</v>
      </c>
      <c r="G249" s="22"/>
      <c r="H249" s="24">
        <v>5</v>
      </c>
      <c r="I249" s="24">
        <v>3.49</v>
      </c>
      <c r="J249" s="24"/>
      <c r="K249" s="24"/>
      <c r="L249" s="24"/>
      <c r="M249" s="24"/>
      <c r="N249" s="24">
        <v>3.49</v>
      </c>
      <c r="O249" s="24">
        <v>3.49</v>
      </c>
      <c r="P249" s="24"/>
      <c r="Q249" s="24"/>
      <c r="R249" s="24"/>
      <c r="S249" s="24"/>
      <c r="T249" s="24">
        <v>3.49</v>
      </c>
      <c r="U249" s="24"/>
      <c r="V249" s="22"/>
      <c r="W249" s="22">
        <v>86</v>
      </c>
      <c r="X249" s="22">
        <v>3710</v>
      </c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  <c r="AP249" s="22">
        <v>2</v>
      </c>
      <c r="AQ249" s="22"/>
      <c r="AR249" s="22">
        <v>1</v>
      </c>
      <c r="AS249" s="22">
        <v>1</v>
      </c>
    </row>
    <row r="250" spans="1:45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1</v>
      </c>
      <c r="F250" s="22">
        <v>88</v>
      </c>
      <c r="G250" s="22">
        <v>0</v>
      </c>
      <c r="H250" s="24">
        <v>5</v>
      </c>
      <c r="I250" s="24">
        <v>6.5</v>
      </c>
      <c r="J250" s="24">
        <v>0</v>
      </c>
      <c r="K250" s="24">
        <v>0</v>
      </c>
      <c r="L250" s="24">
        <v>0</v>
      </c>
      <c r="M250" s="24">
        <v>0</v>
      </c>
      <c r="N250" s="24">
        <v>6.5</v>
      </c>
      <c r="O250" s="24">
        <v>7.7</v>
      </c>
      <c r="P250" s="24">
        <v>0</v>
      </c>
      <c r="Q250" s="24">
        <v>0</v>
      </c>
      <c r="R250" s="24">
        <v>0</v>
      </c>
      <c r="S250" s="24">
        <v>0</v>
      </c>
      <c r="T250" s="24">
        <v>7.7</v>
      </c>
      <c r="U250" s="24">
        <v>1</v>
      </c>
      <c r="V250" s="22">
        <v>0</v>
      </c>
      <c r="W250" s="22">
        <v>85</v>
      </c>
      <c r="X250" s="22">
        <v>4068.66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3</v>
      </c>
      <c r="AQ250" s="22">
        <v>0</v>
      </c>
      <c r="AR250" s="22">
        <v>0</v>
      </c>
      <c r="AS250" s="22">
        <v>0</v>
      </c>
    </row>
    <row r="251" spans="1:45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4</v>
      </c>
      <c r="F251" s="22">
        <v>289.89</v>
      </c>
      <c r="G251" s="22"/>
      <c r="H251" s="24">
        <v>12.5</v>
      </c>
      <c r="I251" s="24">
        <v>5</v>
      </c>
      <c r="J251" s="24"/>
      <c r="K251" s="24"/>
      <c r="L251" s="24"/>
      <c r="M251" s="24"/>
      <c r="N251" s="24">
        <v>5</v>
      </c>
      <c r="O251" s="24">
        <v>5</v>
      </c>
      <c r="P251" s="24"/>
      <c r="Q251" s="24"/>
      <c r="R251" s="24"/>
      <c r="S251" s="24"/>
      <c r="T251" s="24">
        <v>5</v>
      </c>
      <c r="U251" s="24">
        <v>0.49</v>
      </c>
      <c r="V251" s="22"/>
      <c r="W251" s="22">
        <v>180</v>
      </c>
      <c r="X251" s="22">
        <v>13024.51</v>
      </c>
      <c r="Y251" s="22"/>
      <c r="Z251" s="22"/>
      <c r="AA251" s="22"/>
      <c r="AB251" s="22"/>
      <c r="AC251" s="22">
        <v>1</v>
      </c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  <c r="AP251" s="22">
        <v>7</v>
      </c>
      <c r="AQ251" s="22">
        <v>1</v>
      </c>
      <c r="AR251" s="22"/>
      <c r="AS251" s="22">
        <v>2</v>
      </c>
    </row>
    <row r="252" spans="1:45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3</v>
      </c>
      <c r="F252" s="22">
        <v>170</v>
      </c>
      <c r="G252" s="22">
        <v>0</v>
      </c>
      <c r="H252" s="24">
        <v>12.01</v>
      </c>
      <c r="I252" s="24">
        <v>0</v>
      </c>
      <c r="J252" s="24">
        <v>0</v>
      </c>
      <c r="K252" s="24">
        <v>0</v>
      </c>
      <c r="L252" s="24">
        <v>6.51</v>
      </c>
      <c r="M252" s="24">
        <v>0</v>
      </c>
      <c r="N252" s="24">
        <v>6.51</v>
      </c>
      <c r="O252" s="24">
        <v>5.15</v>
      </c>
      <c r="P252" s="24">
        <v>0</v>
      </c>
      <c r="Q252" s="24">
        <v>0</v>
      </c>
      <c r="R252" s="24">
        <v>0</v>
      </c>
      <c r="S252" s="24">
        <v>0</v>
      </c>
      <c r="T252" s="24">
        <v>5.15</v>
      </c>
      <c r="U252" s="24">
        <v>0</v>
      </c>
      <c r="V252" s="22">
        <v>0</v>
      </c>
      <c r="W252" s="22">
        <v>215</v>
      </c>
      <c r="X252" s="22">
        <v>8346</v>
      </c>
      <c r="Y252" s="22">
        <v>0</v>
      </c>
      <c r="Z252" s="22">
        <v>0</v>
      </c>
      <c r="AA252" s="22">
        <v>0</v>
      </c>
      <c r="AB252" s="22">
        <v>0</v>
      </c>
      <c r="AC252" s="22">
        <v>3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7</v>
      </c>
      <c r="AQ252" s="22">
        <v>0</v>
      </c>
      <c r="AR252" s="22">
        <v>0</v>
      </c>
      <c r="AS252" s="22">
        <v>0</v>
      </c>
    </row>
    <row r="253" spans="1:45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3</v>
      </c>
      <c r="F253" s="22">
        <v>76</v>
      </c>
      <c r="G253" s="22">
        <v>0</v>
      </c>
      <c r="H253" s="24">
        <v>6</v>
      </c>
      <c r="I253" s="24">
        <v>4.5</v>
      </c>
      <c r="J253" s="24">
        <v>0</v>
      </c>
      <c r="K253" s="24">
        <v>0</v>
      </c>
      <c r="L253" s="24">
        <v>0</v>
      </c>
      <c r="M253" s="24">
        <v>0</v>
      </c>
      <c r="N253" s="24">
        <v>4.5</v>
      </c>
      <c r="O253" s="24">
        <v>0</v>
      </c>
      <c r="P253" s="24">
        <v>5.5</v>
      </c>
      <c r="Q253" s="24">
        <v>0</v>
      </c>
      <c r="R253" s="24">
        <v>0</v>
      </c>
      <c r="S253" s="24">
        <v>0</v>
      </c>
      <c r="T253" s="24">
        <v>5.5</v>
      </c>
      <c r="U253" s="24">
        <v>0</v>
      </c>
      <c r="V253" s="22">
        <v>0</v>
      </c>
      <c r="W253" s="22">
        <v>124</v>
      </c>
      <c r="X253" s="22">
        <v>4142.2700000000004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2</v>
      </c>
      <c r="AQ253" s="22">
        <v>1</v>
      </c>
      <c r="AR253" s="22">
        <v>1</v>
      </c>
      <c r="AS253" s="22">
        <v>0</v>
      </c>
    </row>
    <row r="254" spans="1:45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1</v>
      </c>
      <c r="F254" s="22">
        <v>27.5</v>
      </c>
      <c r="G254" s="22"/>
      <c r="H254" s="24">
        <v>4.4000000000000004</v>
      </c>
      <c r="I254" s="24">
        <v>3</v>
      </c>
      <c r="J254" s="24"/>
      <c r="K254" s="24"/>
      <c r="L254" s="24"/>
      <c r="M254" s="24"/>
      <c r="N254" s="24">
        <v>3</v>
      </c>
      <c r="O254" s="24">
        <v>3</v>
      </c>
      <c r="P254" s="24"/>
      <c r="Q254" s="24"/>
      <c r="R254" s="24"/>
      <c r="S254" s="24"/>
      <c r="T254" s="24">
        <v>3</v>
      </c>
      <c r="U254" s="24"/>
      <c r="V254" s="22"/>
      <c r="W254" s="22">
        <v>87</v>
      </c>
      <c r="X254" s="22">
        <v>5400</v>
      </c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  <c r="AP254" s="22">
        <v>1</v>
      </c>
      <c r="AQ254" s="22"/>
      <c r="AR254" s="22"/>
      <c r="AS254" s="22"/>
    </row>
    <row r="255" spans="1:45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4</v>
      </c>
      <c r="F255" s="22">
        <v>394</v>
      </c>
      <c r="G255" s="22">
        <v>0</v>
      </c>
      <c r="H255" s="24">
        <v>13</v>
      </c>
      <c r="I255" s="24">
        <v>1</v>
      </c>
      <c r="J255" s="24">
        <v>0</v>
      </c>
      <c r="K255" s="24">
        <v>0</v>
      </c>
      <c r="L255" s="24">
        <v>0</v>
      </c>
      <c r="M255" s="24">
        <v>0</v>
      </c>
      <c r="N255" s="24">
        <v>1</v>
      </c>
      <c r="O255" s="24">
        <v>10</v>
      </c>
      <c r="P255" s="24">
        <v>0</v>
      </c>
      <c r="Q255" s="24">
        <v>0</v>
      </c>
      <c r="R255" s="24">
        <v>0</v>
      </c>
      <c r="S255" s="24">
        <v>0</v>
      </c>
      <c r="T255" s="24">
        <v>10</v>
      </c>
      <c r="U255" s="24">
        <v>0</v>
      </c>
      <c r="V255" s="22">
        <v>0</v>
      </c>
      <c r="W255" s="22">
        <v>332</v>
      </c>
      <c r="X255" s="22">
        <v>10898.67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10</v>
      </c>
      <c r="AQ255" s="22">
        <v>0</v>
      </c>
      <c r="AR255" s="22">
        <v>0</v>
      </c>
      <c r="AS255" s="22">
        <v>0</v>
      </c>
    </row>
    <row r="256" spans="1:45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2</v>
      </c>
      <c r="F256" s="22">
        <v>50</v>
      </c>
      <c r="G256" s="22"/>
      <c r="H256" s="24">
        <v>5.8</v>
      </c>
      <c r="I256" s="24">
        <v>4</v>
      </c>
      <c r="J256" s="24"/>
      <c r="K256" s="24"/>
      <c r="L256" s="24"/>
      <c r="M256" s="24"/>
      <c r="N256" s="24">
        <v>4</v>
      </c>
      <c r="O256" s="24">
        <v>4</v>
      </c>
      <c r="P256" s="24"/>
      <c r="Q256" s="24"/>
      <c r="R256" s="24"/>
      <c r="S256" s="24"/>
      <c r="T256" s="24">
        <v>4</v>
      </c>
      <c r="U256" s="24">
        <v>1</v>
      </c>
      <c r="V256" s="22"/>
      <c r="W256" s="22">
        <v>120</v>
      </c>
      <c r="X256" s="22">
        <v>5137.13</v>
      </c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  <c r="AP256" s="22">
        <v>1</v>
      </c>
      <c r="AQ256" s="22"/>
      <c r="AR256" s="22"/>
      <c r="AS256" s="22"/>
    </row>
    <row r="257" spans="1:45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3</v>
      </c>
      <c r="F257" s="22">
        <v>152.87</v>
      </c>
      <c r="G257" s="22">
        <v>0</v>
      </c>
      <c r="H257" s="24">
        <v>7.32</v>
      </c>
      <c r="I257" s="24">
        <v>7.25</v>
      </c>
      <c r="J257" s="24">
        <v>0</v>
      </c>
      <c r="K257" s="24">
        <v>0</v>
      </c>
      <c r="L257" s="24">
        <v>0</v>
      </c>
      <c r="M257" s="24">
        <v>0</v>
      </c>
      <c r="N257" s="24">
        <v>7.25</v>
      </c>
      <c r="O257" s="24">
        <v>7.03</v>
      </c>
      <c r="P257" s="24">
        <v>0</v>
      </c>
      <c r="Q257" s="24">
        <v>0</v>
      </c>
      <c r="R257" s="24">
        <v>0</v>
      </c>
      <c r="S257" s="24">
        <v>0</v>
      </c>
      <c r="T257" s="24">
        <v>7.03</v>
      </c>
      <c r="U257" s="24">
        <v>0.91</v>
      </c>
      <c r="V257" s="22">
        <v>0</v>
      </c>
      <c r="W257" s="22">
        <v>231</v>
      </c>
      <c r="X257" s="22">
        <v>7488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  <c r="AQ257" s="22">
        <v>0</v>
      </c>
      <c r="AR257" s="22">
        <v>0</v>
      </c>
      <c r="AS257" s="22">
        <v>0</v>
      </c>
    </row>
    <row r="258" spans="1:45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5</v>
      </c>
      <c r="F258" s="22">
        <v>132</v>
      </c>
      <c r="G258" s="22">
        <v>0</v>
      </c>
      <c r="H258" s="24">
        <v>13.144</v>
      </c>
      <c r="I258" s="24">
        <v>9.1739999999999995</v>
      </c>
      <c r="J258" s="24">
        <v>0</v>
      </c>
      <c r="K258" s="24">
        <v>0</v>
      </c>
      <c r="L258" s="24">
        <v>0</v>
      </c>
      <c r="M258" s="24">
        <v>0</v>
      </c>
      <c r="N258" s="24">
        <v>9.1739999999999995</v>
      </c>
      <c r="O258" s="24">
        <v>8.3989999999999991</v>
      </c>
      <c r="P258" s="24">
        <v>0</v>
      </c>
      <c r="Q258" s="24">
        <v>0</v>
      </c>
      <c r="R258" s="24">
        <v>0</v>
      </c>
      <c r="S258" s="24">
        <v>0</v>
      </c>
      <c r="T258" s="24">
        <v>8.3989999999999991</v>
      </c>
      <c r="U258" s="24">
        <v>3.1179999999999999</v>
      </c>
      <c r="V258" s="22">
        <v>0</v>
      </c>
      <c r="W258" s="22">
        <v>352</v>
      </c>
      <c r="X258" s="22">
        <v>8545.15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27</v>
      </c>
      <c r="AQ258" s="22">
        <v>0</v>
      </c>
      <c r="AR258" s="22">
        <v>1</v>
      </c>
      <c r="AS258" s="22">
        <v>0</v>
      </c>
    </row>
    <row r="259" spans="1:45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5</v>
      </c>
      <c r="F259" s="22">
        <v>259</v>
      </c>
      <c r="G259" s="22">
        <v>0</v>
      </c>
      <c r="H259" s="24">
        <v>7.5</v>
      </c>
      <c r="I259" s="24">
        <v>8.5</v>
      </c>
      <c r="J259" s="24">
        <v>0</v>
      </c>
      <c r="K259" s="24">
        <v>0</v>
      </c>
      <c r="L259" s="24">
        <v>0</v>
      </c>
      <c r="M259" s="24">
        <v>0</v>
      </c>
      <c r="N259" s="24">
        <v>8.5</v>
      </c>
      <c r="O259" s="24">
        <v>7.5</v>
      </c>
      <c r="P259" s="24">
        <v>0</v>
      </c>
      <c r="Q259" s="24">
        <v>0</v>
      </c>
      <c r="R259" s="24">
        <v>0</v>
      </c>
      <c r="S259" s="24">
        <v>0</v>
      </c>
      <c r="T259" s="24">
        <v>7.5</v>
      </c>
      <c r="U259" s="24">
        <v>2</v>
      </c>
      <c r="V259" s="22">
        <v>0</v>
      </c>
      <c r="W259" s="22">
        <v>351</v>
      </c>
      <c r="X259" s="22">
        <v>9061.76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8</v>
      </c>
      <c r="AQ259" s="22">
        <v>0</v>
      </c>
      <c r="AR259" s="22">
        <v>0</v>
      </c>
      <c r="AS259" s="22">
        <v>0</v>
      </c>
    </row>
    <row r="260" spans="1:45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1</v>
      </c>
      <c r="F260" s="22">
        <v>49.82</v>
      </c>
      <c r="G260" s="22"/>
      <c r="H260" s="24">
        <v>2.9</v>
      </c>
      <c r="I260" s="24">
        <v>2.8</v>
      </c>
      <c r="J260" s="24"/>
      <c r="K260" s="24"/>
      <c r="L260" s="24"/>
      <c r="M260" s="24"/>
      <c r="N260" s="24">
        <v>2.8</v>
      </c>
      <c r="O260" s="24">
        <v>2.6</v>
      </c>
      <c r="P260" s="24"/>
      <c r="Q260" s="24"/>
      <c r="R260" s="24"/>
      <c r="S260" s="24"/>
      <c r="T260" s="24">
        <v>2.6</v>
      </c>
      <c r="U260" s="24"/>
      <c r="V260" s="22"/>
      <c r="W260" s="22">
        <v>91</v>
      </c>
      <c r="X260" s="22">
        <v>4148</v>
      </c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  <c r="AO260" s="22"/>
      <c r="AP260" s="22">
        <v>1</v>
      </c>
      <c r="AQ260" s="22"/>
      <c r="AR260" s="22"/>
      <c r="AS260" s="22"/>
    </row>
    <row r="261" spans="1:45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1</v>
      </c>
      <c r="F261" s="22">
        <v>97</v>
      </c>
      <c r="G261" s="22">
        <v>0</v>
      </c>
      <c r="H261" s="24">
        <v>2</v>
      </c>
      <c r="I261" s="24">
        <v>6</v>
      </c>
      <c r="J261" s="24">
        <v>0</v>
      </c>
      <c r="K261" s="24">
        <v>0</v>
      </c>
      <c r="L261" s="24">
        <v>0</v>
      </c>
      <c r="M261" s="24">
        <v>0</v>
      </c>
      <c r="N261" s="24">
        <v>6</v>
      </c>
      <c r="O261" s="24">
        <v>6.7</v>
      </c>
      <c r="P261" s="24">
        <v>0</v>
      </c>
      <c r="Q261" s="24">
        <v>0</v>
      </c>
      <c r="R261" s="24">
        <v>0</v>
      </c>
      <c r="S261" s="24">
        <v>0</v>
      </c>
      <c r="T261" s="24">
        <v>6.7</v>
      </c>
      <c r="U261" s="24">
        <v>2.5</v>
      </c>
      <c r="V261" s="22">
        <v>0</v>
      </c>
      <c r="W261" s="22">
        <v>148</v>
      </c>
      <c r="X261" s="22">
        <v>4651.42</v>
      </c>
      <c r="Y261" s="22">
        <v>0</v>
      </c>
      <c r="Z261" s="22">
        <v>0</v>
      </c>
      <c r="AA261" s="22">
        <v>0</v>
      </c>
      <c r="AB261" s="22">
        <v>0</v>
      </c>
      <c r="AC261" s="22">
        <v>1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2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3</v>
      </c>
      <c r="AQ261" s="22">
        <v>0</v>
      </c>
      <c r="AR261" s="22">
        <v>1</v>
      </c>
      <c r="AS261" s="22">
        <v>0</v>
      </c>
    </row>
    <row r="262" spans="1:45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2</v>
      </c>
      <c r="F262" s="22">
        <v>179</v>
      </c>
      <c r="G262" s="22"/>
      <c r="H262" s="24">
        <v>9</v>
      </c>
      <c r="I262" s="24">
        <v>6</v>
      </c>
      <c r="J262" s="24"/>
      <c r="K262" s="24"/>
      <c r="L262" s="24"/>
      <c r="M262" s="24"/>
      <c r="N262" s="24">
        <v>6</v>
      </c>
      <c r="O262" s="24">
        <v>6</v>
      </c>
      <c r="P262" s="24"/>
      <c r="Q262" s="24"/>
      <c r="R262" s="24"/>
      <c r="S262" s="24"/>
      <c r="T262" s="24">
        <v>6</v>
      </c>
      <c r="U262" s="24"/>
      <c r="V262" s="22"/>
      <c r="W262" s="22">
        <v>129</v>
      </c>
      <c r="X262" s="22">
        <v>6904.8</v>
      </c>
      <c r="Y262" s="22"/>
      <c r="Z262" s="22"/>
      <c r="AA262" s="22"/>
      <c r="AB262" s="22">
        <v>1</v>
      </c>
      <c r="AC262" s="22">
        <v>1</v>
      </c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  <c r="AO262" s="22"/>
      <c r="AP262" s="22">
        <v>3</v>
      </c>
      <c r="AQ262" s="22"/>
      <c r="AR262" s="22">
        <v>3</v>
      </c>
      <c r="AS262" s="22"/>
    </row>
    <row r="263" spans="1:45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7</v>
      </c>
      <c r="F263" s="22">
        <v>156</v>
      </c>
      <c r="G263" s="22">
        <v>0</v>
      </c>
      <c r="H263" s="24">
        <v>18</v>
      </c>
      <c r="I263" s="24">
        <v>10</v>
      </c>
      <c r="J263" s="24">
        <v>0</v>
      </c>
      <c r="K263" s="24">
        <v>0</v>
      </c>
      <c r="L263" s="24">
        <v>0.93</v>
      </c>
      <c r="M263" s="24">
        <v>0</v>
      </c>
      <c r="N263" s="24">
        <v>10.93</v>
      </c>
      <c r="O263" s="24">
        <v>12</v>
      </c>
      <c r="P263" s="24">
        <v>0</v>
      </c>
      <c r="Q263" s="24">
        <v>0</v>
      </c>
      <c r="R263" s="24">
        <v>0</v>
      </c>
      <c r="S263" s="24">
        <v>0</v>
      </c>
      <c r="T263" s="24">
        <v>12</v>
      </c>
      <c r="U263" s="24">
        <v>0</v>
      </c>
      <c r="V263" s="22">
        <v>0</v>
      </c>
      <c r="W263" s="22">
        <v>480</v>
      </c>
      <c r="X263" s="22">
        <v>11361.65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10</v>
      </c>
      <c r="AQ263" s="22">
        <v>0</v>
      </c>
      <c r="AR263" s="22">
        <v>1</v>
      </c>
      <c r="AS263" s="22">
        <v>0</v>
      </c>
    </row>
    <row r="264" spans="1:45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5</v>
      </c>
      <c r="F264" s="22">
        <v>75.790000000000006</v>
      </c>
      <c r="G264" s="22">
        <v>0</v>
      </c>
      <c r="H264" s="24">
        <v>17.12</v>
      </c>
      <c r="I264" s="24">
        <v>11.21</v>
      </c>
      <c r="J264" s="24">
        <v>0</v>
      </c>
      <c r="K264" s="24">
        <v>0</v>
      </c>
      <c r="L264" s="24">
        <v>0</v>
      </c>
      <c r="M264" s="24">
        <v>0</v>
      </c>
      <c r="N264" s="24">
        <v>11.21</v>
      </c>
      <c r="O264" s="24">
        <v>7.4</v>
      </c>
      <c r="P264" s="24">
        <v>0</v>
      </c>
      <c r="Q264" s="24">
        <v>0</v>
      </c>
      <c r="R264" s="24">
        <v>0</v>
      </c>
      <c r="S264" s="24">
        <v>0</v>
      </c>
      <c r="T264" s="24">
        <v>7.4</v>
      </c>
      <c r="U264" s="24">
        <v>0.82</v>
      </c>
      <c r="V264" s="22">
        <v>0</v>
      </c>
      <c r="W264" s="22">
        <v>248</v>
      </c>
      <c r="X264" s="22">
        <v>7098.7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5</v>
      </c>
      <c r="AQ264" s="22">
        <v>0</v>
      </c>
      <c r="AR264" s="22">
        <v>0</v>
      </c>
      <c r="AS264" s="22">
        <v>0</v>
      </c>
    </row>
    <row r="265" spans="1:45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2</v>
      </c>
      <c r="F265" s="22">
        <v>65.150000000000006</v>
      </c>
      <c r="G265" s="22"/>
      <c r="H265" s="24">
        <v>4.2</v>
      </c>
      <c r="I265" s="24">
        <v>3.2</v>
      </c>
      <c r="J265" s="24"/>
      <c r="K265" s="24"/>
      <c r="L265" s="24"/>
      <c r="M265" s="24"/>
      <c r="N265" s="24">
        <v>3.2</v>
      </c>
      <c r="O265" s="24">
        <v>3.2</v>
      </c>
      <c r="P265" s="24"/>
      <c r="Q265" s="24"/>
      <c r="R265" s="24"/>
      <c r="S265" s="24"/>
      <c r="T265" s="24">
        <v>3.2</v>
      </c>
      <c r="U265" s="24"/>
      <c r="V265" s="22"/>
      <c r="W265" s="22">
        <v>68</v>
      </c>
      <c r="X265" s="22">
        <v>4250</v>
      </c>
      <c r="Y265" s="22">
        <v>1</v>
      </c>
      <c r="Z265" s="22"/>
      <c r="AA265" s="22">
        <v>1</v>
      </c>
      <c r="AB265" s="22">
        <v>1</v>
      </c>
      <c r="AC265" s="22">
        <v>1</v>
      </c>
      <c r="AD265" s="22"/>
      <c r="AE265" s="22">
        <v>1</v>
      </c>
      <c r="AF265" s="22"/>
      <c r="AG265" s="22"/>
      <c r="AH265" s="22"/>
      <c r="AI265" s="22"/>
      <c r="AJ265" s="22"/>
      <c r="AK265" s="22"/>
      <c r="AL265" s="22"/>
      <c r="AM265" s="22"/>
      <c r="AN265" s="22"/>
      <c r="AO265" s="22">
        <v>1</v>
      </c>
      <c r="AP265" s="22">
        <v>2</v>
      </c>
      <c r="AQ265" s="22"/>
      <c r="AR265" s="22"/>
      <c r="AS265" s="22"/>
    </row>
    <row r="266" spans="1:45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2</v>
      </c>
      <c r="F266" s="22">
        <v>52.05</v>
      </c>
      <c r="G266" s="22"/>
      <c r="H266" s="24">
        <v>5.31</v>
      </c>
      <c r="I266" s="24">
        <v>16.010000000000002</v>
      </c>
      <c r="J266" s="24"/>
      <c r="K266" s="24"/>
      <c r="L266" s="24"/>
      <c r="M266" s="24"/>
      <c r="N266" s="24">
        <v>16.010000000000002</v>
      </c>
      <c r="O266" s="24">
        <v>3.27</v>
      </c>
      <c r="P266" s="24"/>
      <c r="Q266" s="24"/>
      <c r="R266" s="24"/>
      <c r="S266" s="24"/>
      <c r="T266" s="24">
        <v>3.27</v>
      </c>
      <c r="U266" s="24"/>
      <c r="V266" s="22"/>
      <c r="W266" s="22">
        <v>137</v>
      </c>
      <c r="X266" s="22">
        <v>5160</v>
      </c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  <c r="AP266" s="22">
        <v>2</v>
      </c>
      <c r="AQ266" s="22"/>
      <c r="AR266" s="22"/>
      <c r="AS266" s="22"/>
    </row>
    <row r="267" spans="1:45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1</v>
      </c>
      <c r="F267" s="22">
        <v>258.99</v>
      </c>
      <c r="G267" s="22"/>
      <c r="H267" s="24">
        <v>10.48</v>
      </c>
      <c r="I267" s="24">
        <v>15</v>
      </c>
      <c r="J267" s="24"/>
      <c r="K267" s="24">
        <v>16</v>
      </c>
      <c r="L267" s="24">
        <v>54</v>
      </c>
      <c r="M267" s="24"/>
      <c r="N267" s="24">
        <v>85</v>
      </c>
      <c r="O267" s="24">
        <v>3.5</v>
      </c>
      <c r="P267" s="24"/>
      <c r="Q267" s="24"/>
      <c r="R267" s="24"/>
      <c r="S267" s="24"/>
      <c r="T267" s="24">
        <v>3.5</v>
      </c>
      <c r="U267" s="24"/>
      <c r="V267" s="22"/>
      <c r="W267" s="22">
        <v>89</v>
      </c>
      <c r="X267" s="22">
        <v>4553.8500000000004</v>
      </c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  <c r="AO267" s="22"/>
      <c r="AP267" s="22">
        <v>2</v>
      </c>
      <c r="AQ267" s="22"/>
      <c r="AR267" s="22"/>
      <c r="AS267" s="22"/>
    </row>
    <row r="268" spans="1:45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3</v>
      </c>
      <c r="F268" s="22">
        <v>235</v>
      </c>
      <c r="G268" s="22"/>
      <c r="H268" s="24">
        <v>8</v>
      </c>
      <c r="I268" s="24"/>
      <c r="J268" s="24"/>
      <c r="K268" s="24"/>
      <c r="L268" s="24"/>
      <c r="M268" s="24">
        <v>5</v>
      </c>
      <c r="N268" s="24">
        <v>5</v>
      </c>
      <c r="O268" s="24">
        <v>5</v>
      </c>
      <c r="P268" s="24"/>
      <c r="Q268" s="24"/>
      <c r="R268" s="24"/>
      <c r="S268" s="24"/>
      <c r="T268" s="24">
        <v>5</v>
      </c>
      <c r="U268" s="24"/>
      <c r="V268" s="22"/>
      <c r="W268" s="22">
        <v>244</v>
      </c>
      <c r="X268" s="22">
        <v>5820.15</v>
      </c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  <c r="AP268" s="22">
        <v>2</v>
      </c>
      <c r="AQ268" s="22">
        <v>1</v>
      </c>
      <c r="AR268" s="22">
        <v>1</v>
      </c>
      <c r="AS268" s="22"/>
    </row>
    <row r="269" spans="1:45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3</v>
      </c>
      <c r="F269" s="22">
        <v>278</v>
      </c>
      <c r="G269" s="22"/>
      <c r="H269" s="24">
        <v>8</v>
      </c>
      <c r="I269" s="24">
        <v>6</v>
      </c>
      <c r="J269" s="24"/>
      <c r="K269" s="24"/>
      <c r="L269" s="24"/>
      <c r="M269" s="24"/>
      <c r="N269" s="24">
        <v>6</v>
      </c>
      <c r="O269" s="24">
        <v>8</v>
      </c>
      <c r="P269" s="24"/>
      <c r="Q269" s="24"/>
      <c r="R269" s="24"/>
      <c r="S269" s="24"/>
      <c r="T269" s="24">
        <v>8</v>
      </c>
      <c r="U269" s="24"/>
      <c r="V269" s="22"/>
      <c r="W269" s="22">
        <v>175</v>
      </c>
      <c r="X269" s="22">
        <v>7257.1</v>
      </c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  <c r="AP269" s="22">
        <v>10</v>
      </c>
      <c r="AQ269" s="22"/>
      <c r="AR269" s="22"/>
      <c r="AS269" s="22"/>
    </row>
    <row r="270" spans="1:45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4</v>
      </c>
      <c r="F270" s="22">
        <v>207.43</v>
      </c>
      <c r="G270" s="22"/>
      <c r="H270" s="24">
        <v>14.56</v>
      </c>
      <c r="I270" s="24">
        <v>11.05</v>
      </c>
      <c r="J270" s="24"/>
      <c r="K270" s="24"/>
      <c r="L270" s="24"/>
      <c r="M270" s="24"/>
      <c r="N270" s="24">
        <v>11.05</v>
      </c>
      <c r="O270" s="24">
        <v>11.42</v>
      </c>
      <c r="P270" s="24"/>
      <c r="Q270" s="24"/>
      <c r="R270" s="24"/>
      <c r="S270" s="24"/>
      <c r="T270" s="24">
        <v>11.42</v>
      </c>
      <c r="U270" s="24">
        <v>0.19</v>
      </c>
      <c r="V270" s="22"/>
      <c r="W270" s="22">
        <v>436</v>
      </c>
      <c r="X270" s="22">
        <v>9907</v>
      </c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  <c r="AN270" s="22"/>
      <c r="AO270" s="22"/>
      <c r="AP270" s="22">
        <v>20</v>
      </c>
      <c r="AQ270" s="22"/>
      <c r="AR270" s="22"/>
      <c r="AS270" s="22"/>
    </row>
    <row r="271" spans="1:45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1</v>
      </c>
      <c r="F271" s="22">
        <v>58.5</v>
      </c>
      <c r="G271" s="22">
        <v>0</v>
      </c>
      <c r="H271" s="24">
        <v>5.55</v>
      </c>
      <c r="I271" s="24">
        <v>2.98</v>
      </c>
      <c r="J271" s="24">
        <v>0</v>
      </c>
      <c r="K271" s="24">
        <v>0</v>
      </c>
      <c r="L271" s="24">
        <v>0</v>
      </c>
      <c r="M271" s="24">
        <v>0</v>
      </c>
      <c r="N271" s="24">
        <v>2.98</v>
      </c>
      <c r="O271" s="24">
        <v>4.34</v>
      </c>
      <c r="P271" s="24">
        <v>0</v>
      </c>
      <c r="Q271" s="24">
        <v>0</v>
      </c>
      <c r="R271" s="24">
        <v>0</v>
      </c>
      <c r="S271" s="24">
        <v>0</v>
      </c>
      <c r="T271" s="24">
        <v>4.34</v>
      </c>
      <c r="U271" s="24">
        <v>0</v>
      </c>
      <c r="V271" s="22">
        <v>0</v>
      </c>
      <c r="W271" s="22">
        <v>76</v>
      </c>
      <c r="X271" s="22">
        <v>2820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2</v>
      </c>
      <c r="AQ271" s="22">
        <v>0</v>
      </c>
      <c r="AR271" s="22">
        <v>0</v>
      </c>
      <c r="AS271" s="22">
        <v>0</v>
      </c>
    </row>
    <row r="272" spans="1:45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3</v>
      </c>
      <c r="F272" s="22">
        <v>82</v>
      </c>
      <c r="G272" s="22">
        <v>0</v>
      </c>
      <c r="H272" s="24">
        <v>8</v>
      </c>
      <c r="I272" s="24">
        <v>5</v>
      </c>
      <c r="J272" s="24">
        <v>0</v>
      </c>
      <c r="K272" s="24">
        <v>0</v>
      </c>
      <c r="L272" s="24">
        <v>0</v>
      </c>
      <c r="M272" s="24">
        <v>0</v>
      </c>
      <c r="N272" s="24">
        <v>5</v>
      </c>
      <c r="O272" s="24">
        <v>4</v>
      </c>
      <c r="P272" s="24">
        <v>0</v>
      </c>
      <c r="Q272" s="24">
        <v>0</v>
      </c>
      <c r="R272" s="24">
        <v>0</v>
      </c>
      <c r="S272" s="24">
        <v>0</v>
      </c>
      <c r="T272" s="24">
        <v>4</v>
      </c>
      <c r="U272" s="24">
        <v>0</v>
      </c>
      <c r="V272" s="22">
        <v>0</v>
      </c>
      <c r="W272" s="22">
        <v>191</v>
      </c>
      <c r="X272" s="22">
        <v>4891.4799999999996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  <c r="AQ272" s="22">
        <v>0</v>
      </c>
      <c r="AR272" s="22">
        <v>0</v>
      </c>
      <c r="AS272" s="22">
        <v>0</v>
      </c>
    </row>
    <row r="273" spans="1:45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1</v>
      </c>
      <c r="F273" s="22">
        <v>50.78</v>
      </c>
      <c r="G273" s="22">
        <v>0</v>
      </c>
      <c r="H273" s="24">
        <v>7.7</v>
      </c>
      <c r="I273" s="24">
        <v>6.05</v>
      </c>
      <c r="J273" s="24">
        <v>0</v>
      </c>
      <c r="K273" s="24">
        <v>0</v>
      </c>
      <c r="L273" s="24">
        <v>0</v>
      </c>
      <c r="M273" s="24">
        <v>0</v>
      </c>
      <c r="N273" s="24">
        <v>6.05</v>
      </c>
      <c r="O273" s="24">
        <v>6.54</v>
      </c>
      <c r="P273" s="24">
        <v>0</v>
      </c>
      <c r="Q273" s="24">
        <v>0</v>
      </c>
      <c r="R273" s="24">
        <v>0</v>
      </c>
      <c r="S273" s="24">
        <v>0</v>
      </c>
      <c r="T273" s="24">
        <v>6.54</v>
      </c>
      <c r="U273" s="24">
        <v>0</v>
      </c>
      <c r="V273" s="22">
        <v>0</v>
      </c>
      <c r="W273" s="22">
        <v>94</v>
      </c>
      <c r="X273" s="22">
        <v>2816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2</v>
      </c>
      <c r="AQ273" s="22">
        <v>0</v>
      </c>
      <c r="AR273" s="22">
        <v>0</v>
      </c>
      <c r="AS273" s="22">
        <v>0</v>
      </c>
    </row>
    <row r="274" spans="1:45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1</v>
      </c>
      <c r="F274" s="22">
        <v>52</v>
      </c>
      <c r="G274" s="22">
        <v>0</v>
      </c>
      <c r="H274" s="24">
        <v>4.2</v>
      </c>
      <c r="I274" s="24">
        <v>4.5199999999999996</v>
      </c>
      <c r="J274" s="24">
        <v>0</v>
      </c>
      <c r="K274" s="24">
        <v>0</v>
      </c>
      <c r="L274" s="24">
        <v>0</v>
      </c>
      <c r="M274" s="24">
        <v>0</v>
      </c>
      <c r="N274" s="24">
        <v>4.5199999999999996</v>
      </c>
      <c r="O274" s="24">
        <v>4.3600000000000003</v>
      </c>
      <c r="P274" s="24">
        <v>0</v>
      </c>
      <c r="Q274" s="24">
        <v>0</v>
      </c>
      <c r="R274" s="24">
        <v>0</v>
      </c>
      <c r="S274" s="24">
        <v>0</v>
      </c>
      <c r="T274" s="24">
        <v>4.3600000000000003</v>
      </c>
      <c r="U274" s="24">
        <v>0</v>
      </c>
      <c r="V274" s="22">
        <v>0</v>
      </c>
      <c r="W274" s="22">
        <v>169</v>
      </c>
      <c r="X274" s="22">
        <v>5021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7</v>
      </c>
      <c r="AQ274" s="22">
        <v>1</v>
      </c>
      <c r="AR274" s="22">
        <v>1</v>
      </c>
      <c r="AS274" s="22">
        <v>0</v>
      </c>
    </row>
    <row r="275" spans="1:45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5</v>
      </c>
      <c r="F275" s="22">
        <v>142</v>
      </c>
      <c r="G275" s="22"/>
      <c r="H275" s="24">
        <v>15</v>
      </c>
      <c r="I275" s="24">
        <v>11.3</v>
      </c>
      <c r="J275" s="24"/>
      <c r="K275" s="24"/>
      <c r="L275" s="24"/>
      <c r="M275" s="24">
        <v>1.3</v>
      </c>
      <c r="N275" s="24">
        <v>12.6</v>
      </c>
      <c r="O275" s="24">
        <v>10.7</v>
      </c>
      <c r="P275" s="24"/>
      <c r="Q275" s="24"/>
      <c r="R275" s="24"/>
      <c r="S275" s="24"/>
      <c r="T275" s="24">
        <v>10.7</v>
      </c>
      <c r="U275" s="24">
        <v>0.17</v>
      </c>
      <c r="V275" s="22"/>
      <c r="W275" s="22">
        <v>292</v>
      </c>
      <c r="X275" s="22">
        <v>13005.2</v>
      </c>
      <c r="Y275" s="22"/>
      <c r="Z275" s="22"/>
      <c r="AA275" s="22"/>
      <c r="AB275" s="22"/>
      <c r="AC275" s="22"/>
      <c r="AD275" s="22"/>
      <c r="AE275" s="22"/>
      <c r="AF275" s="22">
        <v>2</v>
      </c>
      <c r="AG275" s="22"/>
      <c r="AH275" s="22">
        <v>2</v>
      </c>
      <c r="AI275" s="22"/>
      <c r="AJ275" s="22"/>
      <c r="AK275" s="22"/>
      <c r="AL275" s="22"/>
      <c r="AM275" s="22"/>
      <c r="AN275" s="22">
        <v>2</v>
      </c>
      <c r="AO275" s="22">
        <v>2</v>
      </c>
      <c r="AP275" s="22">
        <v>7</v>
      </c>
      <c r="AQ275" s="22"/>
      <c r="AR275" s="22">
        <v>1</v>
      </c>
      <c r="AS275" s="22"/>
    </row>
    <row r="276" spans="1:45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5</v>
      </c>
      <c r="F276" s="22">
        <v>293</v>
      </c>
      <c r="G276" s="22">
        <v>0</v>
      </c>
      <c r="H276" s="24">
        <v>16</v>
      </c>
      <c r="I276" s="24">
        <v>9</v>
      </c>
      <c r="J276" s="24">
        <v>0</v>
      </c>
      <c r="K276" s="24">
        <v>0</v>
      </c>
      <c r="L276" s="24">
        <v>0</v>
      </c>
      <c r="M276" s="24">
        <v>0</v>
      </c>
      <c r="N276" s="24">
        <v>9</v>
      </c>
      <c r="O276" s="24">
        <v>5</v>
      </c>
      <c r="P276" s="24">
        <v>0</v>
      </c>
      <c r="Q276" s="24">
        <v>0</v>
      </c>
      <c r="R276" s="24">
        <v>0</v>
      </c>
      <c r="S276" s="24">
        <v>0</v>
      </c>
      <c r="T276" s="24">
        <v>5</v>
      </c>
      <c r="U276" s="24">
        <v>0</v>
      </c>
      <c r="V276" s="22">
        <v>0</v>
      </c>
      <c r="W276" s="22">
        <v>239</v>
      </c>
      <c r="X276" s="22">
        <v>7218.75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  <c r="AQ276" s="22">
        <v>0</v>
      </c>
      <c r="AR276" s="22">
        <v>0</v>
      </c>
      <c r="AS276" s="22">
        <v>0</v>
      </c>
    </row>
    <row r="277" spans="1:45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4</v>
      </c>
      <c r="F277" s="22">
        <v>271</v>
      </c>
      <c r="G277" s="22">
        <v>0</v>
      </c>
      <c r="H277" s="24">
        <v>10.55</v>
      </c>
      <c r="I277" s="24">
        <v>0</v>
      </c>
      <c r="J277" s="24">
        <v>0</v>
      </c>
      <c r="K277" s="24">
        <v>0</v>
      </c>
      <c r="L277" s="24">
        <v>0</v>
      </c>
      <c r="M277" s="24">
        <v>0</v>
      </c>
      <c r="N277" s="24">
        <v>0</v>
      </c>
      <c r="O277" s="24">
        <v>0</v>
      </c>
      <c r="P277" s="24">
        <v>0</v>
      </c>
      <c r="Q277" s="24">
        <v>0</v>
      </c>
      <c r="R277" s="24">
        <v>0</v>
      </c>
      <c r="S277" s="24">
        <v>0</v>
      </c>
      <c r="T277" s="24">
        <v>0</v>
      </c>
      <c r="U277" s="24">
        <v>1</v>
      </c>
      <c r="V277" s="22">
        <v>0</v>
      </c>
      <c r="W277" s="22">
        <v>309</v>
      </c>
      <c r="X277" s="22">
        <v>7650.93</v>
      </c>
      <c r="Y277" s="22">
        <v>0</v>
      </c>
      <c r="Z277" s="22">
        <v>0</v>
      </c>
      <c r="AA277" s="22">
        <v>0</v>
      </c>
      <c r="AB277" s="22">
        <v>0</v>
      </c>
      <c r="AC277" s="22">
        <v>5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22</v>
      </c>
      <c r="AQ277" s="22">
        <v>0</v>
      </c>
      <c r="AR277" s="22">
        <v>0</v>
      </c>
      <c r="AS277" s="22">
        <v>0</v>
      </c>
    </row>
    <row r="278" spans="1:45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4</v>
      </c>
      <c r="F278" s="22">
        <v>184</v>
      </c>
      <c r="G278" s="22">
        <v>0</v>
      </c>
      <c r="H278" s="24">
        <v>6.62</v>
      </c>
      <c r="I278" s="24">
        <v>5.6</v>
      </c>
      <c r="J278" s="24">
        <v>0</v>
      </c>
      <c r="K278" s="24">
        <v>0</v>
      </c>
      <c r="L278" s="24">
        <v>0</v>
      </c>
      <c r="M278" s="24">
        <v>0</v>
      </c>
      <c r="N278" s="24">
        <v>5.6</v>
      </c>
      <c r="O278" s="24">
        <v>5.91</v>
      </c>
      <c r="P278" s="24">
        <v>0</v>
      </c>
      <c r="Q278" s="24">
        <v>0</v>
      </c>
      <c r="R278" s="24">
        <v>0</v>
      </c>
      <c r="S278" s="24">
        <v>0</v>
      </c>
      <c r="T278" s="24">
        <v>5.91</v>
      </c>
      <c r="U278" s="24">
        <v>0</v>
      </c>
      <c r="V278" s="22">
        <v>0</v>
      </c>
      <c r="W278" s="22">
        <v>159</v>
      </c>
      <c r="X278" s="22">
        <v>3158.39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6</v>
      </c>
      <c r="AQ278" s="22">
        <v>0</v>
      </c>
      <c r="AR278" s="22">
        <v>0</v>
      </c>
      <c r="AS278" s="22">
        <v>0</v>
      </c>
    </row>
    <row r="279" spans="1:45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6</v>
      </c>
      <c r="F279" s="22">
        <v>271</v>
      </c>
      <c r="G279" s="22"/>
      <c r="H279" s="24">
        <v>21</v>
      </c>
      <c r="I279" s="24">
        <v>13.95</v>
      </c>
      <c r="J279" s="24"/>
      <c r="K279" s="24"/>
      <c r="L279" s="24"/>
      <c r="M279" s="24"/>
      <c r="N279" s="24">
        <v>13.95</v>
      </c>
      <c r="O279" s="24">
        <v>10.15</v>
      </c>
      <c r="P279" s="24"/>
      <c r="Q279" s="24"/>
      <c r="R279" s="24"/>
      <c r="S279" s="24"/>
      <c r="T279" s="24">
        <v>10.15</v>
      </c>
      <c r="U279" s="24">
        <v>1.2</v>
      </c>
      <c r="V279" s="22"/>
      <c r="W279" s="22"/>
      <c r="X279" s="22">
        <v>11064</v>
      </c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>
        <v>19</v>
      </c>
      <c r="AQ279" s="22"/>
      <c r="AR279" s="22"/>
      <c r="AS279" s="22">
        <v>1</v>
      </c>
    </row>
    <row r="280" spans="1:45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2</v>
      </c>
      <c r="F280" s="22">
        <v>77</v>
      </c>
      <c r="G280" s="22"/>
      <c r="H280" s="24">
        <v>16</v>
      </c>
      <c r="I280" s="24">
        <v>6.08</v>
      </c>
      <c r="J280" s="24"/>
      <c r="K280" s="24"/>
      <c r="L280" s="24"/>
      <c r="M280" s="24"/>
      <c r="N280" s="24">
        <v>6.08</v>
      </c>
      <c r="O280" s="24">
        <v>6.08</v>
      </c>
      <c r="P280" s="24"/>
      <c r="Q280" s="24"/>
      <c r="R280" s="24"/>
      <c r="S280" s="24"/>
      <c r="T280" s="24">
        <v>6.08</v>
      </c>
      <c r="U280" s="24"/>
      <c r="V280" s="22"/>
      <c r="W280" s="22">
        <v>123</v>
      </c>
      <c r="X280" s="22">
        <v>5200</v>
      </c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</row>
    <row r="281" spans="1:45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10</v>
      </c>
      <c r="F281" s="22">
        <v>300</v>
      </c>
      <c r="G281" s="22">
        <v>0</v>
      </c>
      <c r="H281" s="24">
        <v>32</v>
      </c>
      <c r="I281" s="24">
        <v>30</v>
      </c>
      <c r="J281" s="24">
        <v>0</v>
      </c>
      <c r="K281" s="24">
        <v>0</v>
      </c>
      <c r="L281" s="24">
        <v>0</v>
      </c>
      <c r="M281" s="24">
        <v>0</v>
      </c>
      <c r="N281" s="24">
        <v>30</v>
      </c>
      <c r="O281" s="24">
        <v>28</v>
      </c>
      <c r="P281" s="24">
        <v>0</v>
      </c>
      <c r="Q281" s="24">
        <v>0</v>
      </c>
      <c r="R281" s="24">
        <v>0</v>
      </c>
      <c r="S281" s="24">
        <v>0</v>
      </c>
      <c r="T281" s="24">
        <v>28</v>
      </c>
      <c r="U281" s="24">
        <v>6</v>
      </c>
      <c r="V281" s="22">
        <v>0</v>
      </c>
      <c r="W281" s="22">
        <v>443</v>
      </c>
      <c r="X281" s="22">
        <v>10796.75</v>
      </c>
      <c r="Y281" s="22">
        <v>1</v>
      </c>
      <c r="Z281" s="22">
        <v>1</v>
      </c>
      <c r="AA281" s="22">
        <v>0</v>
      </c>
      <c r="AB281" s="22">
        <v>0</v>
      </c>
      <c r="AC281" s="22">
        <v>1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9</v>
      </c>
      <c r="AQ281" s="22">
        <v>1</v>
      </c>
      <c r="AR281" s="22">
        <v>2</v>
      </c>
      <c r="AS281" s="22">
        <v>0</v>
      </c>
    </row>
    <row r="282" spans="1:45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1</v>
      </c>
      <c r="F282" s="22">
        <v>78.099999999999994</v>
      </c>
      <c r="G282" s="22">
        <v>0</v>
      </c>
      <c r="H282" s="24">
        <v>5.72</v>
      </c>
      <c r="I282" s="24">
        <v>4.32</v>
      </c>
      <c r="J282" s="24">
        <v>0</v>
      </c>
      <c r="K282" s="24">
        <v>0</v>
      </c>
      <c r="L282" s="24">
        <v>0</v>
      </c>
      <c r="M282" s="24">
        <v>0</v>
      </c>
      <c r="N282" s="24">
        <v>4.32</v>
      </c>
      <c r="O282" s="24">
        <v>4.1900000000000004</v>
      </c>
      <c r="P282" s="24">
        <v>0</v>
      </c>
      <c r="Q282" s="24">
        <v>0</v>
      </c>
      <c r="R282" s="24">
        <v>0</v>
      </c>
      <c r="S282" s="24">
        <v>0</v>
      </c>
      <c r="T282" s="24">
        <v>4.1900000000000004</v>
      </c>
      <c r="U282" s="24">
        <v>0</v>
      </c>
      <c r="V282" s="22">
        <v>0</v>
      </c>
      <c r="W282" s="22">
        <v>133</v>
      </c>
      <c r="X282" s="22">
        <v>6403.95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  <c r="AQ282" s="22">
        <v>0</v>
      </c>
      <c r="AR282" s="22">
        <v>0</v>
      </c>
      <c r="AS282" s="22">
        <v>0</v>
      </c>
    </row>
    <row r="283" spans="1:45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3</v>
      </c>
      <c r="F283" s="22">
        <v>72</v>
      </c>
      <c r="G283" s="22">
        <v>0</v>
      </c>
      <c r="H283" s="24">
        <v>9</v>
      </c>
      <c r="I283" s="24">
        <v>4</v>
      </c>
      <c r="J283" s="24">
        <v>0</v>
      </c>
      <c r="K283" s="24">
        <v>0</v>
      </c>
      <c r="L283" s="24">
        <v>1</v>
      </c>
      <c r="M283" s="24">
        <v>0</v>
      </c>
      <c r="N283" s="24">
        <v>5</v>
      </c>
      <c r="O283" s="24">
        <v>4</v>
      </c>
      <c r="P283" s="24">
        <v>0</v>
      </c>
      <c r="Q283" s="24">
        <v>0</v>
      </c>
      <c r="R283" s="24">
        <v>0</v>
      </c>
      <c r="S283" s="24">
        <v>0</v>
      </c>
      <c r="T283" s="24">
        <v>4</v>
      </c>
      <c r="U283" s="24">
        <v>0</v>
      </c>
      <c r="V283" s="22">
        <v>0</v>
      </c>
      <c r="W283" s="22">
        <v>193</v>
      </c>
      <c r="X283" s="22">
        <v>5389.45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3</v>
      </c>
      <c r="AQ283" s="22">
        <v>1</v>
      </c>
      <c r="AR283" s="22">
        <v>0</v>
      </c>
      <c r="AS283" s="22">
        <v>0</v>
      </c>
    </row>
    <row r="284" spans="1:45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4</v>
      </c>
      <c r="F284" s="22">
        <v>219.83</v>
      </c>
      <c r="G284" s="22"/>
      <c r="H284" s="24">
        <v>15</v>
      </c>
      <c r="I284" s="24">
        <v>10</v>
      </c>
      <c r="J284" s="24"/>
      <c r="K284" s="24"/>
      <c r="L284" s="24"/>
      <c r="M284" s="24"/>
      <c r="N284" s="24">
        <v>10</v>
      </c>
      <c r="O284" s="24">
        <v>10</v>
      </c>
      <c r="P284" s="24"/>
      <c r="Q284" s="24"/>
      <c r="R284" s="24"/>
      <c r="S284" s="24"/>
      <c r="T284" s="24">
        <v>10</v>
      </c>
      <c r="U284" s="24"/>
      <c r="V284" s="22"/>
      <c r="W284" s="22">
        <v>320</v>
      </c>
      <c r="X284" s="22">
        <v>7889.4</v>
      </c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  <c r="AP284" s="22">
        <v>9</v>
      </c>
      <c r="AQ284" s="22"/>
      <c r="AR284" s="22"/>
      <c r="AS284" s="22"/>
    </row>
    <row r="285" spans="1:45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4</v>
      </c>
      <c r="F285" s="22">
        <v>700.39</v>
      </c>
      <c r="G285" s="22"/>
      <c r="H285" s="24">
        <v>12.84</v>
      </c>
      <c r="I285" s="24">
        <v>6</v>
      </c>
      <c r="J285" s="24"/>
      <c r="K285" s="24"/>
      <c r="L285" s="24"/>
      <c r="M285" s="24"/>
      <c r="N285" s="24">
        <v>6</v>
      </c>
      <c r="O285" s="24">
        <v>6</v>
      </c>
      <c r="P285" s="24"/>
      <c r="Q285" s="24"/>
      <c r="R285" s="24"/>
      <c r="S285" s="24"/>
      <c r="T285" s="24">
        <v>6</v>
      </c>
      <c r="U285" s="24"/>
      <c r="V285" s="22"/>
      <c r="W285" s="22">
        <v>215</v>
      </c>
      <c r="X285" s="22">
        <v>7650</v>
      </c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  <c r="AP285" s="22">
        <v>13</v>
      </c>
      <c r="AQ285" s="22"/>
      <c r="AR285" s="22">
        <v>1</v>
      </c>
      <c r="AS285" s="22"/>
    </row>
    <row r="286" spans="1:45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2</v>
      </c>
      <c r="F286" s="22">
        <v>34.11</v>
      </c>
      <c r="G286" s="22"/>
      <c r="H286" s="24">
        <v>5</v>
      </c>
      <c r="I286" s="24">
        <v>4.3</v>
      </c>
      <c r="J286" s="24"/>
      <c r="K286" s="24"/>
      <c r="L286" s="24"/>
      <c r="M286" s="24"/>
      <c r="N286" s="24">
        <v>4.3</v>
      </c>
      <c r="O286" s="24">
        <v>3.2</v>
      </c>
      <c r="P286" s="24"/>
      <c r="Q286" s="24"/>
      <c r="R286" s="24"/>
      <c r="S286" s="24"/>
      <c r="T286" s="24">
        <v>3.2</v>
      </c>
      <c r="U286" s="24"/>
      <c r="V286" s="22"/>
      <c r="W286" s="22">
        <v>192</v>
      </c>
      <c r="X286" s="22">
        <v>4720</v>
      </c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>
        <v>3</v>
      </c>
      <c r="AQ286" s="22"/>
      <c r="AR286" s="22"/>
      <c r="AS286" s="22"/>
    </row>
    <row r="287" spans="1:45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6</v>
      </c>
      <c r="F287" s="22">
        <v>324</v>
      </c>
      <c r="G287" s="22"/>
      <c r="H287" s="24">
        <v>11</v>
      </c>
      <c r="I287" s="24">
        <v>9</v>
      </c>
      <c r="J287" s="24"/>
      <c r="K287" s="24"/>
      <c r="L287" s="24"/>
      <c r="M287" s="24"/>
      <c r="N287" s="24">
        <v>9</v>
      </c>
      <c r="O287" s="24">
        <v>12</v>
      </c>
      <c r="P287" s="24"/>
      <c r="Q287" s="24"/>
      <c r="R287" s="24"/>
      <c r="S287" s="24"/>
      <c r="T287" s="24">
        <v>12</v>
      </c>
      <c r="U287" s="24">
        <v>2</v>
      </c>
      <c r="V287" s="22"/>
      <c r="W287" s="22">
        <v>293</v>
      </c>
      <c r="X287" s="22">
        <v>9162</v>
      </c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  <c r="AP287" s="22">
        <v>21</v>
      </c>
      <c r="AQ287" s="22">
        <v>3</v>
      </c>
      <c r="AR287" s="22"/>
      <c r="AS287" s="22"/>
    </row>
    <row r="288" spans="1:45" x14ac:dyDescent="0.25">
      <c r="A288" s="22" t="s">
        <v>122</v>
      </c>
      <c r="B288" s="22" t="s">
        <v>515</v>
      </c>
      <c r="C288" s="22" t="s">
        <v>696</v>
      </c>
      <c r="D288" s="22" t="s">
        <v>697</v>
      </c>
      <c r="E288" s="22">
        <v>3</v>
      </c>
      <c r="F288" s="22">
        <v>74</v>
      </c>
      <c r="G288" s="22">
        <v>0</v>
      </c>
      <c r="H288" s="24">
        <v>10</v>
      </c>
      <c r="I288" s="24">
        <v>7</v>
      </c>
      <c r="J288" s="24">
        <v>0</v>
      </c>
      <c r="K288" s="24">
        <v>0</v>
      </c>
      <c r="L288" s="24">
        <v>0</v>
      </c>
      <c r="M288" s="24">
        <v>0</v>
      </c>
      <c r="N288" s="24">
        <v>7</v>
      </c>
      <c r="O288" s="24">
        <v>5</v>
      </c>
      <c r="P288" s="24">
        <v>0</v>
      </c>
      <c r="Q288" s="24">
        <v>0</v>
      </c>
      <c r="R288" s="24">
        <v>0</v>
      </c>
      <c r="S288" s="24">
        <v>0</v>
      </c>
      <c r="T288" s="24">
        <v>5</v>
      </c>
      <c r="U288" s="24">
        <v>1</v>
      </c>
      <c r="V288" s="22">
        <v>0</v>
      </c>
      <c r="W288" s="22">
        <v>173</v>
      </c>
      <c r="X288" s="22">
        <v>7900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4</v>
      </c>
      <c r="AQ288" s="22">
        <v>0</v>
      </c>
      <c r="AR288" s="22">
        <v>0</v>
      </c>
      <c r="AS288" s="22">
        <v>0</v>
      </c>
    </row>
    <row r="289" spans="1:45" x14ac:dyDescent="0.25">
      <c r="A289" s="22" t="s">
        <v>122</v>
      </c>
      <c r="B289" s="22" t="s">
        <v>515</v>
      </c>
      <c r="C289" s="22" t="s">
        <v>698</v>
      </c>
      <c r="D289" s="22" t="s">
        <v>699</v>
      </c>
      <c r="E289" s="22">
        <v>2</v>
      </c>
      <c r="F289" s="22">
        <v>75.680000000000007</v>
      </c>
      <c r="G289" s="22">
        <v>0</v>
      </c>
      <c r="H289" s="24">
        <v>6</v>
      </c>
      <c r="I289" s="24">
        <v>2.79</v>
      </c>
      <c r="J289" s="24">
        <v>0</v>
      </c>
      <c r="K289" s="24">
        <v>0</v>
      </c>
      <c r="L289" s="24">
        <v>0</v>
      </c>
      <c r="M289" s="24">
        <v>0</v>
      </c>
      <c r="N289" s="24">
        <v>2.79</v>
      </c>
      <c r="O289" s="24">
        <v>2.78</v>
      </c>
      <c r="P289" s="24">
        <v>0</v>
      </c>
      <c r="Q289" s="24">
        <v>0</v>
      </c>
      <c r="R289" s="24">
        <v>0</v>
      </c>
      <c r="S289" s="24">
        <v>0</v>
      </c>
      <c r="T289" s="24">
        <v>2.78</v>
      </c>
      <c r="U289" s="24">
        <v>0</v>
      </c>
      <c r="V289" s="22">
        <v>0</v>
      </c>
      <c r="W289" s="22">
        <v>103</v>
      </c>
      <c r="X289" s="22">
        <v>6080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3</v>
      </c>
      <c r="AQ289" s="22">
        <v>0</v>
      </c>
      <c r="AR289" s="22">
        <v>0</v>
      </c>
      <c r="AS289" s="22">
        <v>0</v>
      </c>
    </row>
    <row r="290" spans="1:45" x14ac:dyDescent="0.25">
      <c r="A290" s="22" t="s">
        <v>122</v>
      </c>
      <c r="B290" s="22" t="s">
        <v>700</v>
      </c>
      <c r="C290" s="22" t="s">
        <v>701</v>
      </c>
      <c r="D290" s="22" t="s">
        <v>702</v>
      </c>
      <c r="E290" s="22">
        <v>1</v>
      </c>
      <c r="F290" s="22">
        <v>61</v>
      </c>
      <c r="G290" s="22">
        <v>0</v>
      </c>
      <c r="H290" s="24">
        <v>2.69</v>
      </c>
      <c r="I290" s="24">
        <v>0</v>
      </c>
      <c r="J290" s="24">
        <v>0</v>
      </c>
      <c r="K290" s="24">
        <v>0</v>
      </c>
      <c r="L290" s="24">
        <v>2.6</v>
      </c>
      <c r="M290" s="24">
        <v>0</v>
      </c>
      <c r="N290" s="24">
        <v>2.6</v>
      </c>
      <c r="O290" s="24">
        <v>0</v>
      </c>
      <c r="P290" s="24">
        <v>0</v>
      </c>
      <c r="Q290" s="24">
        <v>0</v>
      </c>
      <c r="R290" s="24">
        <v>0</v>
      </c>
      <c r="S290" s="24">
        <v>0</v>
      </c>
      <c r="T290" s="24">
        <v>0</v>
      </c>
      <c r="U290" s="24">
        <v>0</v>
      </c>
      <c r="V290" s="22">
        <v>109</v>
      </c>
      <c r="W290" s="22">
        <v>6</v>
      </c>
      <c r="X290" s="22">
        <v>2974.33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4</v>
      </c>
      <c r="AQ290" s="22">
        <v>0</v>
      </c>
      <c r="AR290" s="22">
        <v>0</v>
      </c>
      <c r="AS290" s="22">
        <v>0</v>
      </c>
    </row>
    <row r="291" spans="1:45" x14ac:dyDescent="0.25">
      <c r="A291" s="22" t="s">
        <v>122</v>
      </c>
      <c r="B291" s="22" t="s">
        <v>700</v>
      </c>
      <c r="C291" s="22" t="s">
        <v>703</v>
      </c>
      <c r="D291" s="22" t="s">
        <v>704</v>
      </c>
      <c r="E291" s="22">
        <v>1</v>
      </c>
      <c r="F291" s="22">
        <v>2.02</v>
      </c>
      <c r="G291" s="22"/>
      <c r="H291" s="24">
        <v>2.5</v>
      </c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2">
        <v>37</v>
      </c>
      <c r="W291" s="22">
        <v>5</v>
      </c>
      <c r="X291" s="22">
        <v>2907</v>
      </c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  <c r="AO291" s="22"/>
      <c r="AP291" s="22">
        <v>3</v>
      </c>
      <c r="AQ291" s="22"/>
      <c r="AR291" s="22"/>
      <c r="AS291" s="22"/>
    </row>
    <row r="292" spans="1:45" x14ac:dyDescent="0.25">
      <c r="A292" s="22" t="s">
        <v>122</v>
      </c>
      <c r="B292" s="22" t="s">
        <v>700</v>
      </c>
      <c r="C292" s="22" t="s">
        <v>705</v>
      </c>
      <c r="D292" s="22" t="s">
        <v>706</v>
      </c>
      <c r="E292" s="22">
        <v>1</v>
      </c>
      <c r="F292" s="22">
        <v>22</v>
      </c>
      <c r="G292" s="22">
        <v>0</v>
      </c>
      <c r="H292" s="24">
        <v>2</v>
      </c>
      <c r="I292" s="24">
        <v>0</v>
      </c>
      <c r="J292" s="24">
        <v>0</v>
      </c>
      <c r="K292" s="24">
        <v>0</v>
      </c>
      <c r="L292" s="24">
        <v>0</v>
      </c>
      <c r="M292" s="24">
        <v>0</v>
      </c>
      <c r="N292" s="24">
        <v>0</v>
      </c>
      <c r="O292" s="24">
        <v>0</v>
      </c>
      <c r="P292" s="24">
        <v>0</v>
      </c>
      <c r="Q292" s="24">
        <v>0</v>
      </c>
      <c r="R292" s="24">
        <v>0</v>
      </c>
      <c r="S292" s="24">
        <v>0</v>
      </c>
      <c r="T292" s="24">
        <v>0</v>
      </c>
      <c r="U292" s="24">
        <v>0</v>
      </c>
      <c r="V292" s="22">
        <v>61</v>
      </c>
      <c r="W292" s="22">
        <v>20</v>
      </c>
      <c r="X292" s="22">
        <v>4000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1</v>
      </c>
      <c r="AQ292" s="22">
        <v>0</v>
      </c>
      <c r="AR292" s="22">
        <v>0</v>
      </c>
      <c r="AS292" s="22">
        <v>0</v>
      </c>
    </row>
    <row r="293" spans="1:45" x14ac:dyDescent="0.25">
      <c r="A293" s="22" t="s">
        <v>122</v>
      </c>
      <c r="B293" s="22" t="s">
        <v>700</v>
      </c>
      <c r="C293" s="22" t="s">
        <v>707</v>
      </c>
      <c r="D293" s="22" t="s">
        <v>708</v>
      </c>
      <c r="E293" s="22">
        <v>1</v>
      </c>
      <c r="F293" s="22">
        <v>93.54</v>
      </c>
      <c r="G293" s="22">
        <v>0</v>
      </c>
      <c r="H293" s="24">
        <v>7.78</v>
      </c>
      <c r="I293" s="24">
        <v>0</v>
      </c>
      <c r="J293" s="24">
        <v>0</v>
      </c>
      <c r="K293" s="24">
        <v>0</v>
      </c>
      <c r="L293" s="24">
        <v>0</v>
      </c>
      <c r="M293" s="24">
        <v>0</v>
      </c>
      <c r="N293" s="24">
        <v>0</v>
      </c>
      <c r="O293" s="24">
        <v>0</v>
      </c>
      <c r="P293" s="24">
        <v>0</v>
      </c>
      <c r="Q293" s="24">
        <v>0</v>
      </c>
      <c r="R293" s="24">
        <v>0</v>
      </c>
      <c r="S293" s="24">
        <v>0</v>
      </c>
      <c r="T293" s="24">
        <v>0</v>
      </c>
      <c r="U293" s="24">
        <v>0</v>
      </c>
      <c r="V293" s="22">
        <v>147</v>
      </c>
      <c r="W293" s="22">
        <v>42</v>
      </c>
      <c r="X293" s="22">
        <v>7350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10</v>
      </c>
      <c r="AQ293" s="22">
        <v>1</v>
      </c>
      <c r="AR293" s="22">
        <v>0</v>
      </c>
      <c r="AS293" s="22">
        <v>0</v>
      </c>
    </row>
    <row r="294" spans="1:45" x14ac:dyDescent="0.25">
      <c r="A294" s="22" t="s">
        <v>122</v>
      </c>
      <c r="B294" s="22" t="s">
        <v>700</v>
      </c>
      <c r="C294" s="22" t="s">
        <v>709</v>
      </c>
      <c r="D294" s="22" t="s">
        <v>710</v>
      </c>
      <c r="E294" s="22">
        <v>1</v>
      </c>
      <c r="F294" s="22">
        <v>83.2</v>
      </c>
      <c r="G294" s="22">
        <v>0</v>
      </c>
      <c r="H294" s="24">
        <v>7</v>
      </c>
      <c r="I294" s="24">
        <v>0</v>
      </c>
      <c r="J294" s="24">
        <v>0</v>
      </c>
      <c r="K294" s="24">
        <v>0</v>
      </c>
      <c r="L294" s="24">
        <v>0</v>
      </c>
      <c r="M294" s="24">
        <v>0</v>
      </c>
      <c r="N294" s="24">
        <v>0</v>
      </c>
      <c r="O294" s="24">
        <v>0</v>
      </c>
      <c r="P294" s="24">
        <v>0</v>
      </c>
      <c r="Q294" s="24">
        <v>0</v>
      </c>
      <c r="R294" s="24">
        <v>0</v>
      </c>
      <c r="S294" s="24">
        <v>0</v>
      </c>
      <c r="T294" s="24">
        <v>0</v>
      </c>
      <c r="U294" s="24">
        <v>0</v>
      </c>
      <c r="V294" s="22">
        <v>171</v>
      </c>
      <c r="W294" s="22">
        <v>161</v>
      </c>
      <c r="X294" s="22">
        <v>8000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4</v>
      </c>
      <c r="AQ294" s="22">
        <v>0</v>
      </c>
      <c r="AR294" s="22">
        <v>0</v>
      </c>
      <c r="AS294" s="22">
        <v>0</v>
      </c>
    </row>
    <row r="295" spans="1:45" x14ac:dyDescent="0.25">
      <c r="A295" s="22" t="s">
        <v>122</v>
      </c>
      <c r="B295" s="22" t="s">
        <v>700</v>
      </c>
      <c r="C295" s="22" t="s">
        <v>711</v>
      </c>
      <c r="D295" s="22" t="s">
        <v>712</v>
      </c>
      <c r="E295" s="22">
        <v>1</v>
      </c>
      <c r="F295" s="22">
        <v>13.14</v>
      </c>
      <c r="G295" s="22">
        <v>0</v>
      </c>
      <c r="H295" s="24">
        <v>3.41</v>
      </c>
      <c r="I295" s="24">
        <v>0</v>
      </c>
      <c r="J295" s="24">
        <v>0</v>
      </c>
      <c r="K295" s="24">
        <v>0</v>
      </c>
      <c r="L295" s="24">
        <v>0</v>
      </c>
      <c r="M295" s="24">
        <v>0</v>
      </c>
      <c r="N295" s="24">
        <v>0</v>
      </c>
      <c r="O295" s="24">
        <v>0</v>
      </c>
      <c r="P295" s="24">
        <v>0</v>
      </c>
      <c r="Q295" s="24">
        <v>0</v>
      </c>
      <c r="R295" s="24">
        <v>0</v>
      </c>
      <c r="S295" s="24">
        <v>0</v>
      </c>
      <c r="T295" s="24">
        <v>0</v>
      </c>
      <c r="U295" s="24">
        <v>0</v>
      </c>
      <c r="V295" s="22">
        <v>66</v>
      </c>
      <c r="W295" s="22">
        <v>27</v>
      </c>
      <c r="X295" s="22">
        <v>2415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3</v>
      </c>
      <c r="AQ295" s="22">
        <v>0</v>
      </c>
      <c r="AR295" s="22">
        <v>0</v>
      </c>
      <c r="AS295" s="22">
        <v>0</v>
      </c>
    </row>
    <row r="296" spans="1:45" x14ac:dyDescent="0.25">
      <c r="A296" s="22" t="s">
        <v>122</v>
      </c>
      <c r="B296" s="22" t="s">
        <v>700</v>
      </c>
      <c r="C296" s="22" t="s">
        <v>713</v>
      </c>
      <c r="D296" s="22" t="s">
        <v>714</v>
      </c>
      <c r="E296" s="22">
        <v>1</v>
      </c>
      <c r="F296" s="22">
        <v>18</v>
      </c>
      <c r="G296" s="22">
        <v>0</v>
      </c>
      <c r="H296" s="24">
        <v>2</v>
      </c>
      <c r="I296" s="24">
        <v>0</v>
      </c>
      <c r="J296" s="24">
        <v>0</v>
      </c>
      <c r="K296" s="24">
        <v>0</v>
      </c>
      <c r="L296" s="24">
        <v>0</v>
      </c>
      <c r="M296" s="24">
        <v>0</v>
      </c>
      <c r="N296" s="24">
        <v>0</v>
      </c>
      <c r="O296" s="24">
        <v>0</v>
      </c>
      <c r="P296" s="24">
        <v>0</v>
      </c>
      <c r="Q296" s="24">
        <v>0</v>
      </c>
      <c r="R296" s="24">
        <v>0</v>
      </c>
      <c r="S296" s="24">
        <v>0</v>
      </c>
      <c r="T296" s="24">
        <v>0</v>
      </c>
      <c r="U296" s="24">
        <v>0</v>
      </c>
      <c r="V296" s="22">
        <v>57</v>
      </c>
      <c r="W296" s="22">
        <v>6</v>
      </c>
      <c r="X296" s="22">
        <v>2900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3</v>
      </c>
      <c r="AQ296" s="22">
        <v>0</v>
      </c>
      <c r="AR296" s="22">
        <v>0</v>
      </c>
      <c r="AS296" s="22">
        <v>0</v>
      </c>
    </row>
    <row r="297" spans="1:45" x14ac:dyDescent="0.25">
      <c r="A297" s="22" t="s">
        <v>122</v>
      </c>
      <c r="B297" s="22" t="s">
        <v>700</v>
      </c>
      <c r="C297" s="22" t="s">
        <v>715</v>
      </c>
      <c r="D297" s="22" t="s">
        <v>716</v>
      </c>
      <c r="E297" s="22">
        <v>1</v>
      </c>
      <c r="F297" s="22">
        <v>5</v>
      </c>
      <c r="G297" s="22">
        <v>0</v>
      </c>
      <c r="H297" s="24">
        <v>2</v>
      </c>
      <c r="I297" s="24">
        <v>0</v>
      </c>
      <c r="J297" s="24">
        <v>0</v>
      </c>
      <c r="K297" s="24">
        <v>0</v>
      </c>
      <c r="L297" s="24">
        <v>0</v>
      </c>
      <c r="M297" s="24">
        <v>0</v>
      </c>
      <c r="N297" s="24">
        <v>0</v>
      </c>
      <c r="O297" s="24">
        <v>0</v>
      </c>
      <c r="P297" s="24">
        <v>0</v>
      </c>
      <c r="Q297" s="24">
        <v>0</v>
      </c>
      <c r="R297" s="24">
        <v>0</v>
      </c>
      <c r="S297" s="24">
        <v>0</v>
      </c>
      <c r="T297" s="24">
        <v>0</v>
      </c>
      <c r="U297" s="24">
        <v>0</v>
      </c>
      <c r="V297" s="22">
        <v>19</v>
      </c>
      <c r="W297" s="22">
        <v>9</v>
      </c>
      <c r="X297" s="22">
        <v>2300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2</v>
      </c>
      <c r="AQ297" s="22">
        <v>0</v>
      </c>
      <c r="AR297" s="22">
        <v>0</v>
      </c>
      <c r="AS297" s="22">
        <v>0</v>
      </c>
    </row>
    <row r="298" spans="1:45" x14ac:dyDescent="0.25">
      <c r="A298" s="22" t="s">
        <v>122</v>
      </c>
      <c r="B298" s="22" t="s">
        <v>700</v>
      </c>
      <c r="C298" s="22" t="s">
        <v>717</v>
      </c>
      <c r="D298" s="22" t="s">
        <v>718</v>
      </c>
      <c r="E298" s="22">
        <v>1</v>
      </c>
      <c r="F298" s="22">
        <v>28</v>
      </c>
      <c r="G298" s="22">
        <v>0</v>
      </c>
      <c r="H298" s="24">
        <v>2.6</v>
      </c>
      <c r="I298" s="24">
        <v>0</v>
      </c>
      <c r="J298" s="24">
        <v>0</v>
      </c>
      <c r="K298" s="24">
        <v>0</v>
      </c>
      <c r="L298" s="24">
        <v>0</v>
      </c>
      <c r="M298" s="24">
        <v>0</v>
      </c>
      <c r="N298" s="24">
        <v>0</v>
      </c>
      <c r="O298" s="24">
        <v>0</v>
      </c>
      <c r="P298" s="24">
        <v>0</v>
      </c>
      <c r="Q298" s="24">
        <v>0</v>
      </c>
      <c r="R298" s="24">
        <v>0</v>
      </c>
      <c r="S298" s="24">
        <v>0</v>
      </c>
      <c r="T298" s="24">
        <v>0</v>
      </c>
      <c r="U298" s="24">
        <v>0</v>
      </c>
      <c r="V298" s="22">
        <v>170</v>
      </c>
      <c r="W298" s="22">
        <v>31</v>
      </c>
      <c r="X298" s="22">
        <v>4262.41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4</v>
      </c>
      <c r="AQ298" s="22">
        <v>0</v>
      </c>
      <c r="AR298" s="22">
        <v>0</v>
      </c>
      <c r="AS298" s="22">
        <v>0</v>
      </c>
    </row>
    <row r="299" spans="1:45" x14ac:dyDescent="0.25">
      <c r="A299" s="22" t="s">
        <v>122</v>
      </c>
      <c r="B299" s="22" t="s">
        <v>700</v>
      </c>
      <c r="C299" s="22" t="s">
        <v>719</v>
      </c>
      <c r="D299" s="22" t="s">
        <v>720</v>
      </c>
      <c r="E299" s="22">
        <v>1</v>
      </c>
      <c r="F299" s="22">
        <v>42.9</v>
      </c>
      <c r="G299" s="22">
        <v>0</v>
      </c>
      <c r="H299" s="24">
        <v>4.08</v>
      </c>
      <c r="I299" s="24">
        <v>0</v>
      </c>
      <c r="J299" s="24">
        <v>0</v>
      </c>
      <c r="K299" s="24">
        <v>0</v>
      </c>
      <c r="L299" s="24">
        <v>0</v>
      </c>
      <c r="M299" s="24">
        <v>0</v>
      </c>
      <c r="N299" s="24">
        <v>0</v>
      </c>
      <c r="O299" s="24">
        <v>0</v>
      </c>
      <c r="P299" s="24">
        <v>0</v>
      </c>
      <c r="Q299" s="24">
        <v>0</v>
      </c>
      <c r="R299" s="24">
        <v>0</v>
      </c>
      <c r="S299" s="24">
        <v>0</v>
      </c>
      <c r="T299" s="24">
        <v>0</v>
      </c>
      <c r="U299" s="24">
        <v>0</v>
      </c>
      <c r="V299" s="22">
        <v>89</v>
      </c>
      <c r="W299" s="22">
        <v>29</v>
      </c>
      <c r="X299" s="22">
        <v>3880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2</v>
      </c>
      <c r="AQ299" s="22">
        <v>0</v>
      </c>
      <c r="AR299" s="22">
        <v>0</v>
      </c>
      <c r="AS299" s="22">
        <v>0</v>
      </c>
    </row>
    <row r="300" spans="1:45" x14ac:dyDescent="0.25">
      <c r="A300" s="22" t="s">
        <v>122</v>
      </c>
      <c r="B300" s="22" t="s">
        <v>700</v>
      </c>
      <c r="C300" s="22" t="s">
        <v>721</v>
      </c>
      <c r="D300" s="22" t="s">
        <v>722</v>
      </c>
      <c r="E300" s="22">
        <v>2</v>
      </c>
      <c r="F300" s="22">
        <v>210</v>
      </c>
      <c r="G300" s="22">
        <v>0</v>
      </c>
      <c r="H300" s="24">
        <v>7.5</v>
      </c>
      <c r="I300" s="24">
        <v>0</v>
      </c>
      <c r="J300" s="24">
        <v>0</v>
      </c>
      <c r="K300" s="24">
        <v>0</v>
      </c>
      <c r="L300" s="24">
        <v>0</v>
      </c>
      <c r="M300" s="24">
        <v>0</v>
      </c>
      <c r="N300" s="24">
        <v>0</v>
      </c>
      <c r="O300" s="24">
        <v>0</v>
      </c>
      <c r="P300" s="24">
        <v>0</v>
      </c>
      <c r="Q300" s="24">
        <v>0</v>
      </c>
      <c r="R300" s="24">
        <v>6.5</v>
      </c>
      <c r="S300" s="24">
        <v>0</v>
      </c>
      <c r="T300" s="24">
        <v>6.5</v>
      </c>
      <c r="U300" s="24">
        <v>0</v>
      </c>
      <c r="V300" s="22">
        <v>313</v>
      </c>
      <c r="W300" s="22">
        <v>66</v>
      </c>
      <c r="X300" s="22">
        <v>7673.67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10</v>
      </c>
      <c r="AQ300" s="22">
        <v>0</v>
      </c>
      <c r="AR300" s="22">
        <v>0</v>
      </c>
      <c r="AS300" s="22">
        <v>0</v>
      </c>
    </row>
    <row r="301" spans="1:45" x14ac:dyDescent="0.25">
      <c r="A301" s="22" t="s">
        <v>122</v>
      </c>
      <c r="B301" s="22" t="s">
        <v>700</v>
      </c>
      <c r="C301" s="22" t="s">
        <v>723</v>
      </c>
      <c r="D301" s="22" t="s">
        <v>724</v>
      </c>
      <c r="E301" s="22">
        <v>1</v>
      </c>
      <c r="F301" s="22">
        <v>47</v>
      </c>
      <c r="G301" s="22">
        <v>0</v>
      </c>
      <c r="H301" s="24">
        <v>4.8</v>
      </c>
      <c r="I301" s="24">
        <v>0</v>
      </c>
      <c r="J301" s="24">
        <v>0</v>
      </c>
      <c r="K301" s="24">
        <v>0</v>
      </c>
      <c r="L301" s="24">
        <v>0</v>
      </c>
      <c r="M301" s="24">
        <v>0</v>
      </c>
      <c r="N301" s="24">
        <v>0</v>
      </c>
      <c r="O301" s="24">
        <v>0</v>
      </c>
      <c r="P301" s="24">
        <v>0</v>
      </c>
      <c r="Q301" s="24">
        <v>0</v>
      </c>
      <c r="R301" s="24">
        <v>0</v>
      </c>
      <c r="S301" s="24">
        <v>0</v>
      </c>
      <c r="T301" s="24">
        <v>0</v>
      </c>
      <c r="U301" s="24">
        <v>0</v>
      </c>
      <c r="V301" s="22">
        <v>225</v>
      </c>
      <c r="W301" s="22">
        <v>44</v>
      </c>
      <c r="X301" s="22">
        <v>5611.76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8</v>
      </c>
      <c r="AQ301" s="22">
        <v>0</v>
      </c>
      <c r="AR301" s="22">
        <v>0</v>
      </c>
      <c r="AS301" s="22">
        <v>0</v>
      </c>
    </row>
    <row r="302" spans="1:45" x14ac:dyDescent="0.25">
      <c r="A302" s="22" t="s">
        <v>122</v>
      </c>
      <c r="B302" s="22" t="s">
        <v>700</v>
      </c>
      <c r="C302" s="22" t="s">
        <v>725</v>
      </c>
      <c r="D302" s="22" t="s">
        <v>726</v>
      </c>
      <c r="E302" s="22">
        <v>2</v>
      </c>
      <c r="F302" s="22">
        <v>162.9</v>
      </c>
      <c r="G302" s="22">
        <v>0</v>
      </c>
      <c r="H302" s="24">
        <v>5.26</v>
      </c>
      <c r="I302" s="24">
        <v>0</v>
      </c>
      <c r="J302" s="24">
        <v>0</v>
      </c>
      <c r="K302" s="24">
        <v>0</v>
      </c>
      <c r="L302" s="24">
        <v>0</v>
      </c>
      <c r="M302" s="24">
        <v>0</v>
      </c>
      <c r="N302" s="24">
        <v>0</v>
      </c>
      <c r="O302" s="24">
        <v>0</v>
      </c>
      <c r="P302" s="24">
        <v>0</v>
      </c>
      <c r="Q302" s="24">
        <v>0</v>
      </c>
      <c r="R302" s="24">
        <v>0</v>
      </c>
      <c r="S302" s="24">
        <v>0</v>
      </c>
      <c r="T302" s="24">
        <v>0</v>
      </c>
      <c r="U302" s="24">
        <v>0</v>
      </c>
      <c r="V302" s="22">
        <v>250</v>
      </c>
      <c r="W302" s="22">
        <v>75</v>
      </c>
      <c r="X302" s="22">
        <v>7908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6</v>
      </c>
      <c r="AQ302" s="22">
        <v>0</v>
      </c>
      <c r="AR302" s="22">
        <v>0</v>
      </c>
      <c r="AS302" s="22">
        <v>2</v>
      </c>
    </row>
    <row r="303" spans="1:45" x14ac:dyDescent="0.25">
      <c r="A303" s="22" t="s">
        <v>122</v>
      </c>
      <c r="B303" s="22" t="s">
        <v>700</v>
      </c>
      <c r="C303" s="22" t="s">
        <v>727</v>
      </c>
      <c r="D303" s="22" t="s">
        <v>728</v>
      </c>
      <c r="E303" s="22">
        <v>1</v>
      </c>
      <c r="F303" s="22">
        <v>11.82</v>
      </c>
      <c r="G303" s="22">
        <v>0</v>
      </c>
      <c r="H303" s="24">
        <v>1.56</v>
      </c>
      <c r="I303" s="24">
        <v>0</v>
      </c>
      <c r="J303" s="24">
        <v>0</v>
      </c>
      <c r="K303" s="24">
        <v>0</v>
      </c>
      <c r="L303" s="24">
        <v>0</v>
      </c>
      <c r="M303" s="24">
        <v>0</v>
      </c>
      <c r="N303" s="24">
        <v>0</v>
      </c>
      <c r="O303" s="24">
        <v>0</v>
      </c>
      <c r="P303" s="24">
        <v>0</v>
      </c>
      <c r="Q303" s="24">
        <v>0</v>
      </c>
      <c r="R303" s="24">
        <v>0</v>
      </c>
      <c r="S303" s="24">
        <v>0</v>
      </c>
      <c r="T303" s="24">
        <v>0</v>
      </c>
      <c r="U303" s="24">
        <v>0</v>
      </c>
      <c r="V303" s="22">
        <v>62</v>
      </c>
      <c r="W303" s="22">
        <v>12</v>
      </c>
      <c r="X303" s="22">
        <v>2835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4</v>
      </c>
      <c r="AQ303" s="22">
        <v>0</v>
      </c>
      <c r="AR303" s="22">
        <v>0</v>
      </c>
      <c r="AS303" s="22">
        <v>0</v>
      </c>
    </row>
    <row r="304" spans="1:45" x14ac:dyDescent="0.25">
      <c r="A304" s="22" t="s">
        <v>122</v>
      </c>
      <c r="B304" s="22" t="s">
        <v>700</v>
      </c>
      <c r="C304" s="22" t="s">
        <v>729</v>
      </c>
      <c r="D304" s="22" t="s">
        <v>730</v>
      </c>
      <c r="E304" s="22">
        <v>1</v>
      </c>
      <c r="F304" s="22">
        <v>98</v>
      </c>
      <c r="G304" s="22">
        <v>0</v>
      </c>
      <c r="H304" s="24">
        <v>6</v>
      </c>
      <c r="I304" s="24">
        <v>0</v>
      </c>
      <c r="J304" s="24">
        <v>0</v>
      </c>
      <c r="K304" s="24">
        <v>0</v>
      </c>
      <c r="L304" s="24">
        <v>0</v>
      </c>
      <c r="M304" s="24">
        <v>0</v>
      </c>
      <c r="N304" s="24">
        <v>0</v>
      </c>
      <c r="O304" s="24">
        <v>0</v>
      </c>
      <c r="P304" s="24">
        <v>0</v>
      </c>
      <c r="Q304" s="24">
        <v>0</v>
      </c>
      <c r="R304" s="24">
        <v>0</v>
      </c>
      <c r="S304" s="24">
        <v>0</v>
      </c>
      <c r="T304" s="24">
        <v>0</v>
      </c>
      <c r="U304" s="24">
        <v>0</v>
      </c>
      <c r="V304" s="22">
        <v>111</v>
      </c>
      <c r="W304" s="22">
        <v>50</v>
      </c>
      <c r="X304" s="22">
        <v>4418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  <c r="AQ304" s="22">
        <v>0</v>
      </c>
      <c r="AR304" s="22">
        <v>0</v>
      </c>
      <c r="AS304" s="22">
        <v>0</v>
      </c>
    </row>
    <row r="305" spans="1:45" x14ac:dyDescent="0.25">
      <c r="A305" s="22" t="s">
        <v>122</v>
      </c>
      <c r="B305" s="22" t="s">
        <v>700</v>
      </c>
      <c r="C305" s="22" t="s">
        <v>731</v>
      </c>
      <c r="D305" s="22" t="s">
        <v>732</v>
      </c>
      <c r="E305" s="22">
        <v>1</v>
      </c>
      <c r="F305" s="22">
        <v>131</v>
      </c>
      <c r="G305" s="22"/>
      <c r="H305" s="24">
        <v>11</v>
      </c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2">
        <v>287</v>
      </c>
      <c r="W305" s="22">
        <v>81</v>
      </c>
      <c r="X305" s="22">
        <v>6970.92</v>
      </c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>
        <v>8</v>
      </c>
      <c r="AQ305" s="22">
        <v>2</v>
      </c>
      <c r="AR305" s="22"/>
      <c r="AS305" s="22"/>
    </row>
    <row r="306" spans="1:45" x14ac:dyDescent="0.25">
      <c r="A306" s="22" t="s">
        <v>122</v>
      </c>
      <c r="B306" s="22" t="s">
        <v>700</v>
      </c>
      <c r="C306" s="22" t="s">
        <v>733</v>
      </c>
      <c r="D306" s="22" t="s">
        <v>734</v>
      </c>
      <c r="E306" s="22">
        <v>1</v>
      </c>
      <c r="F306" s="22">
        <v>38</v>
      </c>
      <c r="G306" s="22"/>
      <c r="H306" s="24">
        <v>3</v>
      </c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2">
        <v>105</v>
      </c>
      <c r="W306" s="22">
        <v>77</v>
      </c>
      <c r="X306" s="22">
        <v>2961</v>
      </c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  <c r="AO306" s="22"/>
      <c r="AP306" s="22"/>
      <c r="AQ306" s="22"/>
      <c r="AR306" s="22"/>
      <c r="AS306" s="22"/>
    </row>
    <row r="307" spans="1:45" x14ac:dyDescent="0.25">
      <c r="A307" s="22" t="s">
        <v>122</v>
      </c>
      <c r="B307" s="22" t="s">
        <v>700</v>
      </c>
      <c r="C307" s="22" t="s">
        <v>735</v>
      </c>
      <c r="D307" s="22" t="s">
        <v>736</v>
      </c>
      <c r="E307" s="22">
        <v>1</v>
      </c>
      <c r="F307" s="22">
        <v>38.24</v>
      </c>
      <c r="G307" s="22">
        <v>0</v>
      </c>
      <c r="H307" s="24">
        <v>1.34</v>
      </c>
      <c r="I307" s="24">
        <v>0</v>
      </c>
      <c r="J307" s="24">
        <v>0</v>
      </c>
      <c r="K307" s="24">
        <v>0</v>
      </c>
      <c r="L307" s="24">
        <v>0</v>
      </c>
      <c r="M307" s="24">
        <v>0</v>
      </c>
      <c r="N307" s="24">
        <v>0</v>
      </c>
      <c r="O307" s="24">
        <v>0</v>
      </c>
      <c r="P307" s="24">
        <v>0</v>
      </c>
      <c r="Q307" s="24">
        <v>0</v>
      </c>
      <c r="R307" s="24">
        <v>1.5</v>
      </c>
      <c r="S307" s="24">
        <v>0</v>
      </c>
      <c r="T307" s="24">
        <v>1.5</v>
      </c>
      <c r="U307" s="24">
        <v>0</v>
      </c>
      <c r="V307" s="22">
        <v>70</v>
      </c>
      <c r="W307" s="22">
        <v>5</v>
      </c>
      <c r="X307" s="22">
        <v>1751.67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1</v>
      </c>
      <c r="AQ307" s="22">
        <v>0</v>
      </c>
      <c r="AR307" s="22">
        <v>0</v>
      </c>
      <c r="AS307" s="22">
        <v>0</v>
      </c>
    </row>
    <row r="308" spans="1:45" x14ac:dyDescent="0.25">
      <c r="A308" s="22" t="s">
        <v>122</v>
      </c>
      <c r="B308" s="22" t="s">
        <v>700</v>
      </c>
      <c r="C308" s="22" t="s">
        <v>737</v>
      </c>
      <c r="D308" s="22" t="s">
        <v>738</v>
      </c>
      <c r="E308" s="22">
        <v>1</v>
      </c>
      <c r="F308" s="22">
        <v>47.37</v>
      </c>
      <c r="G308" s="22">
        <v>0</v>
      </c>
      <c r="H308" s="24">
        <v>2.75</v>
      </c>
      <c r="I308" s="24">
        <v>0</v>
      </c>
      <c r="J308" s="24">
        <v>0</v>
      </c>
      <c r="K308" s="24">
        <v>0</v>
      </c>
      <c r="L308" s="24">
        <v>0</v>
      </c>
      <c r="M308" s="24">
        <v>0</v>
      </c>
      <c r="N308" s="24">
        <v>0</v>
      </c>
      <c r="O308" s="24">
        <v>2.75</v>
      </c>
      <c r="P308" s="24">
        <v>0</v>
      </c>
      <c r="Q308" s="24">
        <v>0</v>
      </c>
      <c r="R308" s="24">
        <v>0</v>
      </c>
      <c r="S308" s="24">
        <v>0</v>
      </c>
      <c r="T308" s="24">
        <v>2.75</v>
      </c>
      <c r="U308" s="24">
        <v>0</v>
      </c>
      <c r="V308" s="22">
        <v>134</v>
      </c>
      <c r="W308" s="22">
        <v>75</v>
      </c>
      <c r="X308" s="22">
        <v>6247.5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10</v>
      </c>
      <c r="AQ308" s="22">
        <v>0</v>
      </c>
      <c r="AR308" s="22">
        <v>0</v>
      </c>
      <c r="AS308" s="22">
        <v>0</v>
      </c>
    </row>
    <row r="309" spans="1:45" x14ac:dyDescent="0.25">
      <c r="A309" s="22" t="s">
        <v>122</v>
      </c>
      <c r="B309" s="22" t="s">
        <v>700</v>
      </c>
      <c r="C309" s="22" t="s">
        <v>739</v>
      </c>
      <c r="D309" s="22" t="s">
        <v>740</v>
      </c>
      <c r="E309" s="22">
        <v>1</v>
      </c>
      <c r="F309" s="22">
        <v>19</v>
      </c>
      <c r="G309" s="22"/>
      <c r="H309" s="24">
        <v>1.9</v>
      </c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2">
        <v>47</v>
      </c>
      <c r="W309" s="22">
        <v>12</v>
      </c>
      <c r="X309" s="22">
        <v>2948.72</v>
      </c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  <c r="AN309" s="22"/>
      <c r="AO309" s="22"/>
      <c r="AP309" s="22">
        <v>6</v>
      </c>
      <c r="AQ309" s="22"/>
      <c r="AR309" s="22"/>
      <c r="AS309" s="22"/>
    </row>
    <row r="310" spans="1:45" x14ac:dyDescent="0.25">
      <c r="A310" s="22" t="s">
        <v>122</v>
      </c>
      <c r="B310" s="22" t="s">
        <v>700</v>
      </c>
      <c r="C310" s="22" t="s">
        <v>741</v>
      </c>
      <c r="D310" s="22" t="s">
        <v>742</v>
      </c>
      <c r="E310" s="22">
        <v>1</v>
      </c>
      <c r="F310" s="22">
        <v>31.9</v>
      </c>
      <c r="G310" s="22"/>
      <c r="H310" s="24">
        <v>2.4</v>
      </c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2">
        <v>44</v>
      </c>
      <c r="W310" s="22">
        <v>13</v>
      </c>
      <c r="X310" s="22">
        <v>2907</v>
      </c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>
        <v>1</v>
      </c>
      <c r="AQ310" s="22"/>
      <c r="AR310" s="22"/>
      <c r="AS310" s="22"/>
    </row>
    <row r="311" spans="1:45" x14ac:dyDescent="0.25">
      <c r="A311" s="22" t="s">
        <v>122</v>
      </c>
      <c r="B311" s="22" t="s">
        <v>700</v>
      </c>
      <c r="C311" s="22" t="s">
        <v>743</v>
      </c>
      <c r="D311" s="22" t="s">
        <v>744</v>
      </c>
      <c r="E311" s="22">
        <v>1</v>
      </c>
      <c r="F311" s="22">
        <v>26.6</v>
      </c>
      <c r="G311" s="22"/>
      <c r="H311" s="24">
        <v>3</v>
      </c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2">
        <v>64</v>
      </c>
      <c r="W311" s="22">
        <v>13</v>
      </c>
      <c r="X311" s="22">
        <v>1715.74</v>
      </c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  <c r="AP311" s="22"/>
      <c r="AQ311" s="22"/>
      <c r="AR311" s="22"/>
      <c r="AS311" s="22"/>
    </row>
    <row r="312" spans="1:45" x14ac:dyDescent="0.25">
      <c r="A312" s="22" t="s">
        <v>122</v>
      </c>
      <c r="B312" s="22" t="s">
        <v>700</v>
      </c>
      <c r="C312" s="22" t="s">
        <v>745</v>
      </c>
      <c r="D312" s="22" t="s">
        <v>746</v>
      </c>
      <c r="E312" s="22">
        <v>2</v>
      </c>
      <c r="F312" s="22">
        <v>37</v>
      </c>
      <c r="G312" s="22">
        <v>0</v>
      </c>
      <c r="H312" s="24">
        <v>6.5</v>
      </c>
      <c r="I312" s="24">
        <v>0</v>
      </c>
      <c r="J312" s="24">
        <v>0</v>
      </c>
      <c r="K312" s="24">
        <v>0</v>
      </c>
      <c r="L312" s="24">
        <v>0</v>
      </c>
      <c r="M312" s="24">
        <v>0</v>
      </c>
      <c r="N312" s="24">
        <v>0</v>
      </c>
      <c r="O312" s="24">
        <v>0</v>
      </c>
      <c r="P312" s="24">
        <v>0</v>
      </c>
      <c r="Q312" s="24">
        <v>0</v>
      </c>
      <c r="R312" s="24">
        <v>0</v>
      </c>
      <c r="S312" s="24">
        <v>0</v>
      </c>
      <c r="T312" s="24">
        <v>0</v>
      </c>
      <c r="U312" s="24">
        <v>0</v>
      </c>
      <c r="V312" s="22">
        <v>279</v>
      </c>
      <c r="W312" s="22">
        <v>49</v>
      </c>
      <c r="X312" s="22">
        <v>6103.14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16</v>
      </c>
      <c r="AQ312" s="22">
        <v>0</v>
      </c>
      <c r="AR312" s="22">
        <v>0</v>
      </c>
      <c r="AS312" s="22">
        <v>1</v>
      </c>
    </row>
    <row r="313" spans="1:45" x14ac:dyDescent="0.25">
      <c r="A313" s="22" t="s">
        <v>122</v>
      </c>
      <c r="B313" s="22" t="s">
        <v>700</v>
      </c>
      <c r="C313" s="22" t="s">
        <v>747</v>
      </c>
      <c r="D313" s="22" t="s">
        <v>748</v>
      </c>
      <c r="E313" s="22">
        <v>1</v>
      </c>
      <c r="F313" s="22">
        <v>38</v>
      </c>
      <c r="G313" s="22"/>
      <c r="H313" s="24">
        <v>6</v>
      </c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2">
        <v>167</v>
      </c>
      <c r="W313" s="22">
        <v>42</v>
      </c>
      <c r="X313" s="22">
        <v>5300</v>
      </c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  <c r="AP313" s="22"/>
      <c r="AQ313" s="22"/>
      <c r="AR313" s="22"/>
      <c r="AS313" s="22"/>
    </row>
    <row r="314" spans="1:45" x14ac:dyDescent="0.25">
      <c r="A314" s="22" t="s">
        <v>122</v>
      </c>
      <c r="B314" s="22" t="s">
        <v>700</v>
      </c>
      <c r="C314" s="22" t="s">
        <v>749</v>
      </c>
      <c r="D314" s="22" t="s">
        <v>750</v>
      </c>
      <c r="E314" s="22">
        <v>1</v>
      </c>
      <c r="F314" s="22">
        <v>34</v>
      </c>
      <c r="G314" s="22"/>
      <c r="H314" s="24">
        <v>4</v>
      </c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2">
        <v>147</v>
      </c>
      <c r="W314" s="22">
        <v>52</v>
      </c>
      <c r="X314" s="22">
        <v>4928</v>
      </c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  <c r="AN314" s="22"/>
      <c r="AO314" s="22"/>
      <c r="AP314" s="22">
        <v>5</v>
      </c>
      <c r="AQ314" s="22"/>
      <c r="AR314" s="22"/>
      <c r="AS314" s="22"/>
    </row>
    <row r="315" spans="1:45" x14ac:dyDescent="0.25">
      <c r="A315" s="22" t="s">
        <v>122</v>
      </c>
      <c r="B315" s="22" t="s">
        <v>700</v>
      </c>
      <c r="C315" s="22" t="s">
        <v>751</v>
      </c>
      <c r="D315" s="22" t="s">
        <v>752</v>
      </c>
      <c r="E315" s="22">
        <v>1</v>
      </c>
      <c r="F315" s="22">
        <v>55.7</v>
      </c>
      <c r="G315" s="22">
        <v>0</v>
      </c>
      <c r="H315" s="24">
        <v>4.1900000000000004</v>
      </c>
      <c r="I315" s="24">
        <v>0</v>
      </c>
      <c r="J315" s="24">
        <v>0</v>
      </c>
      <c r="K315" s="24">
        <v>0</v>
      </c>
      <c r="L315" s="24">
        <v>0</v>
      </c>
      <c r="M315" s="24">
        <v>0</v>
      </c>
      <c r="N315" s="24">
        <v>0</v>
      </c>
      <c r="O315" s="24">
        <v>4.1900000000000004</v>
      </c>
      <c r="P315" s="24">
        <v>0</v>
      </c>
      <c r="Q315" s="24">
        <v>0</v>
      </c>
      <c r="R315" s="24">
        <v>0</v>
      </c>
      <c r="S315" s="24">
        <v>0</v>
      </c>
      <c r="T315" s="24">
        <v>4.1900000000000004</v>
      </c>
      <c r="U315" s="24">
        <v>0</v>
      </c>
      <c r="V315" s="22">
        <v>193</v>
      </c>
      <c r="W315" s="22">
        <v>93</v>
      </c>
      <c r="X315" s="22">
        <v>6930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8</v>
      </c>
      <c r="AQ315" s="22">
        <v>1</v>
      </c>
      <c r="AR315" s="22">
        <v>0</v>
      </c>
      <c r="AS315" s="22">
        <v>1</v>
      </c>
    </row>
    <row r="316" spans="1:45" x14ac:dyDescent="0.25">
      <c r="A316" s="22" t="s">
        <v>122</v>
      </c>
      <c r="B316" s="22" t="s">
        <v>700</v>
      </c>
      <c r="C316" s="22" t="s">
        <v>753</v>
      </c>
      <c r="D316" s="22" t="s">
        <v>754</v>
      </c>
      <c r="E316" s="22">
        <v>1</v>
      </c>
      <c r="F316" s="22">
        <v>18</v>
      </c>
      <c r="G316" s="22">
        <v>0</v>
      </c>
      <c r="H316" s="24">
        <v>2</v>
      </c>
      <c r="I316" s="24">
        <v>0</v>
      </c>
      <c r="J316" s="24">
        <v>0</v>
      </c>
      <c r="K316" s="24">
        <v>0</v>
      </c>
      <c r="L316" s="24">
        <v>0</v>
      </c>
      <c r="M316" s="24">
        <v>0</v>
      </c>
      <c r="N316" s="24">
        <v>0</v>
      </c>
      <c r="O316" s="24">
        <v>0</v>
      </c>
      <c r="P316" s="24">
        <v>0</v>
      </c>
      <c r="Q316" s="24">
        <v>0</v>
      </c>
      <c r="R316" s="24">
        <v>0</v>
      </c>
      <c r="S316" s="24">
        <v>0</v>
      </c>
      <c r="T316" s="24">
        <v>0</v>
      </c>
      <c r="U316" s="24">
        <v>0</v>
      </c>
      <c r="V316" s="22">
        <v>98</v>
      </c>
      <c r="W316" s="22">
        <v>16</v>
      </c>
      <c r="X316" s="22">
        <v>2991.35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5</v>
      </c>
      <c r="AQ316" s="22">
        <v>0</v>
      </c>
      <c r="AR316" s="22">
        <v>0</v>
      </c>
      <c r="AS316" s="22">
        <v>0</v>
      </c>
    </row>
    <row r="317" spans="1:45" x14ac:dyDescent="0.25">
      <c r="A317" s="22" t="s">
        <v>122</v>
      </c>
      <c r="B317" s="22" t="s">
        <v>700</v>
      </c>
      <c r="C317" s="22" t="s">
        <v>755</v>
      </c>
      <c r="D317" s="22" t="s">
        <v>756</v>
      </c>
      <c r="E317" s="22">
        <v>1</v>
      </c>
      <c r="F317" s="22">
        <v>100</v>
      </c>
      <c r="G317" s="22">
        <v>0</v>
      </c>
      <c r="H317" s="24">
        <v>7</v>
      </c>
      <c r="I317" s="24">
        <v>0</v>
      </c>
      <c r="J317" s="24">
        <v>0</v>
      </c>
      <c r="K317" s="24">
        <v>0</v>
      </c>
      <c r="L317" s="24">
        <v>0</v>
      </c>
      <c r="M317" s="24">
        <v>0</v>
      </c>
      <c r="N317" s="24">
        <v>0</v>
      </c>
      <c r="O317" s="24">
        <v>0</v>
      </c>
      <c r="P317" s="24">
        <v>0</v>
      </c>
      <c r="Q317" s="24">
        <v>0</v>
      </c>
      <c r="R317" s="24">
        <v>0</v>
      </c>
      <c r="S317" s="24">
        <v>0</v>
      </c>
      <c r="T317" s="24">
        <v>0</v>
      </c>
      <c r="U317" s="24">
        <v>0</v>
      </c>
      <c r="V317" s="22">
        <v>175</v>
      </c>
      <c r="W317" s="22">
        <v>57</v>
      </c>
      <c r="X317" s="22">
        <v>9277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7</v>
      </c>
      <c r="AQ317" s="22">
        <v>0</v>
      </c>
      <c r="AR317" s="22">
        <v>0</v>
      </c>
      <c r="AS317" s="22">
        <v>0</v>
      </c>
    </row>
    <row r="318" spans="1:45" x14ac:dyDescent="0.25">
      <c r="A318" s="22" t="s">
        <v>122</v>
      </c>
      <c r="B318" s="22" t="s">
        <v>700</v>
      </c>
      <c r="C318" s="22" t="s">
        <v>757</v>
      </c>
      <c r="D318" s="22" t="s">
        <v>758</v>
      </c>
      <c r="E318" s="22">
        <v>1</v>
      </c>
      <c r="F318" s="22">
        <v>32.270000000000003</v>
      </c>
      <c r="G318" s="22"/>
      <c r="H318" s="24">
        <v>5</v>
      </c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2">
        <v>141</v>
      </c>
      <c r="W318" s="22">
        <v>52</v>
      </c>
      <c r="X318" s="22">
        <v>5048</v>
      </c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  <c r="AO318" s="22"/>
      <c r="AP318" s="22">
        <v>2</v>
      </c>
      <c r="AQ318" s="22"/>
      <c r="AR318" s="22"/>
      <c r="AS318" s="22"/>
    </row>
    <row r="319" spans="1:45" x14ac:dyDescent="0.25">
      <c r="A319" s="22" t="s">
        <v>122</v>
      </c>
      <c r="B319" s="22" t="s">
        <v>700</v>
      </c>
      <c r="C319" s="22" t="s">
        <v>759</v>
      </c>
      <c r="D319" s="22" t="s">
        <v>760</v>
      </c>
      <c r="E319" s="22">
        <v>1</v>
      </c>
      <c r="F319" s="22">
        <v>11</v>
      </c>
      <c r="G319" s="22">
        <v>0</v>
      </c>
      <c r="H319" s="24">
        <v>1.6</v>
      </c>
      <c r="I319" s="24">
        <v>0</v>
      </c>
      <c r="J319" s="24">
        <v>0</v>
      </c>
      <c r="K319" s="24">
        <v>0</v>
      </c>
      <c r="L319" s="24">
        <v>0</v>
      </c>
      <c r="M319" s="24">
        <v>0</v>
      </c>
      <c r="N319" s="24">
        <v>0</v>
      </c>
      <c r="O319" s="24">
        <v>0</v>
      </c>
      <c r="P319" s="24">
        <v>0</v>
      </c>
      <c r="Q319" s="24">
        <v>0</v>
      </c>
      <c r="R319" s="24">
        <v>0</v>
      </c>
      <c r="S319" s="24">
        <v>0</v>
      </c>
      <c r="T319" s="24">
        <v>0</v>
      </c>
      <c r="U319" s="24">
        <v>0</v>
      </c>
      <c r="V319" s="22">
        <v>34</v>
      </c>
      <c r="W319" s="22">
        <v>4</v>
      </c>
      <c r="X319" s="22">
        <v>2152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  <c r="AQ319" s="22">
        <v>0</v>
      </c>
      <c r="AR319" s="22">
        <v>0</v>
      </c>
      <c r="AS319" s="22">
        <v>0</v>
      </c>
    </row>
    <row r="320" spans="1:45" x14ac:dyDescent="0.25">
      <c r="A320" s="22" t="s">
        <v>122</v>
      </c>
      <c r="B320" s="22" t="s">
        <v>700</v>
      </c>
      <c r="C320" s="22" t="s">
        <v>761</v>
      </c>
      <c r="D320" s="22" t="s">
        <v>762</v>
      </c>
      <c r="E320" s="22">
        <v>1</v>
      </c>
      <c r="F320" s="22">
        <v>57</v>
      </c>
      <c r="G320" s="22">
        <v>0</v>
      </c>
      <c r="H320" s="24">
        <v>4.55</v>
      </c>
      <c r="I320" s="24">
        <v>0</v>
      </c>
      <c r="J320" s="24">
        <v>0</v>
      </c>
      <c r="K320" s="24">
        <v>0</v>
      </c>
      <c r="L320" s="24">
        <v>0</v>
      </c>
      <c r="M320" s="24">
        <v>0</v>
      </c>
      <c r="N320" s="24">
        <v>0</v>
      </c>
      <c r="O320" s="24">
        <v>0</v>
      </c>
      <c r="P320" s="24">
        <v>0</v>
      </c>
      <c r="Q320" s="24">
        <v>0</v>
      </c>
      <c r="R320" s="24">
        <v>0</v>
      </c>
      <c r="S320" s="24">
        <v>0</v>
      </c>
      <c r="T320" s="24">
        <v>0</v>
      </c>
      <c r="U320" s="24">
        <v>0</v>
      </c>
      <c r="V320" s="22">
        <v>210</v>
      </c>
      <c r="W320" s="22">
        <v>37</v>
      </c>
      <c r="X320" s="22">
        <v>5306.84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8</v>
      </c>
      <c r="AQ320" s="22">
        <v>0</v>
      </c>
      <c r="AR320" s="22">
        <v>0</v>
      </c>
      <c r="AS320" s="22">
        <v>2</v>
      </c>
    </row>
    <row r="321" spans="1:45" x14ac:dyDescent="0.25">
      <c r="A321" s="22" t="s">
        <v>122</v>
      </c>
      <c r="B321" s="22" t="s">
        <v>700</v>
      </c>
      <c r="C321" s="22" t="s">
        <v>763</v>
      </c>
      <c r="D321" s="22" t="s">
        <v>764</v>
      </c>
      <c r="E321" s="22">
        <v>1</v>
      </c>
      <c r="F321" s="22">
        <v>101.6</v>
      </c>
      <c r="G321" s="22"/>
      <c r="H321" s="24">
        <v>9.6999999999999993</v>
      </c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2">
        <v>164</v>
      </c>
      <c r="W321" s="22">
        <v>29</v>
      </c>
      <c r="X321" s="22">
        <v>6689</v>
      </c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  <c r="AP321" s="22">
        <v>2</v>
      </c>
      <c r="AQ321" s="22">
        <v>2</v>
      </c>
      <c r="AR321" s="22"/>
      <c r="AS321" s="22"/>
    </row>
    <row r="322" spans="1:45" x14ac:dyDescent="0.25">
      <c r="A322" s="22" t="s">
        <v>122</v>
      </c>
      <c r="B322" s="22" t="s">
        <v>700</v>
      </c>
      <c r="C322" s="22" t="s">
        <v>765</v>
      </c>
      <c r="D322" s="22" t="s">
        <v>766</v>
      </c>
      <c r="E322" s="22">
        <v>2</v>
      </c>
      <c r="F322" s="22">
        <v>69</v>
      </c>
      <c r="G322" s="22">
        <v>0</v>
      </c>
      <c r="H322" s="24">
        <v>4.2</v>
      </c>
      <c r="I322" s="24">
        <v>0</v>
      </c>
      <c r="J322" s="24">
        <v>0</v>
      </c>
      <c r="K322" s="24">
        <v>0</v>
      </c>
      <c r="L322" s="24">
        <v>0</v>
      </c>
      <c r="M322" s="24">
        <v>0</v>
      </c>
      <c r="N322" s="24">
        <v>0</v>
      </c>
      <c r="O322" s="24">
        <v>0</v>
      </c>
      <c r="P322" s="24">
        <v>0</v>
      </c>
      <c r="Q322" s="24">
        <v>0</v>
      </c>
      <c r="R322" s="24">
        <v>0</v>
      </c>
      <c r="S322" s="24">
        <v>0</v>
      </c>
      <c r="T322" s="24">
        <v>0</v>
      </c>
      <c r="U322" s="24">
        <v>0</v>
      </c>
      <c r="V322" s="22">
        <v>217</v>
      </c>
      <c r="W322" s="22">
        <v>62</v>
      </c>
      <c r="X322" s="22">
        <v>8000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10</v>
      </c>
      <c r="AQ322" s="22">
        <v>0</v>
      </c>
      <c r="AR322" s="22">
        <v>0</v>
      </c>
      <c r="AS322" s="22">
        <v>0</v>
      </c>
    </row>
    <row r="323" spans="1:45" x14ac:dyDescent="0.25">
      <c r="A323" s="22" t="s">
        <v>122</v>
      </c>
      <c r="B323" s="22" t="s">
        <v>700</v>
      </c>
      <c r="C323" s="22" t="s">
        <v>767</v>
      </c>
      <c r="D323" s="22" t="s">
        <v>768</v>
      </c>
      <c r="E323" s="22">
        <v>2</v>
      </c>
      <c r="F323" s="22">
        <v>231.18</v>
      </c>
      <c r="G323" s="22"/>
      <c r="H323" s="24">
        <v>9</v>
      </c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2"/>
      <c r="W323" s="22">
        <v>280</v>
      </c>
      <c r="X323" s="22">
        <v>123</v>
      </c>
      <c r="Y323" s="22"/>
      <c r="Z323" s="22"/>
      <c r="AA323" s="22"/>
      <c r="AB323" s="22"/>
      <c r="AC323" s="22"/>
      <c r="AD323" s="22"/>
      <c r="AE323" s="22">
        <v>0</v>
      </c>
      <c r="AF323" s="22"/>
      <c r="AG323" s="22"/>
      <c r="AH323" s="22"/>
      <c r="AI323" s="22"/>
      <c r="AJ323" s="22"/>
      <c r="AK323" s="22"/>
      <c r="AL323" s="22"/>
      <c r="AM323" s="22"/>
      <c r="AN323" s="22"/>
      <c r="AO323" s="22">
        <v>0</v>
      </c>
      <c r="AP323" s="22">
        <v>2</v>
      </c>
      <c r="AQ323" s="22"/>
      <c r="AR323" s="22"/>
      <c r="AS323" s="22"/>
    </row>
    <row r="324" spans="1:45" x14ac:dyDescent="0.25">
      <c r="A324" s="22" t="s">
        <v>122</v>
      </c>
      <c r="B324" s="22" t="s">
        <v>700</v>
      </c>
      <c r="C324" s="22" t="s">
        <v>769</v>
      </c>
      <c r="D324" s="22" t="s">
        <v>770</v>
      </c>
      <c r="E324" s="22">
        <v>5</v>
      </c>
      <c r="F324" s="22">
        <v>108.42</v>
      </c>
      <c r="G324" s="22"/>
      <c r="H324" s="24">
        <v>6.02</v>
      </c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2">
        <v>435</v>
      </c>
      <c r="W324" s="22">
        <v>49</v>
      </c>
      <c r="X324" s="22">
        <v>9180.92</v>
      </c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  <c r="AN324" s="22"/>
      <c r="AO324" s="22"/>
      <c r="AP324" s="22">
        <v>13</v>
      </c>
      <c r="AQ324" s="22"/>
      <c r="AR324" s="22"/>
      <c r="AS324" s="22"/>
    </row>
    <row r="325" spans="1:45" x14ac:dyDescent="0.25">
      <c r="A325" s="22" t="s">
        <v>122</v>
      </c>
      <c r="B325" s="22" t="s">
        <v>700</v>
      </c>
      <c r="C325" s="22" t="s">
        <v>771</v>
      </c>
      <c r="D325" s="22" t="s">
        <v>772</v>
      </c>
      <c r="E325" s="22">
        <v>1</v>
      </c>
      <c r="F325" s="22">
        <v>40</v>
      </c>
      <c r="G325" s="22">
        <v>0</v>
      </c>
      <c r="H325" s="24">
        <v>2</v>
      </c>
      <c r="I325" s="24">
        <v>0</v>
      </c>
      <c r="J325" s="24">
        <v>0</v>
      </c>
      <c r="K325" s="24">
        <v>0</v>
      </c>
      <c r="L325" s="24">
        <v>0</v>
      </c>
      <c r="M325" s="24">
        <v>0</v>
      </c>
      <c r="N325" s="24">
        <v>0</v>
      </c>
      <c r="O325" s="24">
        <v>0</v>
      </c>
      <c r="P325" s="24">
        <v>0</v>
      </c>
      <c r="Q325" s="24">
        <v>0</v>
      </c>
      <c r="R325" s="24">
        <v>2</v>
      </c>
      <c r="S325" s="24">
        <v>0</v>
      </c>
      <c r="T325" s="24">
        <v>2</v>
      </c>
      <c r="U325" s="24">
        <v>0</v>
      </c>
      <c r="V325" s="22">
        <v>102</v>
      </c>
      <c r="W325" s="22">
        <v>31</v>
      </c>
      <c r="X325" s="22">
        <v>2957.55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2</v>
      </c>
      <c r="AQ325" s="22">
        <v>0</v>
      </c>
      <c r="AR325" s="22">
        <v>0</v>
      </c>
      <c r="AS325" s="22">
        <v>0</v>
      </c>
    </row>
    <row r="326" spans="1:45" x14ac:dyDescent="0.25">
      <c r="A326" s="22" t="s">
        <v>122</v>
      </c>
      <c r="B326" s="22" t="s">
        <v>700</v>
      </c>
      <c r="C326" s="22" t="s">
        <v>773</v>
      </c>
      <c r="D326" s="22" t="s">
        <v>774</v>
      </c>
      <c r="E326" s="22">
        <v>2</v>
      </c>
      <c r="F326" s="22">
        <v>240</v>
      </c>
      <c r="G326" s="22">
        <v>0</v>
      </c>
      <c r="H326" s="24">
        <v>9</v>
      </c>
      <c r="I326" s="24">
        <v>0</v>
      </c>
      <c r="J326" s="24">
        <v>0</v>
      </c>
      <c r="K326" s="24">
        <v>0</v>
      </c>
      <c r="L326" s="24">
        <v>0</v>
      </c>
      <c r="M326" s="24">
        <v>0</v>
      </c>
      <c r="N326" s="24">
        <v>0</v>
      </c>
      <c r="O326" s="24">
        <v>0</v>
      </c>
      <c r="P326" s="24">
        <v>0</v>
      </c>
      <c r="Q326" s="24">
        <v>0</v>
      </c>
      <c r="R326" s="24">
        <v>0</v>
      </c>
      <c r="S326" s="24">
        <v>0</v>
      </c>
      <c r="T326" s="24">
        <v>0</v>
      </c>
      <c r="U326" s="24">
        <v>0</v>
      </c>
      <c r="V326" s="22">
        <v>236</v>
      </c>
      <c r="W326" s="22">
        <v>87</v>
      </c>
      <c r="X326" s="22">
        <v>6384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13</v>
      </c>
      <c r="AQ326" s="22">
        <v>0</v>
      </c>
      <c r="AR326" s="22">
        <v>0</v>
      </c>
      <c r="AS326" s="22">
        <v>0</v>
      </c>
    </row>
    <row r="327" spans="1:45" x14ac:dyDescent="0.25">
      <c r="A327" s="22" t="s">
        <v>122</v>
      </c>
      <c r="B327" s="22" t="s">
        <v>700</v>
      </c>
      <c r="C327" s="22" t="s">
        <v>775</v>
      </c>
      <c r="D327" s="22" t="s">
        <v>776</v>
      </c>
      <c r="E327" s="22">
        <v>1</v>
      </c>
      <c r="F327" s="22">
        <v>55</v>
      </c>
      <c r="G327" s="22">
        <v>0</v>
      </c>
      <c r="H327" s="24">
        <v>3.2</v>
      </c>
      <c r="I327" s="24">
        <v>0</v>
      </c>
      <c r="J327" s="24">
        <v>0</v>
      </c>
      <c r="K327" s="24">
        <v>0</v>
      </c>
      <c r="L327" s="24">
        <v>0</v>
      </c>
      <c r="M327" s="24">
        <v>0</v>
      </c>
      <c r="N327" s="24">
        <v>0</v>
      </c>
      <c r="O327" s="24">
        <v>0</v>
      </c>
      <c r="P327" s="24">
        <v>0</v>
      </c>
      <c r="Q327" s="24">
        <v>0</v>
      </c>
      <c r="R327" s="24">
        <v>0</v>
      </c>
      <c r="S327" s="24">
        <v>0</v>
      </c>
      <c r="T327" s="24">
        <v>0</v>
      </c>
      <c r="U327" s="24">
        <v>0</v>
      </c>
      <c r="V327" s="22">
        <v>82</v>
      </c>
      <c r="W327" s="22">
        <v>18</v>
      </c>
      <c r="X327" s="22">
        <v>7000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1</v>
      </c>
      <c r="AQ327" s="22">
        <v>0</v>
      </c>
      <c r="AR327" s="22">
        <v>0</v>
      </c>
      <c r="AS327" s="22">
        <v>0</v>
      </c>
    </row>
    <row r="328" spans="1:45" x14ac:dyDescent="0.25">
      <c r="A328" s="22" t="s">
        <v>122</v>
      </c>
      <c r="B328" s="22" t="s">
        <v>700</v>
      </c>
      <c r="C328" s="22" t="s">
        <v>777</v>
      </c>
      <c r="D328" s="22" t="s">
        <v>778</v>
      </c>
      <c r="E328" s="22">
        <v>1</v>
      </c>
      <c r="F328" s="22">
        <v>29</v>
      </c>
      <c r="G328" s="22">
        <v>0</v>
      </c>
      <c r="H328" s="24">
        <v>4</v>
      </c>
      <c r="I328" s="24">
        <v>0</v>
      </c>
      <c r="J328" s="24">
        <v>0</v>
      </c>
      <c r="K328" s="24">
        <v>0</v>
      </c>
      <c r="L328" s="24">
        <v>0</v>
      </c>
      <c r="M328" s="24">
        <v>0</v>
      </c>
      <c r="N328" s="24">
        <v>0</v>
      </c>
      <c r="O328" s="24">
        <v>0</v>
      </c>
      <c r="P328" s="24">
        <v>0</v>
      </c>
      <c r="Q328" s="24">
        <v>0</v>
      </c>
      <c r="R328" s="24">
        <v>0</v>
      </c>
      <c r="S328" s="24">
        <v>0</v>
      </c>
      <c r="T328" s="24">
        <v>0</v>
      </c>
      <c r="U328" s="24">
        <v>0</v>
      </c>
      <c r="V328" s="22">
        <v>96</v>
      </c>
      <c r="W328" s="22">
        <v>50</v>
      </c>
      <c r="X328" s="22">
        <v>4588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4</v>
      </c>
      <c r="AQ328" s="22">
        <v>0</v>
      </c>
      <c r="AR328" s="22">
        <v>0</v>
      </c>
      <c r="AS328" s="22">
        <v>0</v>
      </c>
    </row>
    <row r="329" spans="1:45" x14ac:dyDescent="0.25">
      <c r="A329" s="22" t="s">
        <v>122</v>
      </c>
      <c r="B329" s="22" t="s">
        <v>700</v>
      </c>
      <c r="C329" s="22" t="s">
        <v>779</v>
      </c>
      <c r="D329" s="22" t="s">
        <v>780</v>
      </c>
      <c r="E329" s="22">
        <v>1</v>
      </c>
      <c r="F329" s="22">
        <v>51.5</v>
      </c>
      <c r="G329" s="22">
        <v>0</v>
      </c>
      <c r="H329" s="24">
        <v>5.29</v>
      </c>
      <c r="I329" s="24">
        <v>0</v>
      </c>
      <c r="J329" s="24">
        <v>0</v>
      </c>
      <c r="K329" s="24">
        <v>0</v>
      </c>
      <c r="L329" s="24">
        <v>0</v>
      </c>
      <c r="M329" s="24">
        <v>0</v>
      </c>
      <c r="N329" s="24">
        <v>0</v>
      </c>
      <c r="O329" s="24">
        <v>0</v>
      </c>
      <c r="P329" s="24">
        <v>0</v>
      </c>
      <c r="Q329" s="24">
        <v>0</v>
      </c>
      <c r="R329" s="24">
        <v>0</v>
      </c>
      <c r="S329" s="24">
        <v>0</v>
      </c>
      <c r="T329" s="24">
        <v>0</v>
      </c>
      <c r="U329" s="24">
        <v>0</v>
      </c>
      <c r="V329" s="22">
        <v>209</v>
      </c>
      <c r="W329" s="22">
        <v>32</v>
      </c>
      <c r="X329" s="22">
        <v>7140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7</v>
      </c>
      <c r="AQ329" s="22">
        <v>0</v>
      </c>
      <c r="AR329" s="22">
        <v>0</v>
      </c>
      <c r="AS329" s="22">
        <v>0</v>
      </c>
    </row>
    <row r="330" spans="1:45" x14ac:dyDescent="0.25">
      <c r="A330" s="22" t="s">
        <v>122</v>
      </c>
      <c r="B330" s="22" t="s">
        <v>700</v>
      </c>
      <c r="C330" s="22" t="s">
        <v>781</v>
      </c>
      <c r="D330" s="22" t="s">
        <v>782</v>
      </c>
      <c r="E330" s="22">
        <v>1</v>
      </c>
      <c r="F330" s="22">
        <v>28</v>
      </c>
      <c r="G330" s="22">
        <v>0</v>
      </c>
      <c r="H330" s="24">
        <v>5</v>
      </c>
      <c r="I330" s="24">
        <v>0</v>
      </c>
      <c r="J330" s="24">
        <v>0</v>
      </c>
      <c r="K330" s="24">
        <v>0</v>
      </c>
      <c r="L330" s="24">
        <v>0</v>
      </c>
      <c r="M330" s="24">
        <v>0</v>
      </c>
      <c r="N330" s="24">
        <v>0</v>
      </c>
      <c r="O330" s="24">
        <v>0</v>
      </c>
      <c r="P330" s="24">
        <v>0</v>
      </c>
      <c r="Q330" s="24">
        <v>0</v>
      </c>
      <c r="R330" s="24">
        <v>0</v>
      </c>
      <c r="S330" s="24">
        <v>0</v>
      </c>
      <c r="T330" s="24">
        <v>0</v>
      </c>
      <c r="U330" s="24">
        <v>0</v>
      </c>
      <c r="V330" s="22">
        <v>126</v>
      </c>
      <c r="W330" s="22">
        <v>35</v>
      </c>
      <c r="X330" s="22">
        <v>4084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7</v>
      </c>
      <c r="AQ330" s="22">
        <v>0</v>
      </c>
      <c r="AR330" s="22">
        <v>0</v>
      </c>
      <c r="AS330" s="22">
        <v>0</v>
      </c>
    </row>
    <row r="331" spans="1:45" x14ac:dyDescent="0.25">
      <c r="A331" s="22" t="s">
        <v>122</v>
      </c>
      <c r="B331" s="22" t="s">
        <v>700</v>
      </c>
      <c r="C331" s="22" t="s">
        <v>783</v>
      </c>
      <c r="D331" s="22" t="s">
        <v>784</v>
      </c>
      <c r="E331" s="22">
        <v>1</v>
      </c>
      <c r="F331" s="22">
        <v>166</v>
      </c>
      <c r="G331" s="22"/>
      <c r="H331" s="24">
        <v>7</v>
      </c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2">
        <v>144</v>
      </c>
      <c r="W331" s="22">
        <v>66</v>
      </c>
      <c r="X331" s="22">
        <v>6384.4</v>
      </c>
      <c r="Y331" s="22"/>
      <c r="Z331" s="22"/>
      <c r="AA331" s="22"/>
      <c r="AB331" s="22"/>
      <c r="AC331" s="22"/>
      <c r="AD331" s="22"/>
      <c r="AE331" s="22">
        <v>0</v>
      </c>
      <c r="AF331" s="22"/>
      <c r="AG331" s="22"/>
      <c r="AH331" s="22"/>
      <c r="AI331" s="22"/>
      <c r="AJ331" s="22"/>
      <c r="AK331" s="22"/>
      <c r="AL331" s="22"/>
      <c r="AM331" s="22"/>
      <c r="AN331" s="22"/>
      <c r="AO331" s="22">
        <v>0</v>
      </c>
      <c r="AP331" s="22">
        <v>3</v>
      </c>
      <c r="AQ331" s="22"/>
      <c r="AR331" s="22"/>
      <c r="AS331" s="22"/>
    </row>
    <row r="332" spans="1:45" x14ac:dyDescent="0.25">
      <c r="A332" s="22" t="s">
        <v>122</v>
      </c>
      <c r="B332" s="22" t="s">
        <v>700</v>
      </c>
      <c r="C332" s="22" t="s">
        <v>785</v>
      </c>
      <c r="D332" s="22" t="s">
        <v>786</v>
      </c>
      <c r="E332" s="22">
        <v>1</v>
      </c>
      <c r="F332" s="22">
        <v>19</v>
      </c>
      <c r="G332" s="22">
        <v>0</v>
      </c>
      <c r="H332" s="24">
        <v>4</v>
      </c>
      <c r="I332" s="24">
        <v>0</v>
      </c>
      <c r="J332" s="24">
        <v>0</v>
      </c>
      <c r="K332" s="24">
        <v>0</v>
      </c>
      <c r="L332" s="24">
        <v>0</v>
      </c>
      <c r="M332" s="24">
        <v>0</v>
      </c>
      <c r="N332" s="24">
        <v>0</v>
      </c>
      <c r="O332" s="24">
        <v>0</v>
      </c>
      <c r="P332" s="24">
        <v>0</v>
      </c>
      <c r="Q332" s="24">
        <v>0</v>
      </c>
      <c r="R332" s="24">
        <v>0</v>
      </c>
      <c r="S332" s="24">
        <v>0</v>
      </c>
      <c r="T332" s="24">
        <v>0</v>
      </c>
      <c r="U332" s="24">
        <v>0</v>
      </c>
      <c r="V332" s="22">
        <v>111</v>
      </c>
      <c r="W332" s="22">
        <v>26</v>
      </c>
      <c r="X332" s="22">
        <v>4046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7</v>
      </c>
      <c r="AQ332" s="22">
        <v>0</v>
      </c>
      <c r="AR332" s="22">
        <v>0</v>
      </c>
      <c r="AS332" s="22">
        <v>0</v>
      </c>
    </row>
    <row r="333" spans="1:45" x14ac:dyDescent="0.25">
      <c r="A333" s="22" t="s">
        <v>122</v>
      </c>
      <c r="B333" s="22" t="s">
        <v>700</v>
      </c>
      <c r="C333" s="22" t="s">
        <v>787</v>
      </c>
      <c r="D333" s="22" t="s">
        <v>788</v>
      </c>
      <c r="E333" s="22">
        <v>1</v>
      </c>
      <c r="F333" s="22">
        <v>98</v>
      </c>
      <c r="G333" s="22">
        <v>0</v>
      </c>
      <c r="H333" s="24">
        <v>5</v>
      </c>
      <c r="I333" s="24">
        <v>0</v>
      </c>
      <c r="J333" s="24">
        <v>0</v>
      </c>
      <c r="K333" s="24">
        <v>0</v>
      </c>
      <c r="L333" s="24">
        <v>0</v>
      </c>
      <c r="M333" s="24">
        <v>0</v>
      </c>
      <c r="N333" s="24">
        <v>0</v>
      </c>
      <c r="O333" s="24">
        <v>0</v>
      </c>
      <c r="P333" s="24">
        <v>0</v>
      </c>
      <c r="Q333" s="24">
        <v>0</v>
      </c>
      <c r="R333" s="24">
        <v>4</v>
      </c>
      <c r="S333" s="24">
        <v>0</v>
      </c>
      <c r="T333" s="24">
        <v>4</v>
      </c>
      <c r="U333" s="24">
        <v>0</v>
      </c>
      <c r="V333" s="22">
        <v>364</v>
      </c>
      <c r="W333" s="22">
        <v>151</v>
      </c>
      <c r="X333" s="22">
        <v>8675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7</v>
      </c>
      <c r="AQ333" s="22">
        <v>0</v>
      </c>
      <c r="AR333" s="22">
        <v>1</v>
      </c>
      <c r="AS333" s="22">
        <v>0</v>
      </c>
    </row>
    <row r="334" spans="1:45" x14ac:dyDescent="0.25">
      <c r="A334" s="22" t="s">
        <v>122</v>
      </c>
      <c r="B334" s="22" t="s">
        <v>700</v>
      </c>
      <c r="C334" s="22" t="s">
        <v>789</v>
      </c>
      <c r="D334" s="22" t="s">
        <v>790</v>
      </c>
      <c r="E334" s="22">
        <v>1</v>
      </c>
      <c r="F334" s="22">
        <v>22</v>
      </c>
      <c r="G334" s="22">
        <v>0</v>
      </c>
      <c r="H334" s="24">
        <v>3</v>
      </c>
      <c r="I334" s="24">
        <v>0</v>
      </c>
      <c r="J334" s="24">
        <v>0</v>
      </c>
      <c r="K334" s="24">
        <v>0</v>
      </c>
      <c r="L334" s="24">
        <v>0</v>
      </c>
      <c r="M334" s="24">
        <v>0</v>
      </c>
      <c r="N334" s="24">
        <v>0</v>
      </c>
      <c r="O334" s="24">
        <v>0</v>
      </c>
      <c r="P334" s="24">
        <v>0</v>
      </c>
      <c r="Q334" s="24">
        <v>0</v>
      </c>
      <c r="R334" s="24">
        <v>3</v>
      </c>
      <c r="S334" s="24">
        <v>0</v>
      </c>
      <c r="T334" s="24">
        <v>3</v>
      </c>
      <c r="U334" s="24">
        <v>0</v>
      </c>
      <c r="V334" s="22">
        <v>178</v>
      </c>
      <c r="W334" s="22">
        <v>71</v>
      </c>
      <c r="X334" s="22">
        <v>8000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7</v>
      </c>
      <c r="AQ334" s="22">
        <v>0</v>
      </c>
      <c r="AR334" s="22">
        <v>0</v>
      </c>
      <c r="AS334" s="22">
        <v>0</v>
      </c>
    </row>
    <row r="335" spans="1:45" x14ac:dyDescent="0.25">
      <c r="A335" s="22" t="s">
        <v>122</v>
      </c>
      <c r="B335" s="22" t="s">
        <v>700</v>
      </c>
      <c r="C335" s="22" t="s">
        <v>791</v>
      </c>
      <c r="D335" s="22" t="s">
        <v>792</v>
      </c>
      <c r="E335" s="22">
        <v>1</v>
      </c>
      <c r="F335" s="22">
        <v>54.2</v>
      </c>
      <c r="G335" s="22">
        <v>0</v>
      </c>
      <c r="H335" s="24">
        <v>4.3</v>
      </c>
      <c r="I335" s="24">
        <v>0</v>
      </c>
      <c r="J335" s="24">
        <v>0</v>
      </c>
      <c r="K335" s="24">
        <v>0</v>
      </c>
      <c r="L335" s="24">
        <v>0</v>
      </c>
      <c r="M335" s="24">
        <v>0</v>
      </c>
      <c r="N335" s="24">
        <v>0</v>
      </c>
      <c r="O335" s="24">
        <v>0</v>
      </c>
      <c r="P335" s="24">
        <v>0</v>
      </c>
      <c r="Q335" s="24">
        <v>0</v>
      </c>
      <c r="R335" s="24">
        <v>0</v>
      </c>
      <c r="S335" s="24">
        <v>0</v>
      </c>
      <c r="T335" s="24">
        <v>0</v>
      </c>
      <c r="U335" s="24">
        <v>0</v>
      </c>
      <c r="V335" s="22">
        <v>68</v>
      </c>
      <c r="W335" s="22">
        <v>30</v>
      </c>
      <c r="X335" s="22">
        <v>2855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1</v>
      </c>
      <c r="AQ335" s="22">
        <v>0</v>
      </c>
      <c r="AR335" s="22">
        <v>0</v>
      </c>
      <c r="AS335" s="22">
        <v>2</v>
      </c>
    </row>
    <row r="336" spans="1:45" x14ac:dyDescent="0.25">
      <c r="A336" s="22" t="s">
        <v>122</v>
      </c>
      <c r="B336" s="22" t="s">
        <v>700</v>
      </c>
      <c r="C336" s="22" t="s">
        <v>793</v>
      </c>
      <c r="D336" s="22" t="s">
        <v>794</v>
      </c>
      <c r="E336" s="22">
        <v>1</v>
      </c>
      <c r="F336" s="22">
        <v>45</v>
      </c>
      <c r="G336" s="22"/>
      <c r="H336" s="24">
        <v>9</v>
      </c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2">
        <v>86</v>
      </c>
      <c r="W336" s="22">
        <v>19</v>
      </c>
      <c r="X336" s="22">
        <v>3380.85</v>
      </c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  <c r="AN336" s="22"/>
      <c r="AO336" s="22"/>
      <c r="AP336" s="22">
        <v>8</v>
      </c>
      <c r="AQ336" s="22"/>
      <c r="AR336" s="22"/>
      <c r="AS336" s="22"/>
    </row>
    <row r="337" spans="1:45" x14ac:dyDescent="0.25">
      <c r="A337" s="22" t="s">
        <v>122</v>
      </c>
      <c r="B337" s="22" t="s">
        <v>700</v>
      </c>
      <c r="C337" s="22" t="s">
        <v>795</v>
      </c>
      <c r="D337" s="22" t="s">
        <v>796</v>
      </c>
      <c r="E337" s="22">
        <v>1</v>
      </c>
      <c r="F337" s="22">
        <v>101.8</v>
      </c>
      <c r="G337" s="22">
        <v>0</v>
      </c>
      <c r="H337" s="24">
        <v>4.8</v>
      </c>
      <c r="I337" s="24">
        <v>0</v>
      </c>
      <c r="J337" s="24">
        <v>0</v>
      </c>
      <c r="K337" s="24">
        <v>0</v>
      </c>
      <c r="L337" s="24">
        <v>0</v>
      </c>
      <c r="M337" s="24">
        <v>0</v>
      </c>
      <c r="N337" s="24">
        <v>0</v>
      </c>
      <c r="O337" s="24">
        <v>0</v>
      </c>
      <c r="P337" s="24">
        <v>0</v>
      </c>
      <c r="Q337" s="24">
        <v>0</v>
      </c>
      <c r="R337" s="24">
        <v>0</v>
      </c>
      <c r="S337" s="24">
        <v>0</v>
      </c>
      <c r="T337" s="24">
        <v>0</v>
      </c>
      <c r="U337" s="24">
        <v>0</v>
      </c>
      <c r="V337" s="22">
        <v>239</v>
      </c>
      <c r="W337" s="22">
        <v>56</v>
      </c>
      <c r="X337" s="22">
        <v>7975.14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14</v>
      </c>
      <c r="AQ337" s="22">
        <v>0</v>
      </c>
      <c r="AR337" s="22">
        <v>0</v>
      </c>
      <c r="AS337" s="22">
        <v>1</v>
      </c>
    </row>
    <row r="338" spans="1:45" x14ac:dyDescent="0.25">
      <c r="A338" s="22" t="s">
        <v>122</v>
      </c>
      <c r="B338" s="22" t="s">
        <v>700</v>
      </c>
      <c r="C338" s="22" t="s">
        <v>797</v>
      </c>
      <c r="D338" s="22" t="s">
        <v>798</v>
      </c>
      <c r="E338" s="22">
        <v>1</v>
      </c>
      <c r="F338" s="22">
        <v>154</v>
      </c>
      <c r="G338" s="22"/>
      <c r="H338" s="24">
        <v>9</v>
      </c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2">
        <v>174</v>
      </c>
      <c r="W338" s="22">
        <v>60</v>
      </c>
      <c r="X338" s="22">
        <v>2982</v>
      </c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  <c r="AO338" s="22"/>
      <c r="AP338" s="22"/>
      <c r="AQ338" s="22"/>
      <c r="AR338" s="22"/>
      <c r="AS338" s="22"/>
    </row>
    <row r="339" spans="1:45" x14ac:dyDescent="0.25">
      <c r="A339" s="22" t="s">
        <v>122</v>
      </c>
      <c r="B339" s="22" t="s">
        <v>700</v>
      </c>
      <c r="C339" s="22" t="s">
        <v>799</v>
      </c>
      <c r="D339" s="22" t="s">
        <v>800</v>
      </c>
      <c r="E339" s="22">
        <v>1</v>
      </c>
      <c r="F339" s="22">
        <v>81</v>
      </c>
      <c r="G339" s="22"/>
      <c r="H339" s="24">
        <v>6</v>
      </c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2">
        <v>307</v>
      </c>
      <c r="W339" s="22">
        <v>44</v>
      </c>
      <c r="X339" s="22">
        <v>10396</v>
      </c>
      <c r="Y339" s="22"/>
      <c r="Z339" s="22"/>
      <c r="AA339" s="22"/>
      <c r="AB339" s="22"/>
      <c r="AC339" s="22">
        <v>3</v>
      </c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  <c r="AO339" s="22"/>
      <c r="AP339" s="22">
        <v>16</v>
      </c>
      <c r="AQ339" s="22"/>
      <c r="AR339" s="22">
        <v>1</v>
      </c>
      <c r="AS339" s="22"/>
    </row>
    <row r="340" spans="1:45" x14ac:dyDescent="0.25">
      <c r="A340" s="22" t="s">
        <v>122</v>
      </c>
      <c r="B340" s="22" t="s">
        <v>700</v>
      </c>
      <c r="C340" s="22" t="s">
        <v>801</v>
      </c>
      <c r="D340" s="22" t="s">
        <v>802</v>
      </c>
      <c r="E340" s="22">
        <v>1</v>
      </c>
      <c r="F340" s="22">
        <v>25</v>
      </c>
      <c r="G340" s="22">
        <v>0</v>
      </c>
      <c r="H340" s="24">
        <v>2.73</v>
      </c>
      <c r="I340" s="24">
        <v>0</v>
      </c>
      <c r="J340" s="24">
        <v>0</v>
      </c>
      <c r="K340" s="24">
        <v>0</v>
      </c>
      <c r="L340" s="24">
        <v>0</v>
      </c>
      <c r="M340" s="24">
        <v>0</v>
      </c>
      <c r="N340" s="24">
        <v>0</v>
      </c>
      <c r="O340" s="24">
        <v>0</v>
      </c>
      <c r="P340" s="24">
        <v>0</v>
      </c>
      <c r="Q340" s="24">
        <v>0</v>
      </c>
      <c r="R340" s="24">
        <v>0</v>
      </c>
      <c r="S340" s="24">
        <v>0</v>
      </c>
      <c r="T340" s="24">
        <v>0</v>
      </c>
      <c r="U340" s="24">
        <v>0</v>
      </c>
      <c r="V340" s="22">
        <v>148</v>
      </c>
      <c r="W340" s="22">
        <v>57</v>
      </c>
      <c r="X340" s="22">
        <v>5725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4</v>
      </c>
      <c r="AQ340" s="22">
        <v>0</v>
      </c>
      <c r="AR340" s="22">
        <v>0</v>
      </c>
      <c r="AS340" s="22">
        <v>0</v>
      </c>
    </row>
    <row r="341" spans="1:45" x14ac:dyDescent="0.25">
      <c r="A341" s="22" t="s">
        <v>122</v>
      </c>
      <c r="B341" s="22" t="s">
        <v>803</v>
      </c>
      <c r="C341" s="22" t="s">
        <v>804</v>
      </c>
      <c r="D341" s="22" t="s">
        <v>805</v>
      </c>
      <c r="E341" s="22">
        <v>1</v>
      </c>
      <c r="F341" s="22">
        <v>48909</v>
      </c>
      <c r="G341" s="22"/>
      <c r="H341" s="24">
        <v>0</v>
      </c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2"/>
      <c r="W341" s="22">
        <v>169</v>
      </c>
      <c r="X341" s="22">
        <v>8750</v>
      </c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  <c r="AN341" s="22"/>
      <c r="AO341" s="22"/>
      <c r="AP341" s="22"/>
      <c r="AQ341" s="22"/>
      <c r="AR341" s="22"/>
      <c r="AS341" s="22"/>
    </row>
    <row r="342" spans="1:45" x14ac:dyDescent="0.25">
      <c r="A342" s="22" t="s">
        <v>122</v>
      </c>
      <c r="B342" s="22" t="s">
        <v>803</v>
      </c>
      <c r="C342" s="22" t="s">
        <v>806</v>
      </c>
      <c r="D342" s="22" t="s">
        <v>807</v>
      </c>
      <c r="E342" s="22">
        <v>1</v>
      </c>
      <c r="F342" s="22">
        <v>686778</v>
      </c>
      <c r="G342" s="22">
        <v>1</v>
      </c>
      <c r="H342" s="24">
        <v>0</v>
      </c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2"/>
      <c r="W342" s="22">
        <v>209</v>
      </c>
      <c r="X342" s="22">
        <v>30000</v>
      </c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  <c r="AM342" s="22"/>
      <c r="AN342" s="22"/>
      <c r="AO342" s="22"/>
      <c r="AP342" s="22"/>
      <c r="AQ342" s="22"/>
      <c r="AR342" s="22"/>
      <c r="AS342" s="22"/>
    </row>
    <row r="343" spans="1:45" x14ac:dyDescent="0.25">
      <c r="A343" s="22" t="s">
        <v>122</v>
      </c>
      <c r="B343" s="22" t="s">
        <v>803</v>
      </c>
      <c r="C343" s="22" t="s">
        <v>808</v>
      </c>
      <c r="D343" s="22" t="s">
        <v>809</v>
      </c>
      <c r="E343" s="22"/>
      <c r="F343" s="22">
        <v>1090500</v>
      </c>
      <c r="G343" s="22"/>
      <c r="H343" s="24">
        <v>0</v>
      </c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2"/>
      <c r="W343" s="22">
        <v>34</v>
      </c>
      <c r="X343" s="22">
        <v>11761</v>
      </c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  <c r="AN343" s="22"/>
      <c r="AO343" s="22"/>
      <c r="AP343" s="22"/>
      <c r="AQ343" s="22"/>
      <c r="AR343" s="22"/>
      <c r="AS343" s="22"/>
    </row>
    <row r="344" spans="1:45" x14ac:dyDescent="0.25">
      <c r="A344" s="22" t="s">
        <v>122</v>
      </c>
      <c r="B344" s="22" t="s">
        <v>803</v>
      </c>
      <c r="C344" s="22" t="s">
        <v>810</v>
      </c>
      <c r="D344" s="22" t="s">
        <v>811</v>
      </c>
      <c r="E344" s="22">
        <v>1</v>
      </c>
      <c r="F344" s="22">
        <v>19230</v>
      </c>
      <c r="G344" s="22"/>
      <c r="H344" s="24">
        <v>0</v>
      </c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2"/>
      <c r="W344" s="22">
        <v>10</v>
      </c>
      <c r="X344" s="22">
        <v>8433</v>
      </c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  <c r="AN344" s="22"/>
      <c r="AO344" s="22"/>
      <c r="AP344" s="22"/>
      <c r="AQ344" s="22"/>
      <c r="AR344" s="22"/>
      <c r="AS344" s="22"/>
    </row>
    <row r="345" spans="1:45" x14ac:dyDescent="0.25">
      <c r="A345" s="22" t="s">
        <v>122</v>
      </c>
      <c r="B345" s="22" t="s">
        <v>803</v>
      </c>
      <c r="C345" s="22" t="s">
        <v>812</v>
      </c>
      <c r="D345" s="22" t="s">
        <v>813</v>
      </c>
      <c r="E345" s="22">
        <v>1</v>
      </c>
      <c r="F345" s="22">
        <v>3603000</v>
      </c>
      <c r="G345" s="22"/>
      <c r="H345" s="24">
        <v>0</v>
      </c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2"/>
      <c r="W345" s="22">
        <v>48</v>
      </c>
      <c r="X345" s="22">
        <v>11612</v>
      </c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  <c r="AN345" s="22"/>
      <c r="AO345" s="22"/>
      <c r="AP345" s="22"/>
      <c r="AQ345" s="22"/>
      <c r="AR345" s="22"/>
      <c r="AS345" s="22"/>
    </row>
    <row r="346" spans="1:45" x14ac:dyDescent="0.25">
      <c r="A346" s="22" t="s">
        <v>122</v>
      </c>
      <c r="B346" s="22" t="s">
        <v>803</v>
      </c>
      <c r="C346" s="22" t="s">
        <v>814</v>
      </c>
      <c r="D346" s="22" t="s">
        <v>815</v>
      </c>
      <c r="E346" s="22">
        <v>1</v>
      </c>
      <c r="F346" s="22">
        <v>460437</v>
      </c>
      <c r="G346" s="22"/>
      <c r="H346" s="24">
        <v>0</v>
      </c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2"/>
      <c r="W346" s="22"/>
      <c r="X346" s="22">
        <v>1</v>
      </c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  <c r="AN346" s="22"/>
      <c r="AO346" s="22"/>
      <c r="AP346" s="22"/>
      <c r="AQ346" s="22"/>
      <c r="AR346" s="22"/>
      <c r="AS346" s="22"/>
    </row>
    <row r="347" spans="1:45" x14ac:dyDescent="0.25">
      <c r="A347" s="22" t="s">
        <v>122</v>
      </c>
      <c r="B347" s="22" t="s">
        <v>803</v>
      </c>
      <c r="C347" s="22" t="s">
        <v>816</v>
      </c>
      <c r="D347" s="22" t="s">
        <v>817</v>
      </c>
      <c r="E347" s="22">
        <v>1</v>
      </c>
      <c r="F347" s="22">
        <v>577970</v>
      </c>
      <c r="G347" s="22"/>
      <c r="H347" s="24">
        <v>1</v>
      </c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2"/>
      <c r="W347" s="22">
        <v>1</v>
      </c>
      <c r="X347" s="22">
        <v>113759</v>
      </c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  <c r="AO347" s="22"/>
      <c r="AP347" s="22"/>
      <c r="AQ347" s="22"/>
      <c r="AR347" s="22"/>
      <c r="AS347" s="22"/>
    </row>
    <row r="348" spans="1:45" x14ac:dyDescent="0.25">
      <c r="A348" s="22" t="s">
        <v>122</v>
      </c>
      <c r="B348" s="22" t="s">
        <v>803</v>
      </c>
      <c r="C348" s="22" t="s">
        <v>818</v>
      </c>
      <c r="D348" s="22" t="s">
        <v>819</v>
      </c>
      <c r="E348" s="22">
        <v>5</v>
      </c>
      <c r="F348" s="22">
        <v>420000</v>
      </c>
      <c r="G348" s="22"/>
      <c r="H348" s="24">
        <v>3</v>
      </c>
      <c r="I348" s="24"/>
      <c r="J348" s="24">
        <v>9.6999999999999993</v>
      </c>
      <c r="K348" s="24"/>
      <c r="L348" s="24"/>
      <c r="M348" s="24"/>
      <c r="N348" s="24">
        <v>9.6999999999999993</v>
      </c>
      <c r="O348" s="24"/>
      <c r="P348" s="24">
        <v>12.7</v>
      </c>
      <c r="Q348" s="24"/>
      <c r="R348" s="24"/>
      <c r="S348" s="24"/>
      <c r="T348" s="24">
        <v>12.7</v>
      </c>
      <c r="U348" s="24"/>
      <c r="V348" s="22"/>
      <c r="W348" s="22">
        <v>78</v>
      </c>
      <c r="X348" s="22">
        <v>29625</v>
      </c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  <c r="AM348" s="22"/>
      <c r="AN348" s="22"/>
      <c r="AO348" s="22"/>
      <c r="AP348" s="22">
        <v>25</v>
      </c>
      <c r="AQ348" s="22"/>
      <c r="AR348" s="22"/>
      <c r="AS348" s="22"/>
    </row>
    <row r="349" spans="1:45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198.9</v>
      </c>
      <c r="F349" s="22">
        <v>2068800.43</v>
      </c>
      <c r="G349" s="22">
        <v>16</v>
      </c>
      <c r="H349" s="24">
        <v>6325.39</v>
      </c>
      <c r="I349" s="24">
        <v>135</v>
      </c>
      <c r="J349" s="24">
        <v>0</v>
      </c>
      <c r="K349" s="24">
        <v>30</v>
      </c>
      <c r="L349" s="24">
        <v>215</v>
      </c>
      <c r="M349" s="24">
        <v>0</v>
      </c>
      <c r="N349" s="24">
        <v>380</v>
      </c>
      <c r="O349" s="24">
        <v>1.1000000000000001</v>
      </c>
      <c r="P349" s="24">
        <v>1.2</v>
      </c>
      <c r="Q349" s="24">
        <v>0</v>
      </c>
      <c r="R349" s="24">
        <v>0</v>
      </c>
      <c r="S349" s="24">
        <v>0</v>
      </c>
      <c r="T349" s="24">
        <v>2.2999999999999998</v>
      </c>
      <c r="U349" s="24">
        <v>0</v>
      </c>
      <c r="V349" s="22">
        <v>0</v>
      </c>
      <c r="W349" s="22">
        <v>2112</v>
      </c>
      <c r="X349" s="22">
        <v>866011.63</v>
      </c>
      <c r="Y349" s="22">
        <v>1</v>
      </c>
      <c r="Z349" s="22">
        <v>0</v>
      </c>
      <c r="AA349" s="22">
        <v>1</v>
      </c>
      <c r="AB349" s="22">
        <v>0</v>
      </c>
      <c r="AC349" s="22">
        <v>0</v>
      </c>
      <c r="AD349" s="22">
        <v>0</v>
      </c>
      <c r="AE349" s="22">
        <v>1</v>
      </c>
      <c r="AF349" s="22">
        <v>1326</v>
      </c>
      <c r="AG349" s="22">
        <v>0</v>
      </c>
      <c r="AH349" s="22">
        <v>1326</v>
      </c>
      <c r="AI349" s="22">
        <v>0</v>
      </c>
      <c r="AJ349" s="22">
        <v>0</v>
      </c>
      <c r="AK349" s="22">
        <v>0</v>
      </c>
      <c r="AL349" s="22">
        <v>0</v>
      </c>
      <c r="AM349" s="22">
        <v>0</v>
      </c>
      <c r="AN349" s="22">
        <v>1326</v>
      </c>
      <c r="AO349" s="22">
        <v>1327</v>
      </c>
      <c r="AP349" s="22">
        <v>41</v>
      </c>
      <c r="AQ349" s="22">
        <v>8</v>
      </c>
      <c r="AR349" s="22">
        <v>0</v>
      </c>
      <c r="AS349" s="22">
        <v>0</v>
      </c>
    </row>
    <row r="350" spans="1:45" x14ac:dyDescent="0.25">
      <c r="A350" s="22"/>
      <c r="B350" s="22"/>
      <c r="C350" s="22"/>
      <c r="D350" s="22" t="s">
        <v>1913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41</vt:i4>
      </vt:variant>
      <vt:variant>
        <vt:lpstr>Named Ranges</vt:lpstr>
      </vt:variant>
      <vt:variant>
        <vt:i4>1</vt:i4>
      </vt:variant>
    </vt:vector>
  </HeadingPairs>
  <TitlesOfParts>
    <vt:vector size="42" baseType="lpstr">
      <vt:lpstr>Index</vt:lpstr>
      <vt:lpstr>A(1)-Total</vt:lpstr>
      <vt:lpstr>AA(1)-Debt</vt:lpstr>
      <vt:lpstr>B(1)-Unrestricted</vt:lpstr>
      <vt:lpstr>B(2)-Restricted</vt:lpstr>
      <vt:lpstr>B(3)-Equity</vt:lpstr>
      <vt:lpstr>B(4)-Total</vt:lpstr>
      <vt:lpstr>C(1)-Revenue</vt:lpstr>
      <vt:lpstr>D(1)-Total</vt:lpstr>
      <vt:lpstr>E(1)-Sales</vt:lpstr>
      <vt:lpstr>E(2)-Transfers</vt:lpstr>
      <vt:lpstr>E(3)-Amortization</vt:lpstr>
      <vt:lpstr>E(4)-Capital Long Term Interest</vt:lpstr>
      <vt:lpstr>EA(1)-Assessment</vt:lpstr>
      <vt:lpstr>F(1)-Purchased</vt:lpstr>
      <vt:lpstr>F(2)-Donated</vt:lpstr>
      <vt:lpstr>F(3)-Additions</vt:lpstr>
      <vt:lpstr>F(4)-Reductions</vt:lpstr>
      <vt:lpstr>G(1)-StartBalance</vt:lpstr>
      <vt:lpstr>G(2)-Additions</vt:lpstr>
      <vt:lpstr>G(3)-Reductions</vt:lpstr>
      <vt:lpstr>G(4)-EndBalance</vt:lpstr>
      <vt:lpstr>H(1)-Operating</vt:lpstr>
      <vt:lpstr>H(2)-Capital</vt:lpstr>
      <vt:lpstr>H(3)-Total</vt:lpstr>
      <vt:lpstr>I(1)-Operating</vt:lpstr>
      <vt:lpstr>I(2)-Capital</vt:lpstr>
      <vt:lpstr>I(3)-Total</vt:lpstr>
      <vt:lpstr>J(1)-Operating</vt:lpstr>
      <vt:lpstr>J(2)-Capital</vt:lpstr>
      <vt:lpstr>J(3)-Total</vt:lpstr>
      <vt:lpstr>K(1)-Taxes</vt:lpstr>
      <vt:lpstr>K(2)-Grants</vt:lpstr>
      <vt:lpstr>K(3)-Total</vt:lpstr>
      <vt:lpstr>L(1)-Property</vt:lpstr>
      <vt:lpstr>L(2)-Business</vt:lpstr>
      <vt:lpstr>L(3)-Other</vt:lpstr>
      <vt:lpstr>L(4)-Total</vt:lpstr>
      <vt:lpstr>MR(3)-Mill Rate</vt:lpstr>
      <vt:lpstr>POPL(1)-Population</vt:lpstr>
      <vt:lpstr>ST(1)-Stat</vt:lpstr>
      <vt:lpstr>Index!Print_Area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2015_Financial_Year.xlsx</dc:title>
  <dc:subject>FIR, SIR</dc:subject>
  <dc:creator>Municipal Affairs: Information Services</dc:creator>
  <cp:keywords>FIR, SIR</cp:keywords>
  <dc:description>Municipal Financial and Statistical Information Data for the 2015 Financial Year</dc:description>
  <cp:lastModifiedBy>Nandita Shome</cp:lastModifiedBy>
  <dcterms:created xsi:type="dcterms:W3CDTF">2025-02-21T21:34:18Z</dcterms:created>
  <dcterms:modified xsi:type="dcterms:W3CDTF">2025-02-21T21:34:19Z</dcterms:modified>
  <cp:category>Financial and Statistical Information Reporting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2025-02-21T21:34:18Z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756fbec1-91f2-4879-bc82-caf0fe952756</vt:lpwstr>
  </property>
  <property fmtid="{D5CDD505-2E9C-101B-9397-08002B2CF9AE}" pid="8" name="MSIP_Label_abf2ea38-542c-4b75-bd7d-582ec36a519f_ContentBits">
    <vt:lpwstr>2</vt:lpwstr>
  </property>
</Properties>
</file>